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MARLUD\Desktop\MARIA JOSE - COMEX\DSFN\Informacion final - Salesforce y Pag Web\"/>
    </mc:Choice>
  </mc:AlternateContent>
  <xr:revisionPtr revIDLastSave="0" documentId="8_{A0D4F516-EF04-4D78-99DE-840235941168}" xr6:coauthVersionLast="47" xr6:coauthVersionMax="47" xr10:uidLastSave="{00000000-0000-0000-0000-000000000000}"/>
  <workbookProtection workbookAlgorithmName="SHA-512" workbookHashValue="dZ7XZTQslFagTSzIuW/ncols7E8RQ3LsHz5CVoj+Hig6L4LC8Ip1ddqLB9gSxSjazB0Pif4Iov+lGDVHfH/nuw==" workbookSaltValue="MV0SiGSR6eZRxjIUKv8nLg==" workbookSpinCount="100000" lockStructure="1"/>
  <bookViews>
    <workbookView xWindow="-120" yWindow="-120" windowWidth="20730" windowHeight="11160" xr2:uid="{00000000-000D-0000-FFFF-FFFF00000000}"/>
  </bookViews>
  <sheets>
    <sheet name="Planilla de Documentos" sheetId="11" r:id="rId1"/>
    <sheet name="Anexo &quot;Planilla Masiva&quot;" sheetId="19" r:id="rId2"/>
    <sheet name="Guía de Llenado" sheetId="17" r:id="rId3"/>
    <sheet name="Items" sheetId="7" state="veryHidden" r:id="rId4"/>
    <sheet name="UBIGEO" sheetId="12" state="veryHidden" r:id="rId5"/>
  </sheets>
  <definedNames>
    <definedName name="Agencia_Codigo">'Planilla de Documentos'!$L$55</definedName>
    <definedName name="_xlnm.Print_Area" localSheetId="1">'Anexo "Planilla Masiva"'!$F$9</definedName>
    <definedName name="_xlnm.Print_Area" localSheetId="2">'Guía de Llenado'!$A$1:$J$51</definedName>
    <definedName name="_xlnm.Print_Area" localSheetId="0">'Planilla de Documentos'!$B$5:$Q$65</definedName>
    <definedName name="CantidadDocs">'Planilla de Documentos'!$J$19</definedName>
    <definedName name="Cliente_Banca">'Planilla de Documentos'!$M$50</definedName>
    <definedName name="Cliente_Codigo">'Planilla de Documentos'!$L$50</definedName>
    <definedName name="Cliente_Departamento">'Planilla de Documentos'!$K$14</definedName>
    <definedName name="Cliente_Direccion">'Planilla de Documentos'!$I$14</definedName>
    <definedName name="Cliente_Distrito">'Planilla de Documentos'!$M$14</definedName>
    <definedName name="Cliente_Email">'Planilla de Documentos'!$G$14</definedName>
    <definedName name="Cliente_Provincia">'Planilla de Documentos'!$L$14</definedName>
    <definedName name="Cliente_RazonSocial">'Planilla de Documentos'!$C$14</definedName>
    <definedName name="Cliente_RUC">'Planilla de Documentos'!$F$14</definedName>
    <definedName name="FdN_Codigo">'Planilla de Documentos'!$L$53</definedName>
    <definedName name="Fecha">'Planilla de Documentos'!$D$9</definedName>
    <definedName name="GuiaLlenado">'Guía de Llenado'!$A$1</definedName>
    <definedName name="Marca_Operacion">'Planilla de Documentos'!$P$50</definedName>
    <definedName name="NroCuentaCorriente">'Planilla de Documentos'!$K$19</definedName>
    <definedName name="NroCuentaGarantia">'Planilla de Documentos'!$M$19</definedName>
    <definedName name="Planilla_Moneda">'Planilla de Documentos'!$G$19</definedName>
    <definedName name="Planilla_MontoTotal">'Planilla de Documentos'!$H$19</definedName>
    <definedName name="PlanillaMasiva">Tab_Planilla[PlanillaMasiva]</definedName>
    <definedName name="PlanillaMasivaAux">'Planilla de Documentos'!$BA$16</definedName>
    <definedName name="PlanillaMsv_CantidadDocs">'Anexo "Planilla Masiva"'!$J$19</definedName>
    <definedName name="PlanillaMsv_MontoTotal">'Anexo "Planilla Masiva"'!$H$19</definedName>
    <definedName name="Producto">'Planilla de Documentos'!$C$19</definedName>
    <definedName name="Producto_Codigo">'Planilla de Documentos'!$AN$14</definedName>
    <definedName name="Protesto">'Planilla de Documentos'!$L$19</definedName>
    <definedName name="Sublimite">'Planilla de Documentos'!$N$50</definedName>
    <definedName name="Tarifa_Codigo">'Planilla de Documentos'!$L$57</definedName>
    <definedName name="TEA">'Planilla de Documentos'!$O$50</definedName>
    <definedName name="TipoDocumento">'Planilla de Documentos'!$E$19</definedName>
    <definedName name="TipoDocumento_Codigo">'Planilla de Documentos'!$AO$14</definedName>
  </definedNames>
  <calcPr calcId="191028"/>
  <pivotCaches>
    <pivotCache cacheId="5218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03" i="12" l="1"/>
  <c r="L1502" i="12"/>
  <c r="K1503" i="12"/>
  <c r="K1502" i="12"/>
  <c r="AS14" i="11"/>
  <c r="BB14" i="19"/>
  <c r="BB14" i="11"/>
  <c r="R6" i="7"/>
  <c r="Y35" i="11" l="1"/>
  <c r="X35" i="11"/>
  <c r="Y36" i="11"/>
  <c r="Y37" i="11"/>
  <c r="Y38" i="11"/>
  <c r="Y39" i="11"/>
  <c r="Y40" i="11"/>
  <c r="Y41" i="11"/>
  <c r="Y42" i="11"/>
  <c r="Y43" i="11"/>
  <c r="Y44" i="11"/>
  <c r="X36" i="11"/>
  <c r="X37" i="11"/>
  <c r="X38" i="11"/>
  <c r="X39" i="11"/>
  <c r="X40" i="11"/>
  <c r="X41" i="11"/>
  <c r="X42" i="11"/>
  <c r="X43" i="11"/>
  <c r="X44" i="11"/>
  <c r="AA35" i="19"/>
  <c r="AB35" i="19" s="1"/>
  <c r="AA36" i="19"/>
  <c r="AB36" i="19" s="1"/>
  <c r="AA37" i="19"/>
  <c r="AB37" i="19" s="1"/>
  <c r="AA38" i="19"/>
  <c r="AB38" i="19" s="1"/>
  <c r="AA39" i="19"/>
  <c r="AB39" i="19" s="1"/>
  <c r="AA40" i="19"/>
  <c r="AB40" i="19" s="1"/>
  <c r="AA41" i="19"/>
  <c r="AB41" i="19" s="1"/>
  <c r="AA42" i="19"/>
  <c r="AB42" i="19" s="1"/>
  <c r="AA43" i="19"/>
  <c r="AB43" i="19" s="1"/>
  <c r="AA44" i="19"/>
  <c r="AB44" i="19" s="1"/>
  <c r="AA45" i="19"/>
  <c r="AB45" i="19" s="1"/>
  <c r="AA46" i="19"/>
  <c r="AB46" i="19" s="1"/>
  <c r="AA47" i="19"/>
  <c r="AB47" i="19" s="1"/>
  <c r="AA48" i="19"/>
  <c r="AB48" i="19" s="1"/>
  <c r="AA49" i="19"/>
  <c r="AB49" i="19" s="1"/>
  <c r="AA50" i="19"/>
  <c r="AB50" i="19" s="1"/>
  <c r="AA51" i="19"/>
  <c r="AB51" i="19" s="1"/>
  <c r="AA52" i="19"/>
  <c r="AB52" i="19" s="1"/>
  <c r="AA53" i="19"/>
  <c r="AB53" i="19" s="1"/>
  <c r="AA54" i="19"/>
  <c r="AB54" i="19" s="1"/>
  <c r="AA55" i="19"/>
  <c r="AB55" i="19" s="1"/>
  <c r="AA56" i="19"/>
  <c r="AB56" i="19" s="1"/>
  <c r="AA57" i="19"/>
  <c r="AB57" i="19" s="1"/>
  <c r="AA58" i="19"/>
  <c r="AB58" i="19" s="1"/>
  <c r="AA59" i="19"/>
  <c r="AB59" i="19" s="1"/>
  <c r="AA60" i="19"/>
  <c r="AB60" i="19" s="1"/>
  <c r="AA61" i="19"/>
  <c r="AB61" i="19" s="1"/>
  <c r="AA62" i="19"/>
  <c r="AB62" i="19" s="1"/>
  <c r="AA63" i="19"/>
  <c r="AB63" i="19" s="1"/>
  <c r="AA64" i="19"/>
  <c r="AB64" i="19" s="1"/>
  <c r="AA65" i="19"/>
  <c r="AB65" i="19" s="1"/>
  <c r="AA66" i="19"/>
  <c r="AB66" i="19" s="1"/>
  <c r="AA67" i="19"/>
  <c r="AB67" i="19" s="1"/>
  <c r="AA68" i="19"/>
  <c r="AB68" i="19" s="1"/>
  <c r="AA69" i="19"/>
  <c r="AB69" i="19" s="1"/>
  <c r="AA70" i="19"/>
  <c r="AB70" i="19" s="1"/>
  <c r="AA71" i="19"/>
  <c r="AB71" i="19" s="1"/>
  <c r="AA72" i="19"/>
  <c r="AB72" i="19" s="1"/>
  <c r="AA73" i="19"/>
  <c r="AB73" i="19" s="1"/>
  <c r="AA74" i="19"/>
  <c r="AB74" i="19" s="1"/>
  <c r="AA75" i="19"/>
  <c r="AB75" i="19" s="1"/>
  <c r="AA76" i="19"/>
  <c r="AB76" i="19" s="1"/>
  <c r="AA77" i="19"/>
  <c r="AB77" i="19" s="1"/>
  <c r="AA78" i="19"/>
  <c r="AB78" i="19" s="1"/>
  <c r="AA79" i="19"/>
  <c r="AB79" i="19" s="1"/>
  <c r="AA80" i="19"/>
  <c r="AB80" i="19" s="1"/>
  <c r="AA81" i="19"/>
  <c r="AB81" i="19" s="1"/>
  <c r="AA82" i="19"/>
  <c r="AB82" i="19" s="1"/>
  <c r="AA83" i="19"/>
  <c r="AB83" i="19" s="1"/>
  <c r="AA84" i="19"/>
  <c r="AB84" i="19" s="1"/>
  <c r="AA85" i="19"/>
  <c r="AB85" i="19" s="1"/>
  <c r="AA86" i="19"/>
  <c r="AB86" i="19" s="1"/>
  <c r="AA87" i="19"/>
  <c r="AB87" i="19" s="1"/>
  <c r="AA88" i="19"/>
  <c r="AB88" i="19" s="1"/>
  <c r="AA89" i="19"/>
  <c r="AB89" i="19" s="1"/>
  <c r="AA90" i="19"/>
  <c r="AB90" i="19" s="1"/>
  <c r="AA91" i="19"/>
  <c r="AB91" i="19" s="1"/>
  <c r="AA92" i="19"/>
  <c r="AB92" i="19" s="1"/>
  <c r="AA93" i="19"/>
  <c r="AB93" i="19" s="1"/>
  <c r="AA94" i="19"/>
  <c r="AB94" i="19" s="1"/>
  <c r="AA95" i="19"/>
  <c r="AB95" i="19" s="1"/>
  <c r="AA96" i="19"/>
  <c r="AB96" i="19" s="1"/>
  <c r="AA97" i="19"/>
  <c r="AB97" i="19" s="1"/>
  <c r="AA98" i="19"/>
  <c r="AB98" i="19" s="1"/>
  <c r="AA99" i="19"/>
  <c r="AB99" i="19" s="1"/>
  <c r="AA100" i="19"/>
  <c r="AB100" i="19" s="1"/>
  <c r="AA101" i="19"/>
  <c r="AB101" i="19" s="1"/>
  <c r="AA102" i="19"/>
  <c r="AB102" i="19" s="1"/>
  <c r="AA103" i="19"/>
  <c r="AB103" i="19" s="1"/>
  <c r="AA104" i="19"/>
  <c r="AB104" i="19" s="1"/>
  <c r="AA105" i="19"/>
  <c r="AB105" i="19" s="1"/>
  <c r="AA106" i="19"/>
  <c r="AB106" i="19" s="1"/>
  <c r="AA107" i="19"/>
  <c r="AB107" i="19" s="1"/>
  <c r="AA108" i="19"/>
  <c r="AB108" i="19" s="1"/>
  <c r="AA109" i="19"/>
  <c r="AB109" i="19" s="1"/>
  <c r="AA110" i="19"/>
  <c r="AB110" i="19" s="1"/>
  <c r="AA111" i="19"/>
  <c r="AB111" i="19" s="1"/>
  <c r="AA112" i="19"/>
  <c r="AB112" i="19" s="1"/>
  <c r="AA113" i="19"/>
  <c r="AB113" i="19" s="1"/>
  <c r="AA114" i="19"/>
  <c r="AB114" i="19" s="1"/>
  <c r="AA115" i="19"/>
  <c r="AB115" i="19" s="1"/>
  <c r="AA116" i="19"/>
  <c r="AB116" i="19" s="1"/>
  <c r="AA117" i="19"/>
  <c r="AB117" i="19" s="1"/>
  <c r="AA118" i="19"/>
  <c r="AB118" i="19" s="1"/>
  <c r="AA119" i="19"/>
  <c r="AB119" i="19" s="1"/>
  <c r="AA120" i="19"/>
  <c r="AB120" i="19" s="1"/>
  <c r="AA121" i="19"/>
  <c r="AB121" i="19" s="1"/>
  <c r="AA122" i="19"/>
  <c r="AB122" i="19" s="1"/>
  <c r="AA123" i="19"/>
  <c r="AB123" i="19" s="1"/>
  <c r="AA124" i="19"/>
  <c r="AB124" i="19" s="1"/>
  <c r="AA125" i="19"/>
  <c r="AB125" i="19" s="1"/>
  <c r="AA126" i="19"/>
  <c r="AB126" i="19" s="1"/>
  <c r="AA127" i="19"/>
  <c r="AB127" i="19" s="1"/>
  <c r="AA128" i="19"/>
  <c r="AB128" i="19" s="1"/>
  <c r="AA129" i="19"/>
  <c r="AB129" i="19" s="1"/>
  <c r="AA130" i="19"/>
  <c r="AB130" i="19" s="1"/>
  <c r="AA131" i="19"/>
  <c r="AB131" i="19" s="1"/>
  <c r="AA132" i="19"/>
  <c r="AB132" i="19" s="1"/>
  <c r="AA133" i="19"/>
  <c r="AB133" i="19" s="1"/>
  <c r="AA134" i="19"/>
  <c r="AB134" i="19" s="1"/>
  <c r="AA135" i="19"/>
  <c r="AB135" i="19" s="1"/>
  <c r="AA136" i="19"/>
  <c r="AB136" i="19" s="1"/>
  <c r="AA137" i="19"/>
  <c r="AB137" i="19" s="1"/>
  <c r="AA138" i="19"/>
  <c r="AB138" i="19" s="1"/>
  <c r="AA139" i="19"/>
  <c r="AB139" i="19" s="1"/>
  <c r="AA140" i="19"/>
  <c r="AB140" i="19" s="1"/>
  <c r="AA141" i="19"/>
  <c r="AB141" i="19" s="1"/>
  <c r="AA142" i="19"/>
  <c r="AB142" i="19" s="1"/>
  <c r="AA143" i="19"/>
  <c r="AB143" i="19" s="1"/>
  <c r="AA144" i="19"/>
  <c r="AB144" i="19" s="1"/>
  <c r="AA145" i="19"/>
  <c r="AB145" i="19" s="1"/>
  <c r="AA146" i="19"/>
  <c r="AB146" i="19" s="1"/>
  <c r="AA147" i="19"/>
  <c r="AB147" i="19" s="1"/>
  <c r="AA148" i="19"/>
  <c r="AB148" i="19" s="1"/>
  <c r="AA149" i="19"/>
  <c r="AB149" i="19" s="1"/>
  <c r="AA150" i="19"/>
  <c r="AB150" i="19" s="1"/>
  <c r="AA151" i="19"/>
  <c r="AB151" i="19" s="1"/>
  <c r="AA152" i="19"/>
  <c r="AB152" i="19" s="1"/>
  <c r="AA153" i="19"/>
  <c r="AB153" i="19" s="1"/>
  <c r="AA154" i="19"/>
  <c r="AB154" i="19" s="1"/>
  <c r="AA155" i="19"/>
  <c r="AB155" i="19" s="1"/>
  <c r="AA156" i="19"/>
  <c r="AB156" i="19" s="1"/>
  <c r="AA157" i="19"/>
  <c r="AB157" i="19" s="1"/>
  <c r="AA158" i="19"/>
  <c r="AB158" i="19" s="1"/>
  <c r="AA159" i="19"/>
  <c r="AB159" i="19" s="1"/>
  <c r="AA160" i="19"/>
  <c r="AB160" i="19" s="1"/>
  <c r="AA161" i="19"/>
  <c r="AB161" i="19" s="1"/>
  <c r="AA162" i="19"/>
  <c r="AB162" i="19" s="1"/>
  <c r="AA163" i="19"/>
  <c r="AB163" i="19" s="1"/>
  <c r="AA164" i="19"/>
  <c r="AB164" i="19" s="1"/>
  <c r="AA165" i="19"/>
  <c r="AB165" i="19" s="1"/>
  <c r="AA166" i="19"/>
  <c r="AB166" i="19" s="1"/>
  <c r="AA167" i="19"/>
  <c r="AB167" i="19" s="1"/>
  <c r="AA168" i="19"/>
  <c r="AB168" i="19" s="1"/>
  <c r="AA169" i="19"/>
  <c r="AB169" i="19" s="1"/>
  <c r="AA170" i="19"/>
  <c r="AB170" i="19" s="1"/>
  <c r="AA171" i="19"/>
  <c r="AB171" i="19" s="1"/>
  <c r="AA172" i="19"/>
  <c r="AB172" i="19" s="1"/>
  <c r="AA173" i="19"/>
  <c r="AB173" i="19" s="1"/>
  <c r="AA174" i="19"/>
  <c r="AB174" i="19" s="1"/>
  <c r="AA175" i="19"/>
  <c r="AB175" i="19" s="1"/>
  <c r="AA176" i="19"/>
  <c r="AB176" i="19" s="1"/>
  <c r="AA177" i="19"/>
  <c r="AB177" i="19" s="1"/>
  <c r="AA178" i="19"/>
  <c r="AB178" i="19" s="1"/>
  <c r="AA179" i="19"/>
  <c r="AB179" i="19" s="1"/>
  <c r="AA180" i="19"/>
  <c r="AB180" i="19" s="1"/>
  <c r="AA181" i="19"/>
  <c r="AB181" i="19" s="1"/>
  <c r="AA182" i="19"/>
  <c r="AB182" i="19" s="1"/>
  <c r="AA183" i="19"/>
  <c r="AB183" i="19" s="1"/>
  <c r="AA184" i="19"/>
  <c r="AB184" i="19" s="1"/>
  <c r="AA185" i="19"/>
  <c r="AB185" i="19" s="1"/>
  <c r="AA186" i="19"/>
  <c r="AB186" i="19" s="1"/>
  <c r="AA187" i="19"/>
  <c r="AB187" i="19" s="1"/>
  <c r="AA188" i="19"/>
  <c r="AB188" i="19" s="1"/>
  <c r="AA189" i="19"/>
  <c r="AB189" i="19" s="1"/>
  <c r="AA190" i="19"/>
  <c r="AB190" i="19" s="1"/>
  <c r="AA191" i="19"/>
  <c r="AB191" i="19" s="1"/>
  <c r="AA192" i="19"/>
  <c r="AB192" i="19" s="1"/>
  <c r="AA193" i="19"/>
  <c r="AB193" i="19" s="1"/>
  <c r="AA194" i="19"/>
  <c r="AB194" i="19" s="1"/>
  <c r="AA195" i="19"/>
  <c r="AB195" i="19" s="1"/>
  <c r="AA196" i="19"/>
  <c r="AB196" i="19" s="1"/>
  <c r="AA197" i="19"/>
  <c r="AB197" i="19" s="1"/>
  <c r="AA198" i="19"/>
  <c r="AB198" i="19" s="1"/>
  <c r="AA199" i="19"/>
  <c r="AB199" i="19" s="1"/>
  <c r="AA200" i="19"/>
  <c r="AB200" i="19" s="1"/>
  <c r="AA201" i="19"/>
  <c r="AB201" i="19" s="1"/>
  <c r="AA202" i="19"/>
  <c r="AB202" i="19" s="1"/>
  <c r="AA203" i="19"/>
  <c r="AB203" i="19" s="1"/>
  <c r="AA204" i="19"/>
  <c r="AB204" i="19" s="1"/>
  <c r="AA205" i="19"/>
  <c r="AB205" i="19" s="1"/>
  <c r="AA206" i="19"/>
  <c r="AB206" i="19" s="1"/>
  <c r="AA207" i="19"/>
  <c r="AB207" i="19" s="1"/>
  <c r="AA208" i="19"/>
  <c r="AB208" i="19" s="1"/>
  <c r="AA209" i="19"/>
  <c r="AB209" i="19" s="1"/>
  <c r="AA210" i="19"/>
  <c r="AB210" i="19" s="1"/>
  <c r="AA211" i="19"/>
  <c r="AB211" i="19" s="1"/>
  <c r="AA212" i="19"/>
  <c r="AB212" i="19" s="1"/>
  <c r="AA213" i="19"/>
  <c r="AB213" i="19" s="1"/>
  <c r="AA214" i="19"/>
  <c r="AB214" i="19" s="1"/>
  <c r="AA215" i="19"/>
  <c r="AB215" i="19" s="1"/>
  <c r="AA216" i="19"/>
  <c r="AB216" i="19" s="1"/>
  <c r="AA217" i="19"/>
  <c r="AB217" i="19" s="1"/>
  <c r="AA218" i="19"/>
  <c r="AB218" i="19" s="1"/>
  <c r="AA219" i="19"/>
  <c r="AB219" i="19" s="1"/>
  <c r="AA220" i="19"/>
  <c r="AB220" i="19" s="1"/>
  <c r="AA221" i="19"/>
  <c r="AB221" i="19" s="1"/>
  <c r="AA222" i="19"/>
  <c r="AB222" i="19" s="1"/>
  <c r="AA223" i="19"/>
  <c r="AB223" i="19" s="1"/>
  <c r="AA224" i="19"/>
  <c r="AB224" i="19" s="1"/>
  <c r="AA225" i="19"/>
  <c r="AB225" i="19" s="1"/>
  <c r="AA226" i="19"/>
  <c r="AB226" i="19" s="1"/>
  <c r="AA227" i="19"/>
  <c r="AB227" i="19" s="1"/>
  <c r="AA228" i="19"/>
  <c r="AB228" i="19" s="1"/>
  <c r="AA229" i="19"/>
  <c r="AB229" i="19" s="1"/>
  <c r="AA230" i="19"/>
  <c r="AB230" i="19" s="1"/>
  <c r="AA231" i="19"/>
  <c r="AB231" i="19" s="1"/>
  <c r="AA232" i="19"/>
  <c r="AB232" i="19" s="1"/>
  <c r="AA233" i="19"/>
  <c r="AB233" i="19" s="1"/>
  <c r="AA234" i="19"/>
  <c r="AB234" i="19" s="1"/>
  <c r="AA235" i="19"/>
  <c r="AB235" i="19" s="1"/>
  <c r="AA236" i="19"/>
  <c r="AB236" i="19" s="1"/>
  <c r="AA237" i="19"/>
  <c r="AB237" i="19" s="1"/>
  <c r="AA238" i="19"/>
  <c r="AB238" i="19" s="1"/>
  <c r="AA239" i="19"/>
  <c r="AB239" i="19" s="1"/>
  <c r="AA240" i="19"/>
  <c r="AB240" i="19" s="1"/>
  <c r="AA241" i="19"/>
  <c r="AB241" i="19" s="1"/>
  <c r="AA242" i="19"/>
  <c r="AB242" i="19" s="1"/>
  <c r="AA243" i="19"/>
  <c r="AB243" i="19" s="1"/>
  <c r="AA244" i="19"/>
  <c r="AB244" i="19" s="1"/>
  <c r="AA245" i="19"/>
  <c r="AB245" i="19" s="1"/>
  <c r="AA246" i="19"/>
  <c r="AB246" i="19" s="1"/>
  <c r="AA247" i="19"/>
  <c r="AB247" i="19" s="1"/>
  <c r="AA248" i="19"/>
  <c r="AB248" i="19" s="1"/>
  <c r="AA249" i="19"/>
  <c r="AB249" i="19" s="1"/>
  <c r="AA250" i="19"/>
  <c r="AB250" i="19" s="1"/>
  <c r="AA251" i="19"/>
  <c r="AB251" i="19" s="1"/>
  <c r="AA252" i="19"/>
  <c r="AB252" i="19" s="1"/>
  <c r="AA253" i="19"/>
  <c r="AB253" i="19" s="1"/>
  <c r="AA254" i="19"/>
  <c r="AB254" i="19" s="1"/>
  <c r="AA255" i="19"/>
  <c r="AB255" i="19" s="1"/>
  <c r="AA256" i="19"/>
  <c r="AB256" i="19" s="1"/>
  <c r="AA257" i="19"/>
  <c r="AB257" i="19" s="1"/>
  <c r="AA258" i="19"/>
  <c r="AB258" i="19" s="1"/>
  <c r="AA259" i="19"/>
  <c r="AB259" i="19" s="1"/>
  <c r="AA260" i="19"/>
  <c r="AB260" i="19" s="1"/>
  <c r="AA261" i="19"/>
  <c r="AB261" i="19" s="1"/>
  <c r="AA262" i="19"/>
  <c r="AB262" i="19" s="1"/>
  <c r="AA263" i="19"/>
  <c r="AB263" i="19" s="1"/>
  <c r="AA264" i="19"/>
  <c r="AB264" i="19" s="1"/>
  <c r="AA265" i="19"/>
  <c r="AB265" i="19" s="1"/>
  <c r="AA266" i="19"/>
  <c r="AB266" i="19" s="1"/>
  <c r="AA267" i="19"/>
  <c r="AB267" i="19" s="1"/>
  <c r="AA268" i="19"/>
  <c r="AB268" i="19" s="1"/>
  <c r="AA269" i="19"/>
  <c r="AB269" i="19" s="1"/>
  <c r="AA270" i="19"/>
  <c r="AB270" i="19" s="1"/>
  <c r="AA271" i="19"/>
  <c r="AB271" i="19" s="1"/>
  <c r="AA272" i="19"/>
  <c r="AB272" i="19" s="1"/>
  <c r="AA273" i="19"/>
  <c r="AB273" i="19" s="1"/>
  <c r="AA274" i="19"/>
  <c r="AB274" i="19" s="1"/>
  <c r="AA275" i="19"/>
  <c r="AB275" i="19" s="1"/>
  <c r="AA276" i="19"/>
  <c r="AB276" i="19" s="1"/>
  <c r="AA277" i="19"/>
  <c r="AB277" i="19" s="1"/>
  <c r="AA278" i="19"/>
  <c r="AB278" i="19" s="1"/>
  <c r="AA279" i="19"/>
  <c r="AB279" i="19" s="1"/>
  <c r="AA280" i="19"/>
  <c r="AB280" i="19" s="1"/>
  <c r="AA281" i="19"/>
  <c r="AB281" i="19" s="1"/>
  <c r="AA282" i="19"/>
  <c r="AB282" i="19" s="1"/>
  <c r="AA283" i="19"/>
  <c r="AB283" i="19" s="1"/>
  <c r="AA284" i="19"/>
  <c r="AB284" i="19" s="1"/>
  <c r="AA285" i="19"/>
  <c r="AB285" i="19" s="1"/>
  <c r="AA286" i="19"/>
  <c r="AB286" i="19" s="1"/>
  <c r="AA287" i="19"/>
  <c r="AB287" i="19" s="1"/>
  <c r="AA288" i="19"/>
  <c r="AB288" i="19" s="1"/>
  <c r="AA289" i="19"/>
  <c r="AB289" i="19" s="1"/>
  <c r="AA290" i="19"/>
  <c r="AB290" i="19" s="1"/>
  <c r="AA291" i="19"/>
  <c r="AB291" i="19" s="1"/>
  <c r="AA292" i="19"/>
  <c r="AB292" i="19" s="1"/>
  <c r="AA293" i="19"/>
  <c r="AB293" i="19" s="1"/>
  <c r="AA294" i="19"/>
  <c r="AB294" i="19" s="1"/>
  <c r="AA295" i="19"/>
  <c r="AB295" i="19" s="1"/>
  <c r="AA296" i="19"/>
  <c r="AB296" i="19" s="1"/>
  <c r="AA297" i="19"/>
  <c r="AB297" i="19" s="1"/>
  <c r="AA298" i="19"/>
  <c r="AB298" i="19" s="1"/>
  <c r="AA299" i="19"/>
  <c r="AB299" i="19" s="1"/>
  <c r="AA300" i="19"/>
  <c r="AB300" i="19" s="1"/>
  <c r="AA301" i="19"/>
  <c r="AB301" i="19" s="1"/>
  <c r="AA302" i="19"/>
  <c r="AB302" i="19" s="1"/>
  <c r="AA303" i="19"/>
  <c r="AB303" i="19" s="1"/>
  <c r="AA304" i="19"/>
  <c r="AB304" i="19" s="1"/>
  <c r="AA305" i="19"/>
  <c r="AB305" i="19" s="1"/>
  <c r="AA306" i="19"/>
  <c r="AB306" i="19" s="1"/>
  <c r="AA307" i="19"/>
  <c r="AB307" i="19" s="1"/>
  <c r="AA308" i="19"/>
  <c r="AB308" i="19" s="1"/>
  <c r="AA309" i="19"/>
  <c r="AB309" i="19" s="1"/>
  <c r="AA310" i="19"/>
  <c r="AB310" i="19" s="1"/>
  <c r="AA311" i="19"/>
  <c r="AB311" i="19" s="1"/>
  <c r="AA312" i="19"/>
  <c r="AB312" i="19" s="1"/>
  <c r="AA313" i="19"/>
  <c r="AB313" i="19" s="1"/>
  <c r="AA314" i="19"/>
  <c r="AB314" i="19" s="1"/>
  <c r="AA315" i="19"/>
  <c r="AB315" i="19" s="1"/>
  <c r="AA316" i="19"/>
  <c r="AB316" i="19" s="1"/>
  <c r="AA317" i="19"/>
  <c r="AB317" i="19" s="1"/>
  <c r="AA318" i="19"/>
  <c r="AB318" i="19" s="1"/>
  <c r="AA319" i="19"/>
  <c r="AB319" i="19" s="1"/>
  <c r="AA320" i="19"/>
  <c r="AB320" i="19" s="1"/>
  <c r="AA321" i="19"/>
  <c r="AB321" i="19" s="1"/>
  <c r="AA322" i="19"/>
  <c r="AB322" i="19" s="1"/>
  <c r="AA323" i="19"/>
  <c r="AB323" i="19" s="1"/>
  <c r="AA324" i="19"/>
  <c r="AB324" i="19" s="1"/>
  <c r="AA325" i="19"/>
  <c r="AB325" i="19" s="1"/>
  <c r="AA326" i="19"/>
  <c r="AB326" i="19" s="1"/>
  <c r="AA327" i="19"/>
  <c r="AB327" i="19" s="1"/>
  <c r="AA328" i="19"/>
  <c r="AB328" i="19" s="1"/>
  <c r="AA329" i="19"/>
  <c r="AB329" i="19" s="1"/>
  <c r="AA330" i="19"/>
  <c r="AB330" i="19" s="1"/>
  <c r="AA331" i="19"/>
  <c r="AB331" i="19" s="1"/>
  <c r="AA332" i="19"/>
  <c r="AB332" i="19" s="1"/>
  <c r="AA333" i="19"/>
  <c r="AB333" i="19" s="1"/>
  <c r="AA334" i="19"/>
  <c r="AB334" i="19" s="1"/>
  <c r="AA335" i="19"/>
  <c r="AB335" i="19" s="1"/>
  <c r="AA336" i="19"/>
  <c r="AB336" i="19" s="1"/>
  <c r="AA337" i="19"/>
  <c r="AB337" i="19" s="1"/>
  <c r="AA338" i="19"/>
  <c r="AB338" i="19" s="1"/>
  <c r="AA339" i="19"/>
  <c r="AB339" i="19" s="1"/>
  <c r="AA340" i="19"/>
  <c r="AB340" i="19" s="1"/>
  <c r="AA341" i="19"/>
  <c r="AB341" i="19" s="1"/>
  <c r="AA342" i="19"/>
  <c r="AB342" i="19" s="1"/>
  <c r="AA343" i="19"/>
  <c r="AB343" i="19" s="1"/>
  <c r="AA344" i="19"/>
  <c r="AB344" i="19" s="1"/>
  <c r="AA345" i="19"/>
  <c r="AB345" i="19" s="1"/>
  <c r="AA346" i="19"/>
  <c r="AB346" i="19" s="1"/>
  <c r="AA347" i="19"/>
  <c r="AB347" i="19" s="1"/>
  <c r="AA348" i="19"/>
  <c r="AB348" i="19" s="1"/>
  <c r="AA349" i="19"/>
  <c r="AB349" i="19" s="1"/>
  <c r="AA350" i="19"/>
  <c r="AB350" i="19" s="1"/>
  <c r="AA351" i="19"/>
  <c r="AB351" i="19" s="1"/>
  <c r="AA352" i="19"/>
  <c r="AB352" i="19" s="1"/>
  <c r="AA353" i="19"/>
  <c r="AB353" i="19" s="1"/>
  <c r="AA354" i="19"/>
  <c r="AB354" i="19" s="1"/>
  <c r="AA355" i="19"/>
  <c r="AB355" i="19" s="1"/>
  <c r="AA356" i="19"/>
  <c r="AB356" i="19" s="1"/>
  <c r="AA357" i="19"/>
  <c r="AB357" i="19" s="1"/>
  <c r="AA358" i="19"/>
  <c r="AB358" i="19" s="1"/>
  <c r="AA359" i="19"/>
  <c r="AB359" i="19" s="1"/>
  <c r="AA360" i="19"/>
  <c r="AB360" i="19" s="1"/>
  <c r="AA361" i="19"/>
  <c r="AB361" i="19" s="1"/>
  <c r="AA362" i="19"/>
  <c r="AB362" i="19" s="1"/>
  <c r="AA363" i="19"/>
  <c r="AB363" i="19" s="1"/>
  <c r="AA364" i="19"/>
  <c r="AB364" i="19" s="1"/>
  <c r="AA365" i="19"/>
  <c r="AB365" i="19" s="1"/>
  <c r="AA366" i="19"/>
  <c r="AB366" i="19" s="1"/>
  <c r="AA367" i="19"/>
  <c r="AB367" i="19" s="1"/>
  <c r="AA368" i="19"/>
  <c r="AB368" i="19" s="1"/>
  <c r="AA369" i="19"/>
  <c r="AB369" i="19" s="1"/>
  <c r="AA370" i="19"/>
  <c r="AB370" i="19" s="1"/>
  <c r="AA371" i="19"/>
  <c r="AB371" i="19" s="1"/>
  <c r="AA372" i="19"/>
  <c r="AB372" i="19" s="1"/>
  <c r="AA373" i="19"/>
  <c r="AB373" i="19" s="1"/>
  <c r="AA374" i="19"/>
  <c r="AB374" i="19" s="1"/>
  <c r="AA375" i="19"/>
  <c r="AB375" i="19" s="1"/>
  <c r="AA376" i="19"/>
  <c r="AB376" i="19" s="1"/>
  <c r="AA377" i="19"/>
  <c r="AB377" i="19" s="1"/>
  <c r="AA378" i="19"/>
  <c r="AB378" i="19" s="1"/>
  <c r="AA379" i="19"/>
  <c r="AB379" i="19" s="1"/>
  <c r="AA380" i="19"/>
  <c r="AB380" i="19" s="1"/>
  <c r="AA381" i="19"/>
  <c r="AB381" i="19" s="1"/>
  <c r="AA382" i="19"/>
  <c r="AB382" i="19" s="1"/>
  <c r="AA383" i="19"/>
  <c r="AB383" i="19" s="1"/>
  <c r="AA384" i="19"/>
  <c r="AB384" i="19" s="1"/>
  <c r="AA385" i="19"/>
  <c r="AB385" i="19" s="1"/>
  <c r="AA386" i="19"/>
  <c r="AB386" i="19" s="1"/>
  <c r="AA387" i="19"/>
  <c r="AB387" i="19" s="1"/>
  <c r="AA388" i="19"/>
  <c r="AB388" i="19" s="1"/>
  <c r="AA389" i="19"/>
  <c r="AB389" i="19" s="1"/>
  <c r="AA390" i="19"/>
  <c r="AB390" i="19" s="1"/>
  <c r="AA391" i="19"/>
  <c r="AB391" i="19" s="1"/>
  <c r="AA392" i="19"/>
  <c r="AB392" i="19" s="1"/>
  <c r="AA393" i="19"/>
  <c r="AB393" i="19" s="1"/>
  <c r="AA394" i="19"/>
  <c r="AB394" i="19" s="1"/>
  <c r="AA395" i="19"/>
  <c r="AB395" i="19" s="1"/>
  <c r="AA396" i="19"/>
  <c r="AB396" i="19" s="1"/>
  <c r="AA397" i="19"/>
  <c r="AB397" i="19" s="1"/>
  <c r="AA398" i="19"/>
  <c r="AB398" i="19" s="1"/>
  <c r="AA399" i="19"/>
  <c r="AB399" i="19" s="1"/>
  <c r="AA400" i="19"/>
  <c r="AB400" i="19" s="1"/>
  <c r="AA401" i="19"/>
  <c r="AB401" i="19" s="1"/>
  <c r="AA402" i="19"/>
  <c r="AB402" i="19" s="1"/>
  <c r="AA403" i="19"/>
  <c r="AB403" i="19" s="1"/>
  <c r="AA404" i="19"/>
  <c r="AB404" i="19" s="1"/>
  <c r="AA405" i="19"/>
  <c r="AB405" i="19" s="1"/>
  <c r="AA406" i="19"/>
  <c r="AB406" i="19" s="1"/>
  <c r="AA407" i="19"/>
  <c r="AB407" i="19" s="1"/>
  <c r="AA408" i="19"/>
  <c r="AB408" i="19" s="1"/>
  <c r="AA409" i="19"/>
  <c r="AB409" i="19" s="1"/>
  <c r="AA410" i="19"/>
  <c r="AB410" i="19" s="1"/>
  <c r="AA411" i="19"/>
  <c r="AB411" i="19" s="1"/>
  <c r="AA412" i="19"/>
  <c r="AB412" i="19" s="1"/>
  <c r="AA413" i="19"/>
  <c r="AB413" i="19" s="1"/>
  <c r="AA414" i="19"/>
  <c r="AB414" i="19" s="1"/>
  <c r="AA415" i="19"/>
  <c r="AB415" i="19" s="1"/>
  <c r="AA416" i="19"/>
  <c r="AB416" i="19" s="1"/>
  <c r="AA417" i="19"/>
  <c r="AB417" i="19" s="1"/>
  <c r="AA418" i="19"/>
  <c r="AB418" i="19" s="1"/>
  <c r="AA419" i="19"/>
  <c r="AB419" i="19" s="1"/>
  <c r="AA420" i="19"/>
  <c r="AB420" i="19" s="1"/>
  <c r="AA421" i="19"/>
  <c r="AB421" i="19" s="1"/>
  <c r="AA422" i="19"/>
  <c r="AB422" i="19" s="1"/>
  <c r="AA423" i="19"/>
  <c r="AB423" i="19" s="1"/>
  <c r="AA424" i="19"/>
  <c r="AB424" i="19" s="1"/>
  <c r="AA425" i="19"/>
  <c r="AB425" i="19" s="1"/>
  <c r="AA426" i="19"/>
  <c r="AB426" i="19" s="1"/>
  <c r="AA427" i="19"/>
  <c r="AB427" i="19" s="1"/>
  <c r="AA428" i="19"/>
  <c r="AB428" i="19" s="1"/>
  <c r="AA429" i="19"/>
  <c r="AB429" i="19" s="1"/>
  <c r="AA430" i="19"/>
  <c r="AB430" i="19" s="1"/>
  <c r="AA431" i="19"/>
  <c r="AB431" i="19" s="1"/>
  <c r="AA432" i="19"/>
  <c r="AB432" i="19" s="1"/>
  <c r="AA433" i="19"/>
  <c r="AB433" i="19" s="1"/>
  <c r="AA434" i="19"/>
  <c r="AB434" i="19" s="1"/>
  <c r="AA435" i="19"/>
  <c r="AB435" i="19" s="1"/>
  <c r="AA436" i="19"/>
  <c r="AB436" i="19" s="1"/>
  <c r="AA437" i="19"/>
  <c r="AB437" i="19" s="1"/>
  <c r="AA438" i="19"/>
  <c r="AB438" i="19" s="1"/>
  <c r="AA439" i="19"/>
  <c r="AB439" i="19" s="1"/>
  <c r="AA440" i="19"/>
  <c r="AB440" i="19" s="1"/>
  <c r="AA441" i="19"/>
  <c r="AB441" i="19" s="1"/>
  <c r="AA442" i="19"/>
  <c r="AB442" i="19" s="1"/>
  <c r="AA443" i="19"/>
  <c r="AB443" i="19" s="1"/>
  <c r="AA444" i="19"/>
  <c r="AB444" i="19" s="1"/>
  <c r="AA445" i="19"/>
  <c r="AB445" i="19" s="1"/>
  <c r="AA446" i="19"/>
  <c r="AB446" i="19" s="1"/>
  <c r="AA447" i="19"/>
  <c r="AB447" i="19" s="1"/>
  <c r="AA448" i="19"/>
  <c r="AB448" i="19" s="1"/>
  <c r="AA449" i="19"/>
  <c r="AB449" i="19" s="1"/>
  <c r="AA450" i="19"/>
  <c r="AB450" i="19" s="1"/>
  <c r="AA451" i="19"/>
  <c r="AB451" i="19" s="1"/>
  <c r="AA452" i="19"/>
  <c r="AB452" i="19" s="1"/>
  <c r="AA453" i="19"/>
  <c r="AB453" i="19" s="1"/>
  <c r="AA454" i="19"/>
  <c r="AB454" i="19" s="1"/>
  <c r="AA455" i="19"/>
  <c r="AB455" i="19" s="1"/>
  <c r="AA456" i="19"/>
  <c r="AB456" i="19" s="1"/>
  <c r="AA457" i="19"/>
  <c r="AB457" i="19" s="1"/>
  <c r="AA458" i="19"/>
  <c r="AB458" i="19" s="1"/>
  <c r="AA459" i="19"/>
  <c r="AB459" i="19" s="1"/>
  <c r="AA460" i="19"/>
  <c r="AB460" i="19" s="1"/>
  <c r="AA461" i="19"/>
  <c r="AB461" i="19" s="1"/>
  <c r="AA462" i="19"/>
  <c r="AB462" i="19" s="1"/>
  <c r="AA463" i="19"/>
  <c r="AB463" i="19" s="1"/>
  <c r="AA464" i="19"/>
  <c r="AB464" i="19" s="1"/>
  <c r="AA465" i="19"/>
  <c r="AB465" i="19" s="1"/>
  <c r="AA466" i="19"/>
  <c r="AB466" i="19" s="1"/>
  <c r="AA467" i="19"/>
  <c r="AB467" i="19" s="1"/>
  <c r="AA468" i="19"/>
  <c r="AB468" i="19" s="1"/>
  <c r="AA469" i="19"/>
  <c r="AB469" i="19" s="1"/>
  <c r="AA470" i="19"/>
  <c r="AB470" i="19" s="1"/>
  <c r="AA471" i="19"/>
  <c r="AB471" i="19" s="1"/>
  <c r="AA472" i="19"/>
  <c r="AB472" i="19" s="1"/>
  <c r="AA473" i="19"/>
  <c r="AB473" i="19" s="1"/>
  <c r="AA474" i="19"/>
  <c r="AB474" i="19" s="1"/>
  <c r="AA475" i="19"/>
  <c r="AB475" i="19" s="1"/>
  <c r="AA476" i="19"/>
  <c r="AB476" i="19" s="1"/>
  <c r="AA477" i="19"/>
  <c r="AB477" i="19" s="1"/>
  <c r="AA478" i="19"/>
  <c r="AB478" i="19" s="1"/>
  <c r="AA479" i="19"/>
  <c r="AB479" i="19" s="1"/>
  <c r="AA480" i="19"/>
  <c r="AB480" i="19" s="1"/>
  <c r="AA481" i="19"/>
  <c r="AB481" i="19" s="1"/>
  <c r="AA482" i="19"/>
  <c r="AB482" i="19" s="1"/>
  <c r="AA483" i="19"/>
  <c r="AB483" i="19" s="1"/>
  <c r="AA484" i="19"/>
  <c r="AB484" i="19" s="1"/>
  <c r="AA485" i="19"/>
  <c r="AB485" i="19" s="1"/>
  <c r="AA486" i="19"/>
  <c r="AB486" i="19" s="1"/>
  <c r="AA487" i="19"/>
  <c r="AB487" i="19" s="1"/>
  <c r="AA488" i="19"/>
  <c r="AB488" i="19" s="1"/>
  <c r="AA489" i="19"/>
  <c r="AB489" i="19" s="1"/>
  <c r="AA490" i="19"/>
  <c r="AB490" i="19" s="1"/>
  <c r="AA491" i="19"/>
  <c r="AB491" i="19" s="1"/>
  <c r="AA492" i="19"/>
  <c r="AB492" i="19" s="1"/>
  <c r="AA493" i="19"/>
  <c r="AB493" i="19" s="1"/>
  <c r="AA494" i="19"/>
  <c r="AB494" i="19" s="1"/>
  <c r="AA495" i="19"/>
  <c r="AB495" i="19" s="1"/>
  <c r="AA496" i="19"/>
  <c r="AB496" i="19" s="1"/>
  <c r="AA497" i="19"/>
  <c r="AB497" i="19" s="1"/>
  <c r="AA498" i="19"/>
  <c r="AB498" i="19" s="1"/>
  <c r="AA499" i="19"/>
  <c r="AB499" i="19" s="1"/>
  <c r="AA500" i="19"/>
  <c r="AB500" i="19" s="1"/>
  <c r="AA501" i="19"/>
  <c r="AB501" i="19" s="1"/>
  <c r="AA502" i="19"/>
  <c r="AB502" i="19" s="1"/>
  <c r="AA503" i="19"/>
  <c r="AB503" i="19" s="1"/>
  <c r="AA504" i="19"/>
  <c r="AB504" i="19" s="1"/>
  <c r="AA505" i="19"/>
  <c r="AB505" i="19" s="1"/>
  <c r="AA506" i="19"/>
  <c r="AB506" i="19" s="1"/>
  <c r="AA507" i="19"/>
  <c r="AB507" i="19" s="1"/>
  <c r="AA508" i="19"/>
  <c r="AB508" i="19" s="1"/>
  <c r="AA509" i="19"/>
  <c r="AB509" i="19" s="1"/>
  <c r="AA510" i="19"/>
  <c r="AB510" i="19" s="1"/>
  <c r="AA511" i="19"/>
  <c r="AB511" i="19" s="1"/>
  <c r="AA512" i="19"/>
  <c r="AB512" i="19" s="1"/>
  <c r="AA513" i="19"/>
  <c r="AB513" i="19" s="1"/>
  <c r="AA514" i="19"/>
  <c r="AB514" i="19" s="1"/>
  <c r="AA515" i="19"/>
  <c r="AB515" i="19" s="1"/>
  <c r="AA516" i="19"/>
  <c r="AB516" i="19" s="1"/>
  <c r="AA517" i="19"/>
  <c r="AB517" i="19" s="1"/>
  <c r="AA518" i="19"/>
  <c r="AB518" i="19" s="1"/>
  <c r="AA519" i="19"/>
  <c r="AB519" i="19" s="1"/>
  <c r="AA520" i="19"/>
  <c r="AB520" i="19" s="1"/>
  <c r="AA521" i="19"/>
  <c r="AB521" i="19" s="1"/>
  <c r="AA522" i="19"/>
  <c r="AB522" i="19" s="1"/>
  <c r="AA523" i="19"/>
  <c r="AB523" i="19" s="1"/>
  <c r="AA524" i="19"/>
  <c r="AB524" i="19" s="1"/>
  <c r="AA525" i="19"/>
  <c r="AB525" i="19" s="1"/>
  <c r="AA526" i="19"/>
  <c r="AB526" i="19" s="1"/>
  <c r="AA527" i="19"/>
  <c r="AB527" i="19" s="1"/>
  <c r="AA528" i="19"/>
  <c r="AB528" i="19" s="1"/>
  <c r="AA529" i="19"/>
  <c r="AB529" i="19" s="1"/>
  <c r="AA530" i="19"/>
  <c r="AB530" i="19" s="1"/>
  <c r="AA531" i="19"/>
  <c r="AB531" i="19" s="1"/>
  <c r="AA532" i="19"/>
  <c r="AB532" i="19" s="1"/>
  <c r="AA533" i="19"/>
  <c r="AB533" i="19" s="1"/>
  <c r="AA534" i="19"/>
  <c r="AB534" i="19" s="1"/>
  <c r="AA535" i="19"/>
  <c r="AB535" i="19" s="1"/>
  <c r="AA536" i="19"/>
  <c r="AB536" i="19" s="1"/>
  <c r="AA537" i="19"/>
  <c r="AB537" i="19" s="1"/>
  <c r="AA538" i="19"/>
  <c r="AB538" i="19" s="1"/>
  <c r="AA539" i="19"/>
  <c r="AB539" i="19" s="1"/>
  <c r="AA540" i="19"/>
  <c r="AB540" i="19" s="1"/>
  <c r="AA541" i="19"/>
  <c r="AB541" i="19" s="1"/>
  <c r="AA542" i="19"/>
  <c r="AB542" i="19" s="1"/>
  <c r="AA543" i="19"/>
  <c r="AB543" i="19" s="1"/>
  <c r="AA544" i="19"/>
  <c r="AB544" i="19" s="1"/>
  <c r="AA545" i="19"/>
  <c r="AB545" i="19" s="1"/>
  <c r="AA546" i="19"/>
  <c r="AB546" i="19" s="1"/>
  <c r="AA547" i="19"/>
  <c r="AB547" i="19" s="1"/>
  <c r="AA548" i="19"/>
  <c r="AB548" i="19" s="1"/>
  <c r="AA549" i="19"/>
  <c r="AB549" i="19" s="1"/>
  <c r="AA550" i="19"/>
  <c r="AB550" i="19" s="1"/>
  <c r="AA551" i="19"/>
  <c r="AB551" i="19" s="1"/>
  <c r="AA552" i="19"/>
  <c r="AB552" i="19" s="1"/>
  <c r="AA553" i="19"/>
  <c r="AB553" i="19" s="1"/>
  <c r="AA554" i="19"/>
  <c r="AB554" i="19" s="1"/>
  <c r="AA555" i="19"/>
  <c r="AB555" i="19" s="1"/>
  <c r="AA556" i="19"/>
  <c r="AB556" i="19" s="1"/>
  <c r="AA557" i="19"/>
  <c r="AB557" i="19" s="1"/>
  <c r="AA558" i="19"/>
  <c r="AB558" i="19" s="1"/>
  <c r="AA559" i="19"/>
  <c r="AB559" i="19" s="1"/>
  <c r="AA560" i="19"/>
  <c r="AB560" i="19" s="1"/>
  <c r="AA561" i="19"/>
  <c r="AB561" i="19" s="1"/>
  <c r="AA562" i="19"/>
  <c r="AB562" i="19" s="1"/>
  <c r="AA563" i="19"/>
  <c r="AB563" i="19" s="1"/>
  <c r="AA564" i="19"/>
  <c r="AB564" i="19" s="1"/>
  <c r="AA565" i="19"/>
  <c r="AB565" i="19" s="1"/>
  <c r="AA566" i="19"/>
  <c r="AB566" i="19" s="1"/>
  <c r="AA567" i="19"/>
  <c r="AB567" i="19" s="1"/>
  <c r="AA568" i="19"/>
  <c r="AB568" i="19" s="1"/>
  <c r="AA569" i="19"/>
  <c r="AB569" i="19" s="1"/>
  <c r="AA570" i="19"/>
  <c r="AB570" i="19" s="1"/>
  <c r="AA571" i="19"/>
  <c r="AB571" i="19" s="1"/>
  <c r="AA572" i="19"/>
  <c r="AB572" i="19" s="1"/>
  <c r="AA573" i="19"/>
  <c r="AB573" i="19" s="1"/>
  <c r="AA574" i="19"/>
  <c r="AB574" i="19" s="1"/>
  <c r="AA575" i="19"/>
  <c r="AB575" i="19" s="1"/>
  <c r="AA576" i="19"/>
  <c r="AB576" i="19" s="1"/>
  <c r="AA577" i="19"/>
  <c r="AB577" i="19" s="1"/>
  <c r="AA578" i="19"/>
  <c r="AB578" i="19" s="1"/>
  <c r="AA579" i="19"/>
  <c r="AB579" i="19" s="1"/>
  <c r="AA580" i="19"/>
  <c r="AB580" i="19" s="1"/>
  <c r="AA581" i="19"/>
  <c r="AB581" i="19" s="1"/>
  <c r="AA582" i="19"/>
  <c r="AB582" i="19" s="1"/>
  <c r="AA583" i="19"/>
  <c r="AB583" i="19" s="1"/>
  <c r="AA584" i="19"/>
  <c r="AB584" i="19" s="1"/>
  <c r="AA585" i="19"/>
  <c r="AB585" i="19" s="1"/>
  <c r="AA586" i="19"/>
  <c r="AB586" i="19" s="1"/>
  <c r="AA587" i="19"/>
  <c r="AB587" i="19" s="1"/>
  <c r="AA588" i="19"/>
  <c r="AB588" i="19" s="1"/>
  <c r="AA589" i="19"/>
  <c r="AB589" i="19" s="1"/>
  <c r="AA590" i="19"/>
  <c r="AB590" i="19" s="1"/>
  <c r="AA591" i="19"/>
  <c r="AB591" i="19" s="1"/>
  <c r="AA592" i="19"/>
  <c r="AB592" i="19" s="1"/>
  <c r="AA593" i="19"/>
  <c r="AB593" i="19" s="1"/>
  <c r="AA594" i="19"/>
  <c r="AB594" i="19" s="1"/>
  <c r="AA595" i="19"/>
  <c r="AB595" i="19" s="1"/>
  <c r="AA596" i="19"/>
  <c r="AB596" i="19" s="1"/>
  <c r="AA597" i="19"/>
  <c r="AB597" i="19" s="1"/>
  <c r="AA598" i="19"/>
  <c r="AB598" i="19" s="1"/>
  <c r="AA599" i="19"/>
  <c r="AB599" i="19" s="1"/>
  <c r="AA600" i="19"/>
  <c r="AB600" i="19" s="1"/>
  <c r="AA601" i="19"/>
  <c r="AB601" i="19" s="1"/>
  <c r="AA602" i="19"/>
  <c r="AB602" i="19" s="1"/>
  <c r="AA603" i="19"/>
  <c r="AB603" i="19" s="1"/>
  <c r="AA604" i="19"/>
  <c r="AB604" i="19" s="1"/>
  <c r="AA605" i="19"/>
  <c r="AB605" i="19" s="1"/>
  <c r="AA606" i="19"/>
  <c r="AB606" i="19" s="1"/>
  <c r="AA607" i="19"/>
  <c r="AB607" i="19" s="1"/>
  <c r="AA608" i="19"/>
  <c r="AB608" i="19" s="1"/>
  <c r="AA609" i="19"/>
  <c r="AB609" i="19" s="1"/>
  <c r="AA610" i="19"/>
  <c r="AB610" i="19" s="1"/>
  <c r="AA611" i="19"/>
  <c r="AB611" i="19" s="1"/>
  <c r="AA612" i="19"/>
  <c r="AB612" i="19" s="1"/>
  <c r="AA613" i="19"/>
  <c r="AB613" i="19" s="1"/>
  <c r="AA614" i="19"/>
  <c r="AB614" i="19" s="1"/>
  <c r="AA615" i="19"/>
  <c r="AB615" i="19" s="1"/>
  <c r="AA616" i="19"/>
  <c r="AB616" i="19" s="1"/>
  <c r="AA617" i="19"/>
  <c r="AB617" i="19" s="1"/>
  <c r="AA618" i="19"/>
  <c r="AB618" i="19" s="1"/>
  <c r="AA619" i="19"/>
  <c r="AB619" i="19" s="1"/>
  <c r="AA620" i="19"/>
  <c r="AB620" i="19" s="1"/>
  <c r="AA621" i="19"/>
  <c r="AB621" i="19" s="1"/>
  <c r="AA622" i="19"/>
  <c r="AB622" i="19" s="1"/>
  <c r="AA623" i="19"/>
  <c r="AB623" i="19" s="1"/>
  <c r="AA624" i="19"/>
  <c r="AB624" i="19" s="1"/>
  <c r="AA625" i="19"/>
  <c r="AB625" i="19" s="1"/>
  <c r="AA626" i="19"/>
  <c r="AB626" i="19" s="1"/>
  <c r="AA627" i="19"/>
  <c r="AB627" i="19" s="1"/>
  <c r="AA628" i="19"/>
  <c r="AB628" i="19" s="1"/>
  <c r="AA629" i="19"/>
  <c r="AB629" i="19" s="1"/>
  <c r="AA630" i="19"/>
  <c r="AB630" i="19" s="1"/>
  <c r="AA631" i="19"/>
  <c r="AB631" i="19" s="1"/>
  <c r="AA632" i="19"/>
  <c r="AB632" i="19" s="1"/>
  <c r="AA633" i="19"/>
  <c r="AB633" i="19" s="1"/>
  <c r="AA634" i="19"/>
  <c r="AB634" i="19" s="1"/>
  <c r="AA635" i="19"/>
  <c r="AB635" i="19" s="1"/>
  <c r="AA636" i="19"/>
  <c r="AB636" i="19" s="1"/>
  <c r="AA637" i="19"/>
  <c r="AB637" i="19" s="1"/>
  <c r="AA638" i="19"/>
  <c r="AB638" i="19" s="1"/>
  <c r="AA639" i="19"/>
  <c r="AB639" i="19" s="1"/>
  <c r="AA640" i="19"/>
  <c r="AB640" i="19" s="1"/>
  <c r="AA641" i="19"/>
  <c r="AB641" i="19" s="1"/>
  <c r="AA642" i="19"/>
  <c r="AB642" i="19" s="1"/>
  <c r="AA643" i="19"/>
  <c r="AB643" i="19" s="1"/>
  <c r="AA644" i="19"/>
  <c r="AB644" i="19" s="1"/>
  <c r="AA645" i="19"/>
  <c r="AB645" i="19" s="1"/>
  <c r="AA646" i="19"/>
  <c r="AB646" i="19" s="1"/>
  <c r="AA647" i="19"/>
  <c r="AB647" i="19" s="1"/>
  <c r="AA648" i="19"/>
  <c r="AB648" i="19" s="1"/>
  <c r="AA649" i="19"/>
  <c r="AB649" i="19" s="1"/>
  <c r="AA650" i="19"/>
  <c r="AB650" i="19" s="1"/>
  <c r="AA651" i="19"/>
  <c r="AB651" i="19" s="1"/>
  <c r="AA652" i="19"/>
  <c r="AB652" i="19" s="1"/>
  <c r="AA653" i="19"/>
  <c r="AB653" i="19" s="1"/>
  <c r="AA654" i="19"/>
  <c r="AB654" i="19" s="1"/>
  <c r="AA655" i="19"/>
  <c r="AB655" i="19" s="1"/>
  <c r="AA656" i="19"/>
  <c r="AB656" i="19" s="1"/>
  <c r="AA657" i="19"/>
  <c r="AB657" i="19" s="1"/>
  <c r="AA658" i="19"/>
  <c r="AB658" i="19" s="1"/>
  <c r="AA659" i="19"/>
  <c r="AB659" i="19" s="1"/>
  <c r="AA660" i="19"/>
  <c r="AB660" i="19" s="1"/>
  <c r="AA661" i="19"/>
  <c r="AB661" i="19" s="1"/>
  <c r="AA662" i="19"/>
  <c r="AB662" i="19" s="1"/>
  <c r="AA663" i="19"/>
  <c r="AB663" i="19" s="1"/>
  <c r="AA664" i="19"/>
  <c r="AB664" i="19" s="1"/>
  <c r="AA665" i="19"/>
  <c r="AB665" i="19" s="1"/>
  <c r="AA666" i="19"/>
  <c r="AB666" i="19" s="1"/>
  <c r="AA667" i="19"/>
  <c r="AB667" i="19" s="1"/>
  <c r="AA668" i="19"/>
  <c r="AB668" i="19" s="1"/>
  <c r="AA669" i="19"/>
  <c r="AB669" i="19" s="1"/>
  <c r="AA670" i="19"/>
  <c r="AB670" i="19" s="1"/>
  <c r="AA671" i="19"/>
  <c r="AB671" i="19" s="1"/>
  <c r="AA672" i="19"/>
  <c r="AB672" i="19" s="1"/>
  <c r="AA673" i="19"/>
  <c r="AB673" i="19" s="1"/>
  <c r="AA674" i="19"/>
  <c r="AB674" i="19" s="1"/>
  <c r="AA675" i="19"/>
  <c r="AB675" i="19" s="1"/>
  <c r="AA676" i="19"/>
  <c r="AB676" i="19" s="1"/>
  <c r="AA677" i="19"/>
  <c r="AB677" i="19" s="1"/>
  <c r="AA678" i="19"/>
  <c r="AB678" i="19" s="1"/>
  <c r="AA679" i="19"/>
  <c r="AB679" i="19" s="1"/>
  <c r="AA680" i="19"/>
  <c r="AB680" i="19" s="1"/>
  <c r="AA681" i="19"/>
  <c r="AB681" i="19" s="1"/>
  <c r="AA682" i="19"/>
  <c r="AB682" i="19" s="1"/>
  <c r="AA683" i="19"/>
  <c r="AB683" i="19" s="1"/>
  <c r="AA684" i="19"/>
  <c r="AB684" i="19" s="1"/>
  <c r="AA685" i="19"/>
  <c r="AB685" i="19" s="1"/>
  <c r="AA686" i="19"/>
  <c r="AB686" i="19" s="1"/>
  <c r="AA687" i="19"/>
  <c r="AB687" i="19" s="1"/>
  <c r="AA688" i="19"/>
  <c r="AB688" i="19" s="1"/>
  <c r="AA689" i="19"/>
  <c r="AB689" i="19" s="1"/>
  <c r="AA690" i="19"/>
  <c r="AB690" i="19" s="1"/>
  <c r="AA691" i="19"/>
  <c r="AB691" i="19" s="1"/>
  <c r="AA692" i="19"/>
  <c r="AB692" i="19" s="1"/>
  <c r="AA693" i="19"/>
  <c r="AB693" i="19" s="1"/>
  <c r="AA694" i="19"/>
  <c r="AB694" i="19" s="1"/>
  <c r="AA695" i="19"/>
  <c r="AB695" i="19" s="1"/>
  <c r="AA696" i="19"/>
  <c r="AB696" i="19" s="1"/>
  <c r="AA697" i="19"/>
  <c r="AB697" i="19" s="1"/>
  <c r="AA698" i="19"/>
  <c r="AB698" i="19" s="1"/>
  <c r="AA699" i="19"/>
  <c r="AB699" i="19" s="1"/>
  <c r="AA700" i="19"/>
  <c r="AB700" i="19" s="1"/>
  <c r="AA701" i="19"/>
  <c r="AB701" i="19" s="1"/>
  <c r="AA702" i="19"/>
  <c r="AB702" i="19" s="1"/>
  <c r="AA703" i="19"/>
  <c r="AB703" i="19" s="1"/>
  <c r="AA704" i="19"/>
  <c r="AB704" i="19" s="1"/>
  <c r="AA705" i="19"/>
  <c r="AB705" i="19" s="1"/>
  <c r="AA706" i="19"/>
  <c r="AB706" i="19" s="1"/>
  <c r="AA707" i="19"/>
  <c r="AB707" i="19" s="1"/>
  <c r="AA708" i="19"/>
  <c r="AB708" i="19" s="1"/>
  <c r="AA709" i="19"/>
  <c r="AB709" i="19" s="1"/>
  <c r="AA710" i="19"/>
  <c r="AB710" i="19" s="1"/>
  <c r="AA711" i="19"/>
  <c r="AB711" i="19" s="1"/>
  <c r="AA712" i="19"/>
  <c r="AB712" i="19" s="1"/>
  <c r="AA713" i="19"/>
  <c r="AB713" i="19" s="1"/>
  <c r="AA714" i="19"/>
  <c r="AB714" i="19" s="1"/>
  <c r="AA715" i="19"/>
  <c r="AB715" i="19" s="1"/>
  <c r="AA716" i="19"/>
  <c r="AB716" i="19" s="1"/>
  <c r="AA717" i="19"/>
  <c r="AB717" i="19" s="1"/>
  <c r="AA718" i="19"/>
  <c r="AB718" i="19" s="1"/>
  <c r="AA719" i="19"/>
  <c r="AB719" i="19" s="1"/>
  <c r="AA720" i="19"/>
  <c r="AB720" i="19" s="1"/>
  <c r="AA721" i="19"/>
  <c r="AB721" i="19" s="1"/>
  <c r="AA722" i="19"/>
  <c r="AB722" i="19" s="1"/>
  <c r="AA723" i="19"/>
  <c r="AB723" i="19" s="1"/>
  <c r="AA724" i="19"/>
  <c r="AB724" i="19" s="1"/>
  <c r="AA725" i="19"/>
  <c r="AB725" i="19" s="1"/>
  <c r="AA726" i="19"/>
  <c r="AB726" i="19" s="1"/>
  <c r="AA727" i="19"/>
  <c r="AB727" i="19" s="1"/>
  <c r="AA728" i="19"/>
  <c r="AB728" i="19" s="1"/>
  <c r="AA729" i="19"/>
  <c r="AB729" i="19" s="1"/>
  <c r="AA730" i="19"/>
  <c r="AB730" i="19" s="1"/>
  <c r="AA731" i="19"/>
  <c r="AB731" i="19" s="1"/>
  <c r="AA732" i="19"/>
  <c r="AB732" i="19" s="1"/>
  <c r="AA733" i="19"/>
  <c r="AB733" i="19" s="1"/>
  <c r="AA734" i="19"/>
  <c r="AB734" i="19" s="1"/>
  <c r="AA735" i="19"/>
  <c r="AB735" i="19" s="1"/>
  <c r="AA736" i="19"/>
  <c r="AB736" i="19" s="1"/>
  <c r="AA737" i="19"/>
  <c r="AB737" i="19" s="1"/>
  <c r="AA738" i="19"/>
  <c r="AB738" i="19" s="1"/>
  <c r="AA739" i="19"/>
  <c r="AB739" i="19" s="1"/>
  <c r="AA740" i="19"/>
  <c r="AB740" i="19" s="1"/>
  <c r="AA741" i="19"/>
  <c r="AB741" i="19" s="1"/>
  <c r="AA742" i="19"/>
  <c r="AB742" i="19" s="1"/>
  <c r="AA743" i="19"/>
  <c r="AB743" i="19" s="1"/>
  <c r="AA744" i="19"/>
  <c r="AB744" i="19" s="1"/>
  <c r="AA745" i="19"/>
  <c r="AB745" i="19" s="1"/>
  <c r="AA746" i="19"/>
  <c r="AB746" i="19" s="1"/>
  <c r="AA747" i="19"/>
  <c r="AB747" i="19" s="1"/>
  <c r="AA748" i="19"/>
  <c r="AB748" i="19" s="1"/>
  <c r="AA749" i="19"/>
  <c r="AB749" i="19" s="1"/>
  <c r="AA750" i="19"/>
  <c r="AB750" i="19" s="1"/>
  <c r="AA751" i="19"/>
  <c r="AB751" i="19" s="1"/>
  <c r="AA752" i="19"/>
  <c r="AB752" i="19" s="1"/>
  <c r="AA753" i="19"/>
  <c r="AB753" i="19" s="1"/>
  <c r="AA754" i="19"/>
  <c r="AB754" i="19" s="1"/>
  <c r="AA755" i="19"/>
  <c r="AB755" i="19" s="1"/>
  <c r="AA756" i="19"/>
  <c r="AB756" i="19" s="1"/>
  <c r="AA757" i="19"/>
  <c r="AB757" i="19" s="1"/>
  <c r="AA758" i="19"/>
  <c r="AB758" i="19" s="1"/>
  <c r="AA759" i="19"/>
  <c r="AB759" i="19" s="1"/>
  <c r="AA760" i="19"/>
  <c r="AB760" i="19" s="1"/>
  <c r="AA761" i="19"/>
  <c r="AB761" i="19" s="1"/>
  <c r="AA762" i="19"/>
  <c r="AB762" i="19" s="1"/>
  <c r="AA763" i="19"/>
  <c r="AB763" i="19" s="1"/>
  <c r="AA764" i="19"/>
  <c r="AB764" i="19" s="1"/>
  <c r="AA765" i="19"/>
  <c r="AB765" i="19" s="1"/>
  <c r="AA766" i="19"/>
  <c r="AB766" i="19" s="1"/>
  <c r="AA767" i="19"/>
  <c r="AB767" i="19" s="1"/>
  <c r="AA768" i="19"/>
  <c r="AB768" i="19" s="1"/>
  <c r="AA769" i="19"/>
  <c r="AB769" i="19" s="1"/>
  <c r="AA770" i="19"/>
  <c r="AB770" i="19" s="1"/>
  <c r="AA771" i="19"/>
  <c r="AB771" i="19" s="1"/>
  <c r="AA772" i="19"/>
  <c r="AB772" i="19" s="1"/>
  <c r="AA773" i="19"/>
  <c r="AB773" i="19" s="1"/>
  <c r="AA774" i="19"/>
  <c r="AB774" i="19" s="1"/>
  <c r="AA775" i="19"/>
  <c r="AB775" i="19" s="1"/>
  <c r="AA776" i="19"/>
  <c r="AB776" i="19" s="1"/>
  <c r="AA777" i="19"/>
  <c r="AB777" i="19" s="1"/>
  <c r="AA778" i="19"/>
  <c r="AB778" i="19" s="1"/>
  <c r="AA779" i="19"/>
  <c r="AB779" i="19" s="1"/>
  <c r="AA780" i="19"/>
  <c r="AB780" i="19" s="1"/>
  <c r="AA781" i="19"/>
  <c r="AB781" i="19" s="1"/>
  <c r="AA782" i="19"/>
  <c r="AB782" i="19" s="1"/>
  <c r="AA783" i="19"/>
  <c r="AB783" i="19" s="1"/>
  <c r="AA784" i="19"/>
  <c r="AB784" i="19" s="1"/>
  <c r="AA785" i="19"/>
  <c r="AB785" i="19" s="1"/>
  <c r="AA786" i="19"/>
  <c r="AB786" i="19" s="1"/>
  <c r="AA787" i="19"/>
  <c r="AB787" i="19" s="1"/>
  <c r="AA788" i="19"/>
  <c r="AB788" i="19" s="1"/>
  <c r="AA789" i="19"/>
  <c r="AB789" i="19" s="1"/>
  <c r="AA790" i="19"/>
  <c r="AB790" i="19" s="1"/>
  <c r="AA791" i="19"/>
  <c r="AB791" i="19" s="1"/>
  <c r="AA792" i="19"/>
  <c r="AB792" i="19" s="1"/>
  <c r="AA793" i="19"/>
  <c r="AB793" i="19" s="1"/>
  <c r="AA794" i="19"/>
  <c r="AB794" i="19" s="1"/>
  <c r="AA795" i="19"/>
  <c r="AB795" i="19" s="1"/>
  <c r="AA796" i="19"/>
  <c r="AB796" i="19" s="1"/>
  <c r="AA797" i="19"/>
  <c r="AB797" i="19" s="1"/>
  <c r="AA798" i="19"/>
  <c r="AB798" i="19" s="1"/>
  <c r="AA799" i="19"/>
  <c r="AB799" i="19" s="1"/>
  <c r="AA800" i="19"/>
  <c r="AB800" i="19" s="1"/>
  <c r="AA801" i="19"/>
  <c r="AB801" i="19" s="1"/>
  <c r="AA802" i="19"/>
  <c r="AB802" i="19" s="1"/>
  <c r="AA803" i="19"/>
  <c r="AB803" i="19" s="1"/>
  <c r="AA804" i="19"/>
  <c r="AB804" i="19" s="1"/>
  <c r="AA805" i="19"/>
  <c r="AB805" i="19" s="1"/>
  <c r="AA806" i="19"/>
  <c r="AB806" i="19" s="1"/>
  <c r="AA807" i="19"/>
  <c r="AB807" i="19" s="1"/>
  <c r="AA808" i="19"/>
  <c r="AB808" i="19" s="1"/>
  <c r="AA809" i="19"/>
  <c r="AB809" i="19" s="1"/>
  <c r="AA810" i="19"/>
  <c r="AB810" i="19" s="1"/>
  <c r="AA811" i="19"/>
  <c r="AB811" i="19" s="1"/>
  <c r="AA812" i="19"/>
  <c r="AB812" i="19" s="1"/>
  <c r="AA813" i="19"/>
  <c r="AB813" i="19" s="1"/>
  <c r="AA814" i="19"/>
  <c r="AB814" i="19" s="1"/>
  <c r="AA815" i="19"/>
  <c r="AB815" i="19" s="1"/>
  <c r="AA816" i="19"/>
  <c r="AB816" i="19" s="1"/>
  <c r="AA817" i="19"/>
  <c r="AB817" i="19" s="1"/>
  <c r="AA818" i="19"/>
  <c r="AB818" i="19" s="1"/>
  <c r="AA819" i="19"/>
  <c r="AB819" i="19" s="1"/>
  <c r="AA820" i="19"/>
  <c r="AB820" i="19" s="1"/>
  <c r="AA821" i="19"/>
  <c r="AB821" i="19" s="1"/>
  <c r="AA822" i="19"/>
  <c r="AB822" i="19" s="1"/>
  <c r="AA823" i="19"/>
  <c r="AB823" i="19" s="1"/>
  <c r="AA824" i="19"/>
  <c r="AB824" i="19" s="1"/>
  <c r="AA825" i="19"/>
  <c r="AB825" i="19" s="1"/>
  <c r="AA826" i="19"/>
  <c r="AB826" i="19" s="1"/>
  <c r="AA827" i="19"/>
  <c r="AB827" i="19" s="1"/>
  <c r="AA828" i="19"/>
  <c r="AB828" i="19" s="1"/>
  <c r="AA829" i="19"/>
  <c r="AB829" i="19" s="1"/>
  <c r="AA830" i="19"/>
  <c r="AB830" i="19" s="1"/>
  <c r="AA831" i="19"/>
  <c r="AB831" i="19" s="1"/>
  <c r="AA832" i="19"/>
  <c r="AB832" i="19" s="1"/>
  <c r="AA833" i="19"/>
  <c r="AB833" i="19" s="1"/>
  <c r="AA834" i="19"/>
  <c r="AB834" i="19" s="1"/>
  <c r="AA835" i="19"/>
  <c r="AB835" i="19" s="1"/>
  <c r="AA836" i="19"/>
  <c r="AB836" i="19" s="1"/>
  <c r="AA837" i="19"/>
  <c r="AB837" i="19" s="1"/>
  <c r="AA838" i="19"/>
  <c r="AB838" i="19" s="1"/>
  <c r="AA839" i="19"/>
  <c r="AB839" i="19" s="1"/>
  <c r="AA840" i="19"/>
  <c r="AB840" i="19" s="1"/>
  <c r="AA841" i="19"/>
  <c r="AB841" i="19" s="1"/>
  <c r="AA842" i="19"/>
  <c r="AB842" i="19" s="1"/>
  <c r="AA843" i="19"/>
  <c r="AB843" i="19" s="1"/>
  <c r="AA844" i="19"/>
  <c r="AB844" i="19" s="1"/>
  <c r="AA845" i="19"/>
  <c r="AB845" i="19" s="1"/>
  <c r="AA846" i="19"/>
  <c r="AB846" i="19" s="1"/>
  <c r="AA847" i="19"/>
  <c r="AB847" i="19" s="1"/>
  <c r="AA848" i="19"/>
  <c r="AB848" i="19" s="1"/>
  <c r="AA849" i="19"/>
  <c r="AB849" i="19" s="1"/>
  <c r="AA850" i="19"/>
  <c r="AB850" i="19" s="1"/>
  <c r="AA851" i="19"/>
  <c r="AB851" i="19" s="1"/>
  <c r="AA852" i="19"/>
  <c r="AB852" i="19" s="1"/>
  <c r="AA853" i="19"/>
  <c r="AB853" i="19" s="1"/>
  <c r="AA854" i="19"/>
  <c r="AB854" i="19" s="1"/>
  <c r="AA855" i="19"/>
  <c r="AB855" i="19" s="1"/>
  <c r="AA856" i="19"/>
  <c r="AB856" i="19" s="1"/>
  <c r="AA857" i="19"/>
  <c r="AB857" i="19" s="1"/>
  <c r="AA858" i="19"/>
  <c r="AB858" i="19" s="1"/>
  <c r="AA859" i="19"/>
  <c r="AB859" i="19" s="1"/>
  <c r="AA860" i="19"/>
  <c r="AB860" i="19" s="1"/>
  <c r="AA861" i="19"/>
  <c r="AB861" i="19" s="1"/>
  <c r="AA862" i="19"/>
  <c r="AB862" i="19" s="1"/>
  <c r="AA863" i="19"/>
  <c r="AB863" i="19" s="1"/>
  <c r="AA864" i="19"/>
  <c r="AB864" i="19" s="1"/>
  <c r="AA865" i="19"/>
  <c r="AB865" i="19" s="1"/>
  <c r="AA866" i="19"/>
  <c r="AB866" i="19" s="1"/>
  <c r="AA867" i="19"/>
  <c r="AB867" i="19" s="1"/>
  <c r="AA868" i="19"/>
  <c r="AB868" i="19" s="1"/>
  <c r="AA869" i="19"/>
  <c r="AB869" i="19" s="1"/>
  <c r="AA870" i="19"/>
  <c r="AB870" i="19" s="1"/>
  <c r="AA871" i="19"/>
  <c r="AB871" i="19" s="1"/>
  <c r="AA872" i="19"/>
  <c r="AB872" i="19" s="1"/>
  <c r="AA873" i="19"/>
  <c r="AB873" i="19" s="1"/>
  <c r="AA874" i="19"/>
  <c r="AB874" i="19" s="1"/>
  <c r="AA875" i="19"/>
  <c r="AB875" i="19" s="1"/>
  <c r="AA876" i="19"/>
  <c r="AB876" i="19" s="1"/>
  <c r="AA877" i="19"/>
  <c r="AB877" i="19" s="1"/>
  <c r="AA878" i="19"/>
  <c r="AB878" i="19" s="1"/>
  <c r="AA879" i="19"/>
  <c r="AB879" i="19" s="1"/>
  <c r="AA880" i="19"/>
  <c r="AB880" i="19" s="1"/>
  <c r="AA881" i="19"/>
  <c r="AB881" i="19" s="1"/>
  <c r="AA882" i="19"/>
  <c r="AB882" i="19" s="1"/>
  <c r="AA883" i="19"/>
  <c r="AB883" i="19" s="1"/>
  <c r="AA884" i="19"/>
  <c r="AB884" i="19" s="1"/>
  <c r="AA885" i="19"/>
  <c r="AB885" i="19" s="1"/>
  <c r="AA886" i="19"/>
  <c r="AB886" i="19" s="1"/>
  <c r="AA887" i="19"/>
  <c r="AB887" i="19" s="1"/>
  <c r="AA888" i="19"/>
  <c r="AB888" i="19" s="1"/>
  <c r="AA889" i="19"/>
  <c r="AB889" i="19" s="1"/>
  <c r="AA890" i="19"/>
  <c r="AB890" i="19" s="1"/>
  <c r="AA891" i="19"/>
  <c r="AB891" i="19" s="1"/>
  <c r="AA892" i="19"/>
  <c r="AB892" i="19" s="1"/>
  <c r="AA893" i="19"/>
  <c r="AB893" i="19" s="1"/>
  <c r="AA894" i="19"/>
  <c r="AB894" i="19" s="1"/>
  <c r="AA895" i="19"/>
  <c r="AB895" i="19" s="1"/>
  <c r="AA896" i="19"/>
  <c r="AB896" i="19" s="1"/>
  <c r="AA897" i="19"/>
  <c r="AB897" i="19" s="1"/>
  <c r="AA898" i="19"/>
  <c r="AB898" i="19" s="1"/>
  <c r="AA899" i="19"/>
  <c r="AB899" i="19" s="1"/>
  <c r="AA900" i="19"/>
  <c r="AB900" i="19" s="1"/>
  <c r="AA901" i="19"/>
  <c r="AB901" i="19" s="1"/>
  <c r="AA902" i="19"/>
  <c r="AB902" i="19" s="1"/>
  <c r="AA903" i="19"/>
  <c r="AB903" i="19" s="1"/>
  <c r="AA904" i="19"/>
  <c r="AB904" i="19" s="1"/>
  <c r="AA905" i="19"/>
  <c r="AB905" i="19" s="1"/>
  <c r="AA906" i="19"/>
  <c r="AB906" i="19" s="1"/>
  <c r="AA907" i="19"/>
  <c r="AB907" i="19" s="1"/>
  <c r="AA908" i="19"/>
  <c r="AB908" i="19" s="1"/>
  <c r="AA909" i="19"/>
  <c r="AB909" i="19" s="1"/>
  <c r="AA910" i="19"/>
  <c r="AB910" i="19" s="1"/>
  <c r="AA911" i="19"/>
  <c r="AB911" i="19" s="1"/>
  <c r="AA912" i="19"/>
  <c r="AB912" i="19" s="1"/>
  <c r="AA913" i="19"/>
  <c r="AB913" i="19" s="1"/>
  <c r="AA914" i="19"/>
  <c r="AB914" i="19" s="1"/>
  <c r="AA915" i="19"/>
  <c r="AB915" i="19" s="1"/>
  <c r="AA916" i="19"/>
  <c r="AB916" i="19" s="1"/>
  <c r="AA917" i="19"/>
  <c r="AB917" i="19" s="1"/>
  <c r="AA918" i="19"/>
  <c r="AB918" i="19" s="1"/>
  <c r="AA919" i="19"/>
  <c r="AB919" i="19" s="1"/>
  <c r="AA920" i="19"/>
  <c r="AB920" i="19" s="1"/>
  <c r="AA921" i="19"/>
  <c r="AB921" i="19" s="1"/>
  <c r="AA922" i="19"/>
  <c r="AB922" i="19" s="1"/>
  <c r="AA923" i="19"/>
  <c r="AB923" i="19" s="1"/>
  <c r="AA924" i="19"/>
  <c r="AB924" i="19" s="1"/>
  <c r="AA925" i="19"/>
  <c r="AB925" i="19" s="1"/>
  <c r="AA926" i="19"/>
  <c r="AB926" i="19" s="1"/>
  <c r="AA927" i="19"/>
  <c r="AB927" i="19" s="1"/>
  <c r="AA928" i="19"/>
  <c r="AB928" i="19" s="1"/>
  <c r="AA929" i="19"/>
  <c r="AB929" i="19" s="1"/>
  <c r="AA930" i="19"/>
  <c r="AB930" i="19" s="1"/>
  <c r="AA931" i="19"/>
  <c r="AB931" i="19" s="1"/>
  <c r="AA932" i="19"/>
  <c r="AB932" i="19" s="1"/>
  <c r="AA933" i="19"/>
  <c r="AB933" i="19" s="1"/>
  <c r="AA934" i="19"/>
  <c r="AB934" i="19" s="1"/>
  <c r="AA935" i="19"/>
  <c r="AB935" i="19" s="1"/>
  <c r="AA936" i="19"/>
  <c r="AB936" i="19" s="1"/>
  <c r="AA937" i="19"/>
  <c r="AB937" i="19" s="1"/>
  <c r="AA938" i="19"/>
  <c r="AB938" i="19" s="1"/>
  <c r="AA939" i="19"/>
  <c r="AB939" i="19" s="1"/>
  <c r="AA940" i="19"/>
  <c r="AB940" i="19" s="1"/>
  <c r="AA941" i="19"/>
  <c r="AB941" i="19" s="1"/>
  <c r="AA942" i="19"/>
  <c r="AB942" i="19" s="1"/>
  <c r="AA943" i="19"/>
  <c r="AB943" i="19" s="1"/>
  <c r="AA944" i="19"/>
  <c r="AB944" i="19" s="1"/>
  <c r="AA945" i="19"/>
  <c r="AB945" i="19" s="1"/>
  <c r="AA946" i="19"/>
  <c r="AB946" i="19" s="1"/>
  <c r="AA947" i="19"/>
  <c r="AB947" i="19" s="1"/>
  <c r="AA948" i="19"/>
  <c r="AB948" i="19" s="1"/>
  <c r="AA949" i="19"/>
  <c r="AB949" i="19" s="1"/>
  <c r="AA950" i="19"/>
  <c r="AB950" i="19" s="1"/>
  <c r="AA951" i="19"/>
  <c r="AB951" i="19" s="1"/>
  <c r="AA952" i="19"/>
  <c r="AB952" i="19" s="1"/>
  <c r="AA953" i="19"/>
  <c r="AB953" i="19" s="1"/>
  <c r="AA954" i="19"/>
  <c r="AB954" i="19" s="1"/>
  <c r="AA955" i="19"/>
  <c r="AB955" i="19" s="1"/>
  <c r="AA956" i="19"/>
  <c r="AB956" i="19" s="1"/>
  <c r="AA957" i="19"/>
  <c r="AB957" i="19" s="1"/>
  <c r="AA958" i="19"/>
  <c r="AB958" i="19" s="1"/>
  <c r="AA959" i="19"/>
  <c r="AB959" i="19" s="1"/>
  <c r="AA960" i="19"/>
  <c r="AB960" i="19" s="1"/>
  <c r="AA961" i="19"/>
  <c r="AB961" i="19" s="1"/>
  <c r="AA962" i="19"/>
  <c r="AB962" i="19" s="1"/>
  <c r="AA963" i="19"/>
  <c r="AB963" i="19" s="1"/>
  <c r="AA964" i="19"/>
  <c r="AB964" i="19" s="1"/>
  <c r="AA965" i="19"/>
  <c r="AB965" i="19" s="1"/>
  <c r="AA966" i="19"/>
  <c r="AB966" i="19" s="1"/>
  <c r="AA967" i="19"/>
  <c r="AB967" i="19" s="1"/>
  <c r="AA968" i="19"/>
  <c r="AB968" i="19" s="1"/>
  <c r="AA969" i="19"/>
  <c r="AB969" i="19" s="1"/>
  <c r="AA970" i="19"/>
  <c r="AB970" i="19" s="1"/>
  <c r="AA971" i="19"/>
  <c r="AB971" i="19" s="1"/>
  <c r="AA972" i="19"/>
  <c r="AB972" i="19" s="1"/>
  <c r="AA973" i="19"/>
  <c r="AB973" i="19" s="1"/>
  <c r="AA974" i="19"/>
  <c r="AB974" i="19" s="1"/>
  <c r="AA975" i="19"/>
  <c r="AB975" i="19" s="1"/>
  <c r="AA976" i="19"/>
  <c r="AB976" i="19" s="1"/>
  <c r="AA977" i="19"/>
  <c r="AB977" i="19" s="1"/>
  <c r="AA978" i="19"/>
  <c r="AB978" i="19" s="1"/>
  <c r="AA979" i="19"/>
  <c r="AB979" i="19" s="1"/>
  <c r="AA980" i="19"/>
  <c r="AB980" i="19" s="1"/>
  <c r="AA981" i="19"/>
  <c r="AB981" i="19" s="1"/>
  <c r="AA982" i="19"/>
  <c r="AB982" i="19" s="1"/>
  <c r="AA983" i="19"/>
  <c r="AB983" i="19" s="1"/>
  <c r="AA984" i="19"/>
  <c r="AB984" i="19" s="1"/>
  <c r="AA985" i="19"/>
  <c r="AB985" i="19" s="1"/>
  <c r="AA986" i="19"/>
  <c r="AB986" i="19" s="1"/>
  <c r="AA987" i="19"/>
  <c r="AB987" i="19" s="1"/>
  <c r="AA988" i="19"/>
  <c r="AB988" i="19" s="1"/>
  <c r="AA989" i="19"/>
  <c r="AB989" i="19" s="1"/>
  <c r="AA990" i="19"/>
  <c r="AB990" i="19" s="1"/>
  <c r="AA991" i="19"/>
  <c r="AB991" i="19" s="1"/>
  <c r="AA992" i="19"/>
  <c r="AB992" i="19" s="1"/>
  <c r="AA993" i="19"/>
  <c r="AB993" i="19" s="1"/>
  <c r="AA994" i="19"/>
  <c r="AB994" i="19" s="1"/>
  <c r="AA995" i="19"/>
  <c r="AB995" i="19" s="1"/>
  <c r="AA996" i="19"/>
  <c r="AB996" i="19" s="1"/>
  <c r="AA997" i="19"/>
  <c r="AB997" i="19" s="1"/>
  <c r="AA998" i="19"/>
  <c r="AB998" i="19" s="1"/>
  <c r="AA999" i="19"/>
  <c r="AB999" i="19" s="1"/>
  <c r="AA1000" i="19"/>
  <c r="AB1000" i="19" s="1"/>
  <c r="AA1001" i="19"/>
  <c r="AB1001" i="19" s="1"/>
  <c r="AA1002" i="19"/>
  <c r="AB1002" i="19" s="1"/>
  <c r="AA1003" i="19"/>
  <c r="AB1003" i="19" s="1"/>
  <c r="AA1004" i="19"/>
  <c r="AB1004" i="19" s="1"/>
  <c r="AA1005" i="19"/>
  <c r="AB1005" i="19" s="1"/>
  <c r="AA1006" i="19"/>
  <c r="AB1006" i="19" s="1"/>
  <c r="AA1007" i="19"/>
  <c r="AB1007" i="19" s="1"/>
  <c r="AA1008" i="19"/>
  <c r="AB1008" i="19" s="1"/>
  <c r="AA1009" i="19"/>
  <c r="AB1009" i="19" s="1"/>
  <c r="AA1010" i="19"/>
  <c r="AB1010" i="19" s="1"/>
  <c r="AA1011" i="19"/>
  <c r="AB1011" i="19" s="1"/>
  <c r="AA1012" i="19"/>
  <c r="AB1012" i="19" s="1"/>
  <c r="AA1013" i="19"/>
  <c r="AB1013" i="19" s="1"/>
  <c r="AA1014" i="19"/>
  <c r="AB1014" i="19" s="1"/>
  <c r="AA1015" i="19"/>
  <c r="AB1015" i="19" s="1"/>
  <c r="AA1016" i="19"/>
  <c r="AB1016" i="19" s="1"/>
  <c r="AA1017" i="19"/>
  <c r="AB1017" i="19" s="1"/>
  <c r="AA1018" i="19"/>
  <c r="AB1018" i="19" s="1"/>
  <c r="AA1019" i="19"/>
  <c r="AB1019" i="19" s="1"/>
  <c r="AA1020" i="19"/>
  <c r="AB1020" i="19" s="1"/>
  <c r="AA1021" i="19"/>
  <c r="AB1021" i="19" s="1"/>
  <c r="AA1022" i="19"/>
  <c r="AB1022" i="19" s="1"/>
  <c r="AA1023" i="19"/>
  <c r="AB1023" i="19" s="1"/>
  <c r="AA1024" i="19"/>
  <c r="AB1024" i="19" s="1"/>
  <c r="AA1025" i="19"/>
  <c r="AB1025" i="19" s="1"/>
  <c r="AA1026" i="19"/>
  <c r="AB1026" i="19" s="1"/>
  <c r="AA1027" i="19"/>
  <c r="AB1027" i="19" s="1"/>
  <c r="AA1028" i="19"/>
  <c r="AB1028" i="19" s="1"/>
  <c r="AA1029" i="19"/>
  <c r="AB1029" i="19" s="1"/>
  <c r="AA1030" i="19"/>
  <c r="AB1030" i="19" s="1"/>
  <c r="AA1031" i="19"/>
  <c r="AB1031" i="19" s="1"/>
  <c r="AA1032" i="19"/>
  <c r="AB1032" i="19" s="1"/>
  <c r="AA1033" i="19"/>
  <c r="AB1033" i="19" s="1"/>
  <c r="AA1034" i="19"/>
  <c r="AB1034" i="19" s="1"/>
  <c r="AA1035" i="19"/>
  <c r="AB1035" i="19" s="1"/>
  <c r="AA1036" i="19"/>
  <c r="AB1036" i="19" s="1"/>
  <c r="AA1037" i="19"/>
  <c r="AB1037" i="19" s="1"/>
  <c r="AA1038" i="19"/>
  <c r="AB1038" i="19" s="1"/>
  <c r="AA1039" i="19"/>
  <c r="AB1039" i="19" s="1"/>
  <c r="AA1040" i="19"/>
  <c r="AB1040" i="19" s="1"/>
  <c r="AA1041" i="19"/>
  <c r="AB1041" i="19" s="1"/>
  <c r="AA1042" i="19"/>
  <c r="AB1042" i="19" s="1"/>
  <c r="AA1043" i="19"/>
  <c r="AB1043" i="19" s="1"/>
  <c r="AA1044" i="19"/>
  <c r="AB1044" i="19" s="1"/>
  <c r="AA1045" i="19"/>
  <c r="AB1045" i="19" s="1"/>
  <c r="AA1046" i="19"/>
  <c r="AB1046" i="19" s="1"/>
  <c r="AA1047" i="19"/>
  <c r="AB1047" i="19" s="1"/>
  <c r="AA1048" i="19"/>
  <c r="AB1048" i="19" s="1"/>
  <c r="AA1049" i="19"/>
  <c r="AB1049" i="19" s="1"/>
  <c r="AA1050" i="19"/>
  <c r="AB1050" i="19" s="1"/>
  <c r="AA1051" i="19"/>
  <c r="AB1051" i="19" s="1"/>
  <c r="AA1052" i="19"/>
  <c r="AB1052" i="19" s="1"/>
  <c r="AA1053" i="19"/>
  <c r="AB1053" i="19" s="1"/>
  <c r="AA1054" i="19"/>
  <c r="AB1054" i="19" s="1"/>
  <c r="AA1055" i="19"/>
  <c r="AB1055" i="19" s="1"/>
  <c r="AA1056" i="19"/>
  <c r="AB1056" i="19" s="1"/>
  <c r="AA1057" i="19"/>
  <c r="AB1057" i="19" s="1"/>
  <c r="AA1058" i="19"/>
  <c r="AB1058" i="19" s="1"/>
  <c r="AA1059" i="19"/>
  <c r="AB1059" i="19" s="1"/>
  <c r="AA1060" i="19"/>
  <c r="AB1060" i="19" s="1"/>
  <c r="AA1061" i="19"/>
  <c r="AB1061" i="19" s="1"/>
  <c r="AA1062" i="19"/>
  <c r="AB1062" i="19" s="1"/>
  <c r="AA1063" i="19"/>
  <c r="AB1063" i="19" s="1"/>
  <c r="AA1064" i="19"/>
  <c r="AB1064" i="19" s="1"/>
  <c r="AA1065" i="19"/>
  <c r="AB1065" i="19" s="1"/>
  <c r="AA1066" i="19"/>
  <c r="AB1066" i="19" s="1"/>
  <c r="AA1067" i="19"/>
  <c r="AB1067" i="19" s="1"/>
  <c r="AA1068" i="19"/>
  <c r="AB1068" i="19" s="1"/>
  <c r="AA1069" i="19"/>
  <c r="AB1069" i="19" s="1"/>
  <c r="AA1070" i="19"/>
  <c r="AB1070" i="19" s="1"/>
  <c r="AA1071" i="19"/>
  <c r="AB1071" i="19" s="1"/>
  <c r="AA1072" i="19"/>
  <c r="AB1072" i="19" s="1"/>
  <c r="AA1073" i="19"/>
  <c r="AB1073" i="19" s="1"/>
  <c r="AA1074" i="19"/>
  <c r="AB1074" i="19" s="1"/>
  <c r="AA1075" i="19"/>
  <c r="AB1075" i="19" s="1"/>
  <c r="AA1076" i="19"/>
  <c r="AB1076" i="19" s="1"/>
  <c r="AA1077" i="19"/>
  <c r="AB1077" i="19" s="1"/>
  <c r="AA1078" i="19"/>
  <c r="AB1078" i="19" s="1"/>
  <c r="AA1079" i="19"/>
  <c r="AB1079" i="19" s="1"/>
  <c r="AA1080" i="19"/>
  <c r="AB1080" i="19" s="1"/>
  <c r="AA1081" i="19"/>
  <c r="AB1081" i="19" s="1"/>
  <c r="AA1082" i="19"/>
  <c r="AB1082" i="19" s="1"/>
  <c r="AA1083" i="19"/>
  <c r="AB1083" i="19" s="1"/>
  <c r="AA1084" i="19"/>
  <c r="AB1084" i="19" s="1"/>
  <c r="AA1085" i="19"/>
  <c r="AB1085" i="19" s="1"/>
  <c r="AA1086" i="19"/>
  <c r="AB1086" i="19" s="1"/>
  <c r="AA1087" i="19"/>
  <c r="AB1087" i="19" s="1"/>
  <c r="AA1088" i="19"/>
  <c r="AB1088" i="19" s="1"/>
  <c r="AA1089" i="19"/>
  <c r="AB1089" i="19" s="1"/>
  <c r="AA1090" i="19"/>
  <c r="AB1090" i="19" s="1"/>
  <c r="AA1091" i="19"/>
  <c r="AB1091" i="19" s="1"/>
  <c r="AA1092" i="19"/>
  <c r="AB1092" i="19" s="1"/>
  <c r="AA1093" i="19"/>
  <c r="AB1093" i="19" s="1"/>
  <c r="AA1094" i="19"/>
  <c r="AB1094" i="19" s="1"/>
  <c r="AA1095" i="19"/>
  <c r="AB1095" i="19" s="1"/>
  <c r="AA1096" i="19"/>
  <c r="AB1096" i="19" s="1"/>
  <c r="AA1097" i="19"/>
  <c r="AB1097" i="19" s="1"/>
  <c r="AA1098" i="19"/>
  <c r="AB1098" i="19" s="1"/>
  <c r="AA1099" i="19"/>
  <c r="AB1099" i="19" s="1"/>
  <c r="AA1100" i="19"/>
  <c r="AB1100" i="19" s="1"/>
  <c r="AA1101" i="19"/>
  <c r="AB1101" i="19" s="1"/>
  <c r="AA1102" i="19"/>
  <c r="AB1102" i="19" s="1"/>
  <c r="AA1103" i="19"/>
  <c r="AB1103" i="19" s="1"/>
  <c r="AA1104" i="19"/>
  <c r="AB1104" i="19" s="1"/>
  <c r="AA1105" i="19"/>
  <c r="AB1105" i="19" s="1"/>
  <c r="AA1106" i="19"/>
  <c r="AB1106" i="19" s="1"/>
  <c r="AA1107" i="19"/>
  <c r="AB1107" i="19" s="1"/>
  <c r="AA1108" i="19"/>
  <c r="AB1108" i="19" s="1"/>
  <c r="AA1109" i="19"/>
  <c r="AB1109" i="19" s="1"/>
  <c r="AA1110" i="19"/>
  <c r="AB1110" i="19" s="1"/>
  <c r="AA1111" i="19"/>
  <c r="AB1111" i="19" s="1"/>
  <c r="AA1112" i="19"/>
  <c r="AB1112" i="19" s="1"/>
  <c r="AA1113" i="19"/>
  <c r="AB1113" i="19" s="1"/>
  <c r="AA1114" i="19"/>
  <c r="AB1114" i="19" s="1"/>
  <c r="AA1115" i="19"/>
  <c r="AB1115" i="19" s="1"/>
  <c r="AA1116" i="19"/>
  <c r="AB1116" i="19" s="1"/>
  <c r="AA1117" i="19"/>
  <c r="AB1117" i="19" s="1"/>
  <c r="AA1118" i="19"/>
  <c r="AB1118" i="19" s="1"/>
  <c r="AA1119" i="19"/>
  <c r="AB1119" i="19" s="1"/>
  <c r="AA1120" i="19"/>
  <c r="AB1120" i="19" s="1"/>
  <c r="AA1121" i="19"/>
  <c r="AB1121" i="19" s="1"/>
  <c r="AA1122" i="19"/>
  <c r="AB1122" i="19" s="1"/>
  <c r="AA1123" i="19"/>
  <c r="AB1123" i="19" s="1"/>
  <c r="AA1124" i="19"/>
  <c r="AB1124" i="19" s="1"/>
  <c r="AA1125" i="19"/>
  <c r="AB1125" i="19" s="1"/>
  <c r="AA1126" i="19"/>
  <c r="AB1126" i="19" s="1"/>
  <c r="AA1127" i="19"/>
  <c r="AB1127" i="19" s="1"/>
  <c r="AA1128" i="19"/>
  <c r="AB1128" i="19" s="1"/>
  <c r="AA1129" i="19"/>
  <c r="AB1129" i="19" s="1"/>
  <c r="AA1130" i="19"/>
  <c r="AB1130" i="19" s="1"/>
  <c r="AA1131" i="19"/>
  <c r="AB1131" i="19" s="1"/>
  <c r="AA1132" i="19"/>
  <c r="AB1132" i="19" s="1"/>
  <c r="AA1133" i="19"/>
  <c r="AB1133" i="19" s="1"/>
  <c r="AA1134" i="19"/>
  <c r="AB1134" i="19" s="1"/>
  <c r="AA1135" i="19"/>
  <c r="AB1135" i="19" s="1"/>
  <c r="AA1136" i="19"/>
  <c r="AB1136" i="19" s="1"/>
  <c r="AA1137" i="19"/>
  <c r="AB1137" i="19" s="1"/>
  <c r="AA1138" i="19"/>
  <c r="AB1138" i="19" s="1"/>
  <c r="AA1139" i="19"/>
  <c r="AB1139" i="19" s="1"/>
  <c r="AA1140" i="19"/>
  <c r="AB1140" i="19" s="1"/>
  <c r="AA1141" i="19"/>
  <c r="AB1141" i="19" s="1"/>
  <c r="AA1142" i="19"/>
  <c r="AB1142" i="19" s="1"/>
  <c r="AA1143" i="19"/>
  <c r="AB1143" i="19" s="1"/>
  <c r="AA1144" i="19"/>
  <c r="AB1144" i="19" s="1"/>
  <c r="AA1145" i="19"/>
  <c r="AB1145" i="19" s="1"/>
  <c r="AA1146" i="19"/>
  <c r="AB1146" i="19" s="1"/>
  <c r="AA1147" i="19"/>
  <c r="AB1147" i="19" s="1"/>
  <c r="AA1148" i="19"/>
  <c r="AB1148" i="19" s="1"/>
  <c r="AA1149" i="19"/>
  <c r="AB1149" i="19" s="1"/>
  <c r="AA1150" i="19"/>
  <c r="AB1150" i="19" s="1"/>
  <c r="AA1151" i="19"/>
  <c r="AB1151" i="19" s="1"/>
  <c r="AA1152" i="19"/>
  <c r="AB1152" i="19" s="1"/>
  <c r="AA1153" i="19"/>
  <c r="AB1153" i="19" s="1"/>
  <c r="AA1154" i="19"/>
  <c r="AB1154" i="19" s="1"/>
  <c r="AA1155" i="19"/>
  <c r="AB1155" i="19" s="1"/>
  <c r="AA1156" i="19"/>
  <c r="AB1156" i="19" s="1"/>
  <c r="AA1157" i="19"/>
  <c r="AB1157" i="19" s="1"/>
  <c r="AA1158" i="19"/>
  <c r="AB1158" i="19" s="1"/>
  <c r="AA1159" i="19"/>
  <c r="AB1159" i="19" s="1"/>
  <c r="AA1160" i="19"/>
  <c r="AB1160" i="19" s="1"/>
  <c r="AA1161" i="19"/>
  <c r="AB1161" i="19" s="1"/>
  <c r="AA1162" i="19"/>
  <c r="AB1162" i="19" s="1"/>
  <c r="AA1163" i="19"/>
  <c r="AB1163" i="19" s="1"/>
  <c r="AA1164" i="19"/>
  <c r="AB1164" i="19" s="1"/>
  <c r="AA1165" i="19"/>
  <c r="AB1165" i="19" s="1"/>
  <c r="AA1166" i="19"/>
  <c r="AB1166" i="19" s="1"/>
  <c r="AA1167" i="19"/>
  <c r="AB1167" i="19" s="1"/>
  <c r="AA1168" i="19"/>
  <c r="AB1168" i="19" s="1"/>
  <c r="AA1169" i="19"/>
  <c r="AB1169" i="19" s="1"/>
  <c r="AA1170" i="19"/>
  <c r="AB1170" i="19" s="1"/>
  <c r="AA1171" i="19"/>
  <c r="AB1171" i="19" s="1"/>
  <c r="AA1172" i="19"/>
  <c r="AB1172" i="19" s="1"/>
  <c r="AA1173" i="19"/>
  <c r="AB1173" i="19" s="1"/>
  <c r="AA1174" i="19"/>
  <c r="AB1174" i="19" s="1"/>
  <c r="AA1175" i="19"/>
  <c r="AB1175" i="19" s="1"/>
  <c r="AA1176" i="19"/>
  <c r="AB1176" i="19" s="1"/>
  <c r="AA1177" i="19"/>
  <c r="AB1177" i="19" s="1"/>
  <c r="AA1178" i="19"/>
  <c r="AB1178" i="19" s="1"/>
  <c r="AA1179" i="19"/>
  <c r="AB1179" i="19" s="1"/>
  <c r="AA1180" i="19"/>
  <c r="AB1180" i="19" s="1"/>
  <c r="AA1181" i="19"/>
  <c r="AB1181" i="19" s="1"/>
  <c r="AA1182" i="19"/>
  <c r="AB1182" i="19" s="1"/>
  <c r="AA1183" i="19"/>
  <c r="AB1183" i="19" s="1"/>
  <c r="AA1184" i="19"/>
  <c r="AB1184" i="19" s="1"/>
  <c r="AA1185" i="19"/>
  <c r="AB1185" i="19" s="1"/>
  <c r="AA1186" i="19"/>
  <c r="AB1186" i="19" s="1"/>
  <c r="AA1187" i="19"/>
  <c r="AB1187" i="19" s="1"/>
  <c r="AA1188" i="19"/>
  <c r="AB1188" i="19" s="1"/>
  <c r="AA1189" i="19"/>
  <c r="AB1189" i="19" s="1"/>
  <c r="AA1190" i="19"/>
  <c r="AB1190" i="19" s="1"/>
  <c r="AA1191" i="19"/>
  <c r="AB1191" i="19" s="1"/>
  <c r="AA1192" i="19"/>
  <c r="AB1192" i="19" s="1"/>
  <c r="AA1193" i="19"/>
  <c r="AB1193" i="19" s="1"/>
  <c r="AA1194" i="19"/>
  <c r="AB1194" i="19" s="1"/>
  <c r="AA1195" i="19"/>
  <c r="AB1195" i="19" s="1"/>
  <c r="AA1196" i="19"/>
  <c r="AB1196" i="19" s="1"/>
  <c r="AA1197" i="19"/>
  <c r="AB1197" i="19" s="1"/>
  <c r="AA1198" i="19"/>
  <c r="AB1198" i="19" s="1"/>
  <c r="AA1199" i="19"/>
  <c r="AB1199" i="19" s="1"/>
  <c r="AA1200" i="19"/>
  <c r="AB1200" i="19" s="1"/>
  <c r="AA1201" i="19"/>
  <c r="AB1201" i="19" s="1"/>
  <c r="AA1202" i="19"/>
  <c r="AB1202" i="19" s="1"/>
  <c r="AA1203" i="19"/>
  <c r="AB1203" i="19" s="1"/>
  <c r="AA1204" i="19"/>
  <c r="AB1204" i="19" s="1"/>
  <c r="AA1205" i="19"/>
  <c r="AB1205" i="19" s="1"/>
  <c r="AA1206" i="19"/>
  <c r="AB1206" i="19" s="1"/>
  <c r="AA1207" i="19"/>
  <c r="AB1207" i="19" s="1"/>
  <c r="AA1208" i="19"/>
  <c r="AB1208" i="19" s="1"/>
  <c r="AA1209" i="19"/>
  <c r="AB1209" i="19" s="1"/>
  <c r="AA1210" i="19"/>
  <c r="AB1210" i="19" s="1"/>
  <c r="AA1211" i="19"/>
  <c r="AB1211" i="19" s="1"/>
  <c r="AA1212" i="19"/>
  <c r="AB1212" i="19" s="1"/>
  <c r="AA1213" i="19"/>
  <c r="AB1213" i="19" s="1"/>
  <c r="AA1214" i="19"/>
  <c r="AB1214" i="19" s="1"/>
  <c r="AA1215" i="19"/>
  <c r="AB1215" i="19" s="1"/>
  <c r="AA1216" i="19"/>
  <c r="AB1216" i="19" s="1"/>
  <c r="AA1217" i="19"/>
  <c r="AB1217" i="19" s="1"/>
  <c r="AA1218" i="19"/>
  <c r="AB1218" i="19" s="1"/>
  <c r="AA1219" i="19"/>
  <c r="AB1219" i="19" s="1"/>
  <c r="AA1220" i="19"/>
  <c r="AB1220" i="19" s="1"/>
  <c r="AA1221" i="19"/>
  <c r="AB1221" i="19" s="1"/>
  <c r="AA1222" i="19"/>
  <c r="AB1222" i="19" s="1"/>
  <c r="AA1223" i="19"/>
  <c r="AB1223" i="19" s="1"/>
  <c r="AA1224" i="19"/>
  <c r="AB1224" i="19" s="1"/>
  <c r="AA1225" i="19"/>
  <c r="AB1225" i="19" s="1"/>
  <c r="AA1226" i="19"/>
  <c r="AB1226" i="19" s="1"/>
  <c r="AA1227" i="19"/>
  <c r="AB1227" i="19" s="1"/>
  <c r="AA1228" i="19"/>
  <c r="AB1228" i="19" s="1"/>
  <c r="AA1229" i="19"/>
  <c r="AB1229" i="19" s="1"/>
  <c r="AA1230" i="19"/>
  <c r="AB1230" i="19" s="1"/>
  <c r="AA1231" i="19"/>
  <c r="AB1231" i="19" s="1"/>
  <c r="AA1232" i="19"/>
  <c r="AB1232" i="19" s="1"/>
  <c r="AA1233" i="19"/>
  <c r="AB1233" i="19" s="1"/>
  <c r="AA1234" i="19"/>
  <c r="AB1234" i="19" s="1"/>
  <c r="AA1235" i="19"/>
  <c r="AB1235" i="19" s="1"/>
  <c r="AA1236" i="19"/>
  <c r="AB1236" i="19" s="1"/>
  <c r="AA1237" i="19"/>
  <c r="AB1237" i="19" s="1"/>
  <c r="AA1238" i="19"/>
  <c r="AB1238" i="19" s="1"/>
  <c r="AA1239" i="19"/>
  <c r="AB1239" i="19" s="1"/>
  <c r="AA1240" i="19"/>
  <c r="AB1240" i="19" s="1"/>
  <c r="AA1241" i="19"/>
  <c r="AB1241" i="19" s="1"/>
  <c r="AA1242" i="19"/>
  <c r="AB1242" i="19" s="1"/>
  <c r="AA1243" i="19"/>
  <c r="AB1243" i="19" s="1"/>
  <c r="AA1244" i="19"/>
  <c r="AB1244" i="19" s="1"/>
  <c r="AA1245" i="19"/>
  <c r="AB1245" i="19" s="1"/>
  <c r="AA1246" i="19"/>
  <c r="AB1246" i="19" s="1"/>
  <c r="AA1247" i="19"/>
  <c r="AB1247" i="19" s="1"/>
  <c r="AA1248" i="19"/>
  <c r="AB1248" i="19" s="1"/>
  <c r="AA1249" i="19"/>
  <c r="AB1249" i="19" s="1"/>
  <c r="AA1250" i="19"/>
  <c r="AB1250" i="19" s="1"/>
  <c r="AA1251" i="19"/>
  <c r="AB1251" i="19" s="1"/>
  <c r="AA1252" i="19"/>
  <c r="AB1252" i="19" s="1"/>
  <c r="AA1253" i="19"/>
  <c r="AB1253" i="19" s="1"/>
  <c r="AA1254" i="19"/>
  <c r="AB1254" i="19" s="1"/>
  <c r="AA1255" i="19"/>
  <c r="AB1255" i="19" s="1"/>
  <c r="AA1256" i="19"/>
  <c r="AB1256" i="19" s="1"/>
  <c r="AA1257" i="19"/>
  <c r="AB1257" i="19" s="1"/>
  <c r="AA1258" i="19"/>
  <c r="AB1258" i="19" s="1"/>
  <c r="AA1259" i="19"/>
  <c r="AB1259" i="19" s="1"/>
  <c r="AA1260" i="19"/>
  <c r="AB1260" i="19" s="1"/>
  <c r="AA1261" i="19"/>
  <c r="AB1261" i="19" s="1"/>
  <c r="AA1262" i="19"/>
  <c r="AB1262" i="19" s="1"/>
  <c r="AA1263" i="19"/>
  <c r="AB1263" i="19" s="1"/>
  <c r="AA1264" i="19"/>
  <c r="AB1264" i="19" s="1"/>
  <c r="AA1265" i="19"/>
  <c r="AB1265" i="19" s="1"/>
  <c r="AA1266" i="19"/>
  <c r="AB1266" i="19" s="1"/>
  <c r="AA1267" i="19"/>
  <c r="AB1267" i="19" s="1"/>
  <c r="AA1268" i="19"/>
  <c r="AB1268" i="19" s="1"/>
  <c r="AA1269" i="19"/>
  <c r="AB1269" i="19" s="1"/>
  <c r="AA1270" i="19"/>
  <c r="AB1270" i="19" s="1"/>
  <c r="AA1271" i="19"/>
  <c r="AB1271" i="19" s="1"/>
  <c r="AA1272" i="19"/>
  <c r="AB1272" i="19" s="1"/>
  <c r="AA1273" i="19"/>
  <c r="AB1273" i="19" s="1"/>
  <c r="AA1274" i="19"/>
  <c r="AB1274" i="19" s="1"/>
  <c r="AA1275" i="19"/>
  <c r="AB1275" i="19" s="1"/>
  <c r="AA1276" i="19"/>
  <c r="AB1276" i="19" s="1"/>
  <c r="AA1277" i="19"/>
  <c r="AB1277" i="19" s="1"/>
  <c r="AA1278" i="19"/>
  <c r="AB1278" i="19" s="1"/>
  <c r="AA1279" i="19"/>
  <c r="AB1279" i="19" s="1"/>
  <c r="AA1280" i="19"/>
  <c r="AB1280" i="19" s="1"/>
  <c r="AA1281" i="19"/>
  <c r="AB1281" i="19" s="1"/>
  <c r="AA1282" i="19"/>
  <c r="AB1282" i="19" s="1"/>
  <c r="AA1283" i="19"/>
  <c r="AB1283" i="19" s="1"/>
  <c r="AA1284" i="19"/>
  <c r="AB1284" i="19" s="1"/>
  <c r="AA1285" i="19"/>
  <c r="AB1285" i="19" s="1"/>
  <c r="AA1286" i="19"/>
  <c r="AB1286" i="19" s="1"/>
  <c r="AA1287" i="19"/>
  <c r="AB1287" i="19" s="1"/>
  <c r="AA1288" i="19"/>
  <c r="AB1288" i="19" s="1"/>
  <c r="AA1289" i="19"/>
  <c r="AB1289" i="19" s="1"/>
  <c r="AA1290" i="19"/>
  <c r="AB1290" i="19" s="1"/>
  <c r="AA1291" i="19"/>
  <c r="AB1291" i="19" s="1"/>
  <c r="AA1292" i="19"/>
  <c r="AB1292" i="19" s="1"/>
  <c r="AA1293" i="19"/>
  <c r="AB1293" i="19" s="1"/>
  <c r="AA1294" i="19"/>
  <c r="AB1294" i="19" s="1"/>
  <c r="AA1295" i="19"/>
  <c r="AB1295" i="19" s="1"/>
  <c r="AA1296" i="19"/>
  <c r="AB1296" i="19" s="1"/>
  <c r="AA1297" i="19"/>
  <c r="AB1297" i="19" s="1"/>
  <c r="AA1298" i="19"/>
  <c r="AB1298" i="19" s="1"/>
  <c r="AA1299" i="19"/>
  <c r="AB1299" i="19" s="1"/>
  <c r="AA1300" i="19"/>
  <c r="AB1300" i="19" s="1"/>
  <c r="AA1301" i="19"/>
  <c r="AB1301" i="19" s="1"/>
  <c r="AA1302" i="19"/>
  <c r="AB1302" i="19" s="1"/>
  <c r="AA1303" i="19"/>
  <c r="AB1303" i="19" s="1"/>
  <c r="AA1304" i="19"/>
  <c r="AB1304" i="19" s="1"/>
  <c r="AA1305" i="19"/>
  <c r="AB1305" i="19" s="1"/>
  <c r="AA1306" i="19"/>
  <c r="AB1306" i="19" s="1"/>
  <c r="AA1307" i="19"/>
  <c r="AB1307" i="19" s="1"/>
  <c r="AA1308" i="19"/>
  <c r="AB1308" i="19" s="1"/>
  <c r="AA1309" i="19"/>
  <c r="AB1309" i="19" s="1"/>
  <c r="AA1310" i="19"/>
  <c r="AB1310" i="19" s="1"/>
  <c r="AA1311" i="19"/>
  <c r="AB1311" i="19" s="1"/>
  <c r="AA1312" i="19"/>
  <c r="AB1312" i="19" s="1"/>
  <c r="AA1313" i="19"/>
  <c r="AB1313" i="19" s="1"/>
  <c r="AA1314" i="19"/>
  <c r="AB1314" i="19" s="1"/>
  <c r="AA1315" i="19"/>
  <c r="AB1315" i="19" s="1"/>
  <c r="AA1316" i="19"/>
  <c r="AB1316" i="19" s="1"/>
  <c r="AA1317" i="19"/>
  <c r="AB1317" i="19" s="1"/>
  <c r="AA1318" i="19"/>
  <c r="AB1318" i="19" s="1"/>
  <c r="AA1319" i="19"/>
  <c r="AB1319" i="19" s="1"/>
  <c r="AA1320" i="19"/>
  <c r="AB1320" i="19" s="1"/>
  <c r="AA1321" i="19"/>
  <c r="AB1321" i="19" s="1"/>
  <c r="AA1322" i="19"/>
  <c r="AB1322" i="19" s="1"/>
  <c r="AA1323" i="19"/>
  <c r="AB1323" i="19" s="1"/>
  <c r="AA1324" i="19"/>
  <c r="AB1324" i="19" s="1"/>
  <c r="AA1325" i="19"/>
  <c r="AB1325" i="19" s="1"/>
  <c r="AA1326" i="19"/>
  <c r="AB1326" i="19" s="1"/>
  <c r="AA1327" i="19"/>
  <c r="AB1327" i="19" s="1"/>
  <c r="AA1328" i="19"/>
  <c r="AB1328" i="19" s="1"/>
  <c r="AA1329" i="19"/>
  <c r="AB1329" i="19" s="1"/>
  <c r="AA1330" i="19"/>
  <c r="AB1330" i="19" s="1"/>
  <c r="AA1331" i="19"/>
  <c r="AB1331" i="19" s="1"/>
  <c r="AA1332" i="19"/>
  <c r="AB1332" i="19" s="1"/>
  <c r="AA1333" i="19"/>
  <c r="AB1333" i="19" s="1"/>
  <c r="AA1334" i="19"/>
  <c r="AB1334" i="19" s="1"/>
  <c r="AA1335" i="19"/>
  <c r="AB1335" i="19" s="1"/>
  <c r="AA1336" i="19"/>
  <c r="AB1336" i="19" s="1"/>
  <c r="AA1337" i="19"/>
  <c r="AB1337" i="19" s="1"/>
  <c r="AA1338" i="19"/>
  <c r="AB1338" i="19" s="1"/>
  <c r="AA1339" i="19"/>
  <c r="AB1339" i="19" s="1"/>
  <c r="AA1340" i="19"/>
  <c r="AB1340" i="19" s="1"/>
  <c r="AA1341" i="19"/>
  <c r="AB1341" i="19" s="1"/>
  <c r="AA1342" i="19"/>
  <c r="AB1342" i="19" s="1"/>
  <c r="AA1343" i="19"/>
  <c r="AB1343" i="19" s="1"/>
  <c r="AA1344" i="19"/>
  <c r="AB1344" i="19" s="1"/>
  <c r="AA1345" i="19"/>
  <c r="AB1345" i="19" s="1"/>
  <c r="AA1346" i="19"/>
  <c r="AB1346" i="19" s="1"/>
  <c r="AA1347" i="19"/>
  <c r="AB1347" i="19" s="1"/>
  <c r="AA1348" i="19"/>
  <c r="AB1348" i="19" s="1"/>
  <c r="AA1349" i="19"/>
  <c r="AB1349" i="19" s="1"/>
  <c r="AA1350" i="19"/>
  <c r="AB1350" i="19" s="1"/>
  <c r="AA1351" i="19"/>
  <c r="AB1351" i="19" s="1"/>
  <c r="AA1352" i="19"/>
  <c r="AB1352" i="19" s="1"/>
  <c r="AA1353" i="19"/>
  <c r="AB1353" i="19" s="1"/>
  <c r="AA1354" i="19"/>
  <c r="AB1354" i="19" s="1"/>
  <c r="AA1355" i="19"/>
  <c r="AB1355" i="19" s="1"/>
  <c r="AA1356" i="19"/>
  <c r="AB1356" i="19" s="1"/>
  <c r="AA1357" i="19"/>
  <c r="AB1357" i="19" s="1"/>
  <c r="AA1358" i="19"/>
  <c r="AB1358" i="19" s="1"/>
  <c r="AA1359" i="19"/>
  <c r="AB1359" i="19" s="1"/>
  <c r="AA1360" i="19"/>
  <c r="AB1360" i="19" s="1"/>
  <c r="AA1361" i="19"/>
  <c r="AB1361" i="19" s="1"/>
  <c r="AA1362" i="19"/>
  <c r="AB1362" i="19" s="1"/>
  <c r="AA1363" i="19"/>
  <c r="AB1363" i="19" s="1"/>
  <c r="AA1364" i="19"/>
  <c r="AB1364" i="19" s="1"/>
  <c r="AA1365" i="19"/>
  <c r="AB1365" i="19" s="1"/>
  <c r="AA1366" i="19"/>
  <c r="AB1366" i="19" s="1"/>
  <c r="AA1367" i="19"/>
  <c r="AB1367" i="19" s="1"/>
  <c r="AA1368" i="19"/>
  <c r="AB1368" i="19" s="1"/>
  <c r="AA1369" i="19"/>
  <c r="AB1369" i="19" s="1"/>
  <c r="AA1370" i="19"/>
  <c r="AB1370" i="19" s="1"/>
  <c r="AA1371" i="19"/>
  <c r="AB1371" i="19" s="1"/>
  <c r="AA1372" i="19"/>
  <c r="AB1372" i="19" s="1"/>
  <c r="AA1373" i="19"/>
  <c r="AB1373" i="19" s="1"/>
  <c r="AA1374" i="19"/>
  <c r="AB1374" i="19" s="1"/>
  <c r="AA1375" i="19"/>
  <c r="AB1375" i="19" s="1"/>
  <c r="AA1376" i="19"/>
  <c r="AB1376" i="19" s="1"/>
  <c r="AA1377" i="19"/>
  <c r="AB1377" i="19" s="1"/>
  <c r="AA1378" i="19"/>
  <c r="AB1378" i="19" s="1"/>
  <c r="AA1379" i="19"/>
  <c r="AB1379" i="19" s="1"/>
  <c r="AA1380" i="19"/>
  <c r="AB1380" i="19" s="1"/>
  <c r="AA1381" i="19"/>
  <c r="AB1381" i="19" s="1"/>
  <c r="AA1382" i="19"/>
  <c r="AB1382" i="19" s="1"/>
  <c r="AA1383" i="19"/>
  <c r="AB1383" i="19" s="1"/>
  <c r="AA1384" i="19"/>
  <c r="AB1384" i="19" s="1"/>
  <c r="AA1385" i="19"/>
  <c r="AB1385" i="19" s="1"/>
  <c r="AA1386" i="19"/>
  <c r="AB1386" i="19" s="1"/>
  <c r="AA1387" i="19"/>
  <c r="AB1387" i="19" s="1"/>
  <c r="AA1388" i="19"/>
  <c r="AB1388" i="19" s="1"/>
  <c r="AA1389" i="19"/>
  <c r="AB1389" i="19" s="1"/>
  <c r="AA1390" i="19"/>
  <c r="AB1390" i="19" s="1"/>
  <c r="AA1391" i="19"/>
  <c r="AB1391" i="19" s="1"/>
  <c r="AA1392" i="19"/>
  <c r="AB1392" i="19" s="1"/>
  <c r="AA1393" i="19"/>
  <c r="AB1393" i="19" s="1"/>
  <c r="AA1394" i="19"/>
  <c r="AB1394" i="19" s="1"/>
  <c r="AA1395" i="19"/>
  <c r="AB1395" i="19" s="1"/>
  <c r="AA1396" i="19"/>
  <c r="AB1396" i="19" s="1"/>
  <c r="AA1397" i="19"/>
  <c r="AB1397" i="19" s="1"/>
  <c r="AA1398" i="19"/>
  <c r="AB1398" i="19" s="1"/>
  <c r="AA1399" i="19"/>
  <c r="AB1399" i="19" s="1"/>
  <c r="AA1400" i="19"/>
  <c r="AB1400" i="19" s="1"/>
  <c r="AA1401" i="19"/>
  <c r="AB1401" i="19" s="1"/>
  <c r="AA1402" i="19"/>
  <c r="AB1402" i="19" s="1"/>
  <c r="AA1403" i="19"/>
  <c r="AB1403" i="19" s="1"/>
  <c r="AA1404" i="19"/>
  <c r="AB1404" i="19" s="1"/>
  <c r="AA1405" i="19"/>
  <c r="AB1405" i="19" s="1"/>
  <c r="AA1406" i="19"/>
  <c r="AB1406" i="19" s="1"/>
  <c r="AA1407" i="19"/>
  <c r="AB1407" i="19" s="1"/>
  <c r="AA1408" i="19"/>
  <c r="AB1408" i="19" s="1"/>
  <c r="AA1409" i="19"/>
  <c r="AB1409" i="19" s="1"/>
  <c r="AA1410" i="19"/>
  <c r="AB1410" i="19" s="1"/>
  <c r="AA1411" i="19"/>
  <c r="AB1411" i="19" s="1"/>
  <c r="AA1412" i="19"/>
  <c r="AB1412" i="19" s="1"/>
  <c r="AA1413" i="19"/>
  <c r="AB1413" i="19" s="1"/>
  <c r="AA1414" i="19"/>
  <c r="AB1414" i="19" s="1"/>
  <c r="AA1415" i="19"/>
  <c r="AB1415" i="19" s="1"/>
  <c r="AA1416" i="19"/>
  <c r="AB1416" i="19" s="1"/>
  <c r="AA1417" i="19"/>
  <c r="AB1417" i="19" s="1"/>
  <c r="AA1418" i="19"/>
  <c r="AB1418" i="19" s="1"/>
  <c r="AA1419" i="19"/>
  <c r="AB1419" i="19" s="1"/>
  <c r="AA1420" i="19"/>
  <c r="AB1420" i="19" s="1"/>
  <c r="AA1421" i="19"/>
  <c r="AB1421" i="19" s="1"/>
  <c r="AA1422" i="19"/>
  <c r="AB1422" i="19" s="1"/>
  <c r="AA1423" i="19"/>
  <c r="AB1423" i="19" s="1"/>
  <c r="AA1424" i="19"/>
  <c r="AB1424" i="19" s="1"/>
  <c r="AA1425" i="19"/>
  <c r="AB1425" i="19" s="1"/>
  <c r="AA1426" i="19"/>
  <c r="AB1426" i="19" s="1"/>
  <c r="AA1427" i="19"/>
  <c r="AB1427" i="19" s="1"/>
  <c r="AA1428" i="19"/>
  <c r="AB1428" i="19" s="1"/>
  <c r="AA1429" i="19"/>
  <c r="AB1429" i="19" s="1"/>
  <c r="AA1430" i="19"/>
  <c r="AB1430" i="19" s="1"/>
  <c r="AA1431" i="19"/>
  <c r="AB1431" i="19" s="1"/>
  <c r="AA1432" i="19"/>
  <c r="AB1432" i="19" s="1"/>
  <c r="AA1433" i="19"/>
  <c r="AB1433" i="19" s="1"/>
  <c r="AA1434" i="19"/>
  <c r="AB1434" i="19" s="1"/>
  <c r="AA1435" i="19"/>
  <c r="AB1435" i="19" s="1"/>
  <c r="AA1436" i="19"/>
  <c r="AB1436" i="19" s="1"/>
  <c r="AA1437" i="19"/>
  <c r="AB1437" i="19" s="1"/>
  <c r="AA1438" i="19"/>
  <c r="AB1438" i="19" s="1"/>
  <c r="AA1439" i="19"/>
  <c r="AB1439" i="19" s="1"/>
  <c r="AA1440" i="19"/>
  <c r="AB1440" i="19" s="1"/>
  <c r="AA1441" i="19"/>
  <c r="AB1441" i="19" s="1"/>
  <c r="AA1442" i="19"/>
  <c r="AB1442" i="19" s="1"/>
  <c r="AA1443" i="19"/>
  <c r="AB1443" i="19" s="1"/>
  <c r="AA1444" i="19"/>
  <c r="AB1444" i="19" s="1"/>
  <c r="AA1445" i="19"/>
  <c r="AB1445" i="19" s="1"/>
  <c r="AA1446" i="19"/>
  <c r="AB1446" i="19" s="1"/>
  <c r="AA1447" i="19"/>
  <c r="AB1447" i="19" s="1"/>
  <c r="AA1448" i="19"/>
  <c r="AB1448" i="19" s="1"/>
  <c r="AA1449" i="19"/>
  <c r="AB1449" i="19" s="1"/>
  <c r="AA1450" i="19"/>
  <c r="AB1450" i="19" s="1"/>
  <c r="AA1451" i="19"/>
  <c r="AB1451" i="19" s="1"/>
  <c r="AA1452" i="19"/>
  <c r="AB1452" i="19" s="1"/>
  <c r="AA1453" i="19"/>
  <c r="AB1453" i="19" s="1"/>
  <c r="AA1454" i="19"/>
  <c r="AB1454" i="19" s="1"/>
  <c r="AA1455" i="19"/>
  <c r="AB1455" i="19" s="1"/>
  <c r="AA1456" i="19"/>
  <c r="AB1456" i="19" s="1"/>
  <c r="AA1457" i="19"/>
  <c r="AB1457" i="19" s="1"/>
  <c r="AA1458" i="19"/>
  <c r="AB1458" i="19" s="1"/>
  <c r="AA1459" i="19"/>
  <c r="AB1459" i="19" s="1"/>
  <c r="AA1460" i="19"/>
  <c r="AB1460" i="19" s="1"/>
  <c r="AA1461" i="19"/>
  <c r="AB1461" i="19" s="1"/>
  <c r="AA1462" i="19"/>
  <c r="AB1462" i="19" s="1"/>
  <c r="AA1463" i="19"/>
  <c r="AB1463" i="19" s="1"/>
  <c r="AA1464" i="19"/>
  <c r="AB1464" i="19" s="1"/>
  <c r="AA1465" i="19"/>
  <c r="AB1465" i="19" s="1"/>
  <c r="AA1466" i="19"/>
  <c r="AB1466" i="19" s="1"/>
  <c r="AA1467" i="19"/>
  <c r="AB1467" i="19" s="1"/>
  <c r="AA1468" i="19"/>
  <c r="AB1468" i="19" s="1"/>
  <c r="AA1469" i="19"/>
  <c r="AB1469" i="19" s="1"/>
  <c r="AA1470" i="19"/>
  <c r="AB1470" i="19" s="1"/>
  <c r="AA1471" i="19"/>
  <c r="AB1471" i="19" s="1"/>
  <c r="AA1472" i="19"/>
  <c r="AB1472" i="19" s="1"/>
  <c r="AA1473" i="19"/>
  <c r="AB1473" i="19" s="1"/>
  <c r="AA1474" i="19"/>
  <c r="AB1474" i="19" s="1"/>
  <c r="AA1475" i="19"/>
  <c r="AB1475" i="19" s="1"/>
  <c r="AA1476" i="19"/>
  <c r="AB1476" i="19" s="1"/>
  <c r="AA1477" i="19"/>
  <c r="AB1477" i="19" s="1"/>
  <c r="AA1478" i="19"/>
  <c r="AB1478" i="19" s="1"/>
  <c r="AA1479" i="19"/>
  <c r="AB1479" i="19" s="1"/>
  <c r="AA1480" i="19"/>
  <c r="AB1480" i="19" s="1"/>
  <c r="AA1481" i="19"/>
  <c r="AB1481" i="19" s="1"/>
  <c r="AA1482" i="19"/>
  <c r="AB1482" i="19" s="1"/>
  <c r="AA1483" i="19"/>
  <c r="AB1483" i="19" s="1"/>
  <c r="AA1484" i="19"/>
  <c r="AB1484" i="19" s="1"/>
  <c r="AA1485" i="19"/>
  <c r="AB1485" i="19" s="1"/>
  <c r="AA1486" i="19"/>
  <c r="AB1486" i="19" s="1"/>
  <c r="AA1487" i="19"/>
  <c r="AB1487" i="19" s="1"/>
  <c r="AA1488" i="19"/>
  <c r="AB1488" i="19" s="1"/>
  <c r="AA1489" i="19"/>
  <c r="AB1489" i="19" s="1"/>
  <c r="AA1490" i="19"/>
  <c r="AB1490" i="19" s="1"/>
  <c r="AA1491" i="19"/>
  <c r="AB1491" i="19" s="1"/>
  <c r="AA1492" i="19"/>
  <c r="AB1492" i="19" s="1"/>
  <c r="AA1493" i="19"/>
  <c r="AB1493" i="19" s="1"/>
  <c r="AA1494" i="19"/>
  <c r="AB1494" i="19" s="1"/>
  <c r="AA1495" i="19"/>
  <c r="AB1495" i="19" s="1"/>
  <c r="AA1496" i="19"/>
  <c r="AB1496" i="19" s="1"/>
  <c r="AA1497" i="19"/>
  <c r="AB1497" i="19" s="1"/>
  <c r="AA1498" i="19"/>
  <c r="AB1498" i="19" s="1"/>
  <c r="AA1499" i="19"/>
  <c r="AB1499" i="19" s="1"/>
  <c r="AA1500" i="19"/>
  <c r="AB1500" i="19" s="1"/>
  <c r="AA1501" i="19"/>
  <c r="AB1501" i="19" s="1"/>
  <c r="AA1502" i="19"/>
  <c r="AB1502" i="19" s="1"/>
  <c r="AA1503" i="19"/>
  <c r="AB1503" i="19" s="1"/>
  <c r="AA1504" i="19"/>
  <c r="AB1504" i="19" s="1"/>
  <c r="AA1505" i="19"/>
  <c r="AB1505" i="19" s="1"/>
  <c r="AA1506" i="19"/>
  <c r="AB1506" i="19" s="1"/>
  <c r="AA1507" i="19"/>
  <c r="AB1507" i="19" s="1"/>
  <c r="AA1508" i="19"/>
  <c r="AB1508" i="19" s="1"/>
  <c r="AA1509" i="19"/>
  <c r="AB1509" i="19" s="1"/>
  <c r="AA1510" i="19"/>
  <c r="AB1510" i="19" s="1"/>
  <c r="AA1511" i="19"/>
  <c r="AB1511" i="19" s="1"/>
  <c r="AA1512" i="19"/>
  <c r="AB1512" i="19" s="1"/>
  <c r="AA1513" i="19"/>
  <c r="AB1513" i="19" s="1"/>
  <c r="AA1514" i="19"/>
  <c r="AB1514" i="19" s="1"/>
  <c r="AA1515" i="19"/>
  <c r="AB1515" i="19" s="1"/>
  <c r="AA1516" i="19"/>
  <c r="AB1516" i="19" s="1"/>
  <c r="AA1517" i="19"/>
  <c r="AB1517" i="19" s="1"/>
  <c r="AA1518" i="19"/>
  <c r="AB1518" i="19" s="1"/>
  <c r="AA1519" i="19"/>
  <c r="AB1519" i="19" s="1"/>
  <c r="AA1520" i="19"/>
  <c r="AB1520" i="19" s="1"/>
  <c r="AA1521" i="19"/>
  <c r="AB1521" i="19" s="1"/>
  <c r="AA1522" i="19"/>
  <c r="AB1522" i="19" s="1"/>
  <c r="AA1523" i="19"/>
  <c r="AB1523" i="19" s="1"/>
  <c r="AA1524" i="19"/>
  <c r="AB1524" i="19" s="1"/>
  <c r="AA1525" i="19"/>
  <c r="AB1525" i="19" s="1"/>
  <c r="AA1526" i="19"/>
  <c r="AB1526" i="19" s="1"/>
  <c r="AA1527" i="19"/>
  <c r="AB1527" i="19" s="1"/>
  <c r="AA1528" i="19"/>
  <c r="AB1528" i="19" s="1"/>
  <c r="AA1529" i="19"/>
  <c r="AB1529" i="19" s="1"/>
  <c r="AA1530" i="19"/>
  <c r="AB1530" i="19" s="1"/>
  <c r="AA1531" i="19"/>
  <c r="AB1531" i="19" s="1"/>
  <c r="AA1532" i="19"/>
  <c r="AB1532" i="19" s="1"/>
  <c r="AA1533" i="19"/>
  <c r="AB1533" i="19" s="1"/>
  <c r="AA1534" i="19"/>
  <c r="AB1534" i="19" s="1"/>
  <c r="AA1535" i="19"/>
  <c r="AB1535" i="19" s="1"/>
  <c r="AA1536" i="19"/>
  <c r="AB1536" i="19" s="1"/>
  <c r="AA1537" i="19"/>
  <c r="AB1537" i="19" s="1"/>
  <c r="AA1538" i="19"/>
  <c r="AB1538" i="19" s="1"/>
  <c r="AA1539" i="19"/>
  <c r="AB1539" i="19" s="1"/>
  <c r="AA1540" i="19"/>
  <c r="AB1540" i="19" s="1"/>
  <c r="AA1541" i="19"/>
  <c r="AB1541" i="19" s="1"/>
  <c r="AA1542" i="19"/>
  <c r="AB1542" i="19" s="1"/>
  <c r="AA1543" i="19"/>
  <c r="AB1543" i="19" s="1"/>
  <c r="AA1544" i="19"/>
  <c r="AB1544" i="19" s="1"/>
  <c r="AA1545" i="19"/>
  <c r="AB1545" i="19" s="1"/>
  <c r="AA1546" i="19"/>
  <c r="AB1546" i="19" s="1"/>
  <c r="AA1547" i="19"/>
  <c r="AB1547" i="19" s="1"/>
  <c r="AA1548" i="19"/>
  <c r="AB1548" i="19" s="1"/>
  <c r="AA1549" i="19"/>
  <c r="AB1549" i="19" s="1"/>
  <c r="AA1550" i="19"/>
  <c r="AB1550" i="19" s="1"/>
  <c r="AA1551" i="19"/>
  <c r="AB1551" i="19" s="1"/>
  <c r="AA1552" i="19"/>
  <c r="AB1552" i="19" s="1"/>
  <c r="AA1553" i="19"/>
  <c r="AB1553" i="19" s="1"/>
  <c r="AA1554" i="19"/>
  <c r="AB1554" i="19" s="1"/>
  <c r="AA1555" i="19"/>
  <c r="AB1555" i="19" s="1"/>
  <c r="AA1556" i="19"/>
  <c r="AB1556" i="19" s="1"/>
  <c r="AA1557" i="19"/>
  <c r="AB1557" i="19" s="1"/>
  <c r="AA1558" i="19"/>
  <c r="AB1558" i="19" s="1"/>
  <c r="AA1559" i="19"/>
  <c r="AB1559" i="19" s="1"/>
  <c r="AA1560" i="19"/>
  <c r="AB1560" i="19" s="1"/>
  <c r="AA1561" i="19"/>
  <c r="AB1561" i="19" s="1"/>
  <c r="AA1562" i="19"/>
  <c r="AB1562" i="19" s="1"/>
  <c r="AA1563" i="19"/>
  <c r="AB1563" i="19" s="1"/>
  <c r="AA1564" i="19"/>
  <c r="AB1564" i="19" s="1"/>
  <c r="AA1565" i="19"/>
  <c r="AB1565" i="19" s="1"/>
  <c r="AA1566" i="19"/>
  <c r="AB1566" i="19" s="1"/>
  <c r="AA1567" i="19"/>
  <c r="AB1567" i="19" s="1"/>
  <c r="AA1568" i="19"/>
  <c r="AB1568" i="19" s="1"/>
  <c r="AA1569" i="19"/>
  <c r="AB1569" i="19" s="1"/>
  <c r="AA1570" i="19"/>
  <c r="AB1570" i="19" s="1"/>
  <c r="AA1571" i="19"/>
  <c r="AB1571" i="19" s="1"/>
  <c r="AA1572" i="19"/>
  <c r="AB1572" i="19" s="1"/>
  <c r="AA1573" i="19"/>
  <c r="AB1573" i="19" s="1"/>
  <c r="AA1574" i="19"/>
  <c r="AB1574" i="19" s="1"/>
  <c r="AA1575" i="19"/>
  <c r="AB1575" i="19" s="1"/>
  <c r="AA1576" i="19"/>
  <c r="AB1576" i="19" s="1"/>
  <c r="AA1577" i="19"/>
  <c r="AB1577" i="19" s="1"/>
  <c r="AA1578" i="19"/>
  <c r="AB1578" i="19" s="1"/>
  <c r="AA1579" i="19"/>
  <c r="AB1579" i="19" s="1"/>
  <c r="AA1580" i="19"/>
  <c r="AB1580" i="19" s="1"/>
  <c r="AA1581" i="19"/>
  <c r="AB1581" i="19" s="1"/>
  <c r="AA1582" i="19"/>
  <c r="AB1582" i="19" s="1"/>
  <c r="AA1583" i="19"/>
  <c r="AB1583" i="19" s="1"/>
  <c r="AA1584" i="19"/>
  <c r="AB1584" i="19" s="1"/>
  <c r="AA1585" i="19"/>
  <c r="AB1585" i="19" s="1"/>
  <c r="AA1586" i="19"/>
  <c r="AB1586" i="19" s="1"/>
  <c r="AA1587" i="19"/>
  <c r="AB1587" i="19" s="1"/>
  <c r="AA1588" i="19"/>
  <c r="AB1588" i="19" s="1"/>
  <c r="AA1589" i="19"/>
  <c r="AB1589" i="19" s="1"/>
  <c r="AA1590" i="19"/>
  <c r="AB1590" i="19" s="1"/>
  <c r="AA1591" i="19"/>
  <c r="AB1591" i="19" s="1"/>
  <c r="AA1592" i="19"/>
  <c r="AB1592" i="19" s="1"/>
  <c r="AA1593" i="19"/>
  <c r="AB1593" i="19" s="1"/>
  <c r="AA1594" i="19"/>
  <c r="AB1594" i="19" s="1"/>
  <c r="AA1595" i="19"/>
  <c r="AB1595" i="19" s="1"/>
  <c r="AA1596" i="19"/>
  <c r="AB1596" i="19" s="1"/>
  <c r="AA1597" i="19"/>
  <c r="AB1597" i="19" s="1"/>
  <c r="AA1598" i="19"/>
  <c r="AB1598" i="19" s="1"/>
  <c r="AA1599" i="19"/>
  <c r="AB1599" i="19" s="1"/>
  <c r="AA1600" i="19"/>
  <c r="AB1600" i="19" s="1"/>
  <c r="AA1601" i="19"/>
  <c r="AB1601" i="19" s="1"/>
  <c r="AA1602" i="19"/>
  <c r="AB1602" i="19" s="1"/>
  <c r="AA1603" i="19"/>
  <c r="AB1603" i="19" s="1"/>
  <c r="AA1604" i="19"/>
  <c r="AB1604" i="19" s="1"/>
  <c r="AA1605" i="19"/>
  <c r="AB1605" i="19" s="1"/>
  <c r="AA1606" i="19"/>
  <c r="AB1606" i="19" s="1"/>
  <c r="AA1607" i="19"/>
  <c r="AB1607" i="19" s="1"/>
  <c r="AA1608" i="19"/>
  <c r="AB1608" i="19" s="1"/>
  <c r="AA1609" i="19"/>
  <c r="AB1609" i="19" s="1"/>
  <c r="AA1610" i="19"/>
  <c r="AB1610" i="19" s="1"/>
  <c r="AA1611" i="19"/>
  <c r="AB1611" i="19" s="1"/>
  <c r="AA1612" i="19"/>
  <c r="AB1612" i="19" s="1"/>
  <c r="AA1613" i="19"/>
  <c r="AB1613" i="19" s="1"/>
  <c r="AA1614" i="19"/>
  <c r="AB1614" i="19" s="1"/>
  <c r="AA1615" i="19"/>
  <c r="AB1615" i="19" s="1"/>
  <c r="AA1616" i="19"/>
  <c r="AB1616" i="19" s="1"/>
  <c r="AA1617" i="19"/>
  <c r="AB1617" i="19" s="1"/>
  <c r="AA1618" i="19"/>
  <c r="AB1618" i="19" s="1"/>
  <c r="AA1619" i="19"/>
  <c r="AB1619" i="19" s="1"/>
  <c r="AA1620" i="19"/>
  <c r="AB1620" i="19" s="1"/>
  <c r="AA1621" i="19"/>
  <c r="AB1621" i="19" s="1"/>
  <c r="AA1622" i="19"/>
  <c r="AB1622" i="19" s="1"/>
  <c r="AA1623" i="19"/>
  <c r="AB1623" i="19" s="1"/>
  <c r="AA1624" i="19"/>
  <c r="AB1624" i="19" s="1"/>
  <c r="AA1625" i="19"/>
  <c r="AB1625" i="19" s="1"/>
  <c r="AA1626" i="19"/>
  <c r="AB1626" i="19" s="1"/>
  <c r="AA1627" i="19"/>
  <c r="AB1627" i="19" s="1"/>
  <c r="AA1628" i="19"/>
  <c r="AB1628" i="19" s="1"/>
  <c r="AA1629" i="19"/>
  <c r="AB1629" i="19" s="1"/>
  <c r="AA1630" i="19"/>
  <c r="AB1630" i="19" s="1"/>
  <c r="AA1631" i="19"/>
  <c r="AB1631" i="19" s="1"/>
  <c r="AA1632" i="19"/>
  <c r="AB1632" i="19" s="1"/>
  <c r="AA1633" i="19"/>
  <c r="AB1633" i="19" s="1"/>
  <c r="AA1634" i="19"/>
  <c r="AB1634" i="19" s="1"/>
  <c r="AA1635" i="19"/>
  <c r="AB1635" i="19" s="1"/>
  <c r="AA1636" i="19"/>
  <c r="AB1636" i="19" s="1"/>
  <c r="AA1637" i="19"/>
  <c r="AB1637" i="19" s="1"/>
  <c r="AA1638" i="19"/>
  <c r="AB1638" i="19" s="1"/>
  <c r="AA1639" i="19"/>
  <c r="AB1639" i="19" s="1"/>
  <c r="AA1640" i="19"/>
  <c r="AB1640" i="19" s="1"/>
  <c r="AA1641" i="19"/>
  <c r="AB1641" i="19" s="1"/>
  <c r="AA1642" i="19"/>
  <c r="AB1642" i="19" s="1"/>
  <c r="AA1643" i="19"/>
  <c r="AB1643" i="19" s="1"/>
  <c r="AA1644" i="19"/>
  <c r="AB1644" i="19" s="1"/>
  <c r="AA1645" i="19"/>
  <c r="AB1645" i="19" s="1"/>
  <c r="AA1646" i="19"/>
  <c r="AB1646" i="19" s="1"/>
  <c r="AA1647" i="19"/>
  <c r="AB1647" i="19" s="1"/>
  <c r="AA1648" i="19"/>
  <c r="AB1648" i="19" s="1"/>
  <c r="AA1649" i="19"/>
  <c r="AB1649" i="19" s="1"/>
  <c r="AA1650" i="19"/>
  <c r="AB1650" i="19" s="1"/>
  <c r="AA1651" i="19"/>
  <c r="AB1651" i="19" s="1"/>
  <c r="AA1652" i="19"/>
  <c r="AB1652" i="19" s="1"/>
  <c r="AA1653" i="19"/>
  <c r="AB1653" i="19" s="1"/>
  <c r="AA1654" i="19"/>
  <c r="AB1654" i="19" s="1"/>
  <c r="AA1655" i="19"/>
  <c r="AB1655" i="19" s="1"/>
  <c r="AA1656" i="19"/>
  <c r="AB1656" i="19" s="1"/>
  <c r="AA1657" i="19"/>
  <c r="AB1657" i="19" s="1"/>
  <c r="AA1658" i="19"/>
  <c r="AB1658" i="19" s="1"/>
  <c r="AA1659" i="19"/>
  <c r="AB1659" i="19" s="1"/>
  <c r="AA1660" i="19"/>
  <c r="AB1660" i="19" s="1"/>
  <c r="AA1661" i="19"/>
  <c r="AB1661" i="19" s="1"/>
  <c r="AA1662" i="19"/>
  <c r="AB1662" i="19" s="1"/>
  <c r="AA1663" i="19"/>
  <c r="AB1663" i="19" s="1"/>
  <c r="AA1664" i="19"/>
  <c r="AB1664" i="19" s="1"/>
  <c r="AA1665" i="19"/>
  <c r="AB1665" i="19" s="1"/>
  <c r="AA1666" i="19"/>
  <c r="AB1666" i="19" s="1"/>
  <c r="AA1667" i="19"/>
  <c r="AB1667" i="19" s="1"/>
  <c r="AA1668" i="19"/>
  <c r="AB1668" i="19" s="1"/>
  <c r="AA1669" i="19"/>
  <c r="AB1669" i="19" s="1"/>
  <c r="AA1670" i="19"/>
  <c r="AB1670" i="19" s="1"/>
  <c r="AA1671" i="19"/>
  <c r="AB1671" i="19" s="1"/>
  <c r="AA1672" i="19"/>
  <c r="AB1672" i="19" s="1"/>
  <c r="AA1673" i="19"/>
  <c r="AB1673" i="19" s="1"/>
  <c r="AA1674" i="19"/>
  <c r="AB1674" i="19" s="1"/>
  <c r="AA1675" i="19"/>
  <c r="AB1675" i="19" s="1"/>
  <c r="AA1676" i="19"/>
  <c r="AB1676" i="19" s="1"/>
  <c r="AA1677" i="19"/>
  <c r="AB1677" i="19" s="1"/>
  <c r="AA1678" i="19"/>
  <c r="AB1678" i="19" s="1"/>
  <c r="AA1679" i="19"/>
  <c r="AB1679" i="19" s="1"/>
  <c r="AA1680" i="19"/>
  <c r="AB1680" i="19" s="1"/>
  <c r="AA1681" i="19"/>
  <c r="AB1681" i="19" s="1"/>
  <c r="AA1682" i="19"/>
  <c r="AB1682" i="19" s="1"/>
  <c r="AA1683" i="19"/>
  <c r="AB1683" i="19" s="1"/>
  <c r="AA1684" i="19"/>
  <c r="AB1684" i="19" s="1"/>
  <c r="AA1685" i="19"/>
  <c r="AB1685" i="19" s="1"/>
  <c r="AA1686" i="19"/>
  <c r="AB1686" i="19" s="1"/>
  <c r="AA1687" i="19"/>
  <c r="AB1687" i="19" s="1"/>
  <c r="AA1688" i="19"/>
  <c r="AB1688" i="19" s="1"/>
  <c r="AA1689" i="19"/>
  <c r="AB1689" i="19" s="1"/>
  <c r="AA1690" i="19"/>
  <c r="AB1690" i="19" s="1"/>
  <c r="AA1691" i="19"/>
  <c r="AB1691" i="19" s="1"/>
  <c r="AA1692" i="19"/>
  <c r="AB1692" i="19" s="1"/>
  <c r="AA1693" i="19"/>
  <c r="AB1693" i="19" s="1"/>
  <c r="AA1694" i="19"/>
  <c r="AB1694" i="19" s="1"/>
  <c r="AA1695" i="19"/>
  <c r="AB1695" i="19" s="1"/>
  <c r="AA1696" i="19"/>
  <c r="AB1696" i="19" s="1"/>
  <c r="AA1697" i="19"/>
  <c r="AB1697" i="19" s="1"/>
  <c r="AA1698" i="19"/>
  <c r="AB1698" i="19" s="1"/>
  <c r="AA1699" i="19"/>
  <c r="AB1699" i="19" s="1"/>
  <c r="AA1700" i="19"/>
  <c r="AB1700" i="19" s="1"/>
  <c r="AA1701" i="19"/>
  <c r="AB1701" i="19" s="1"/>
  <c r="AA1702" i="19"/>
  <c r="AB1702" i="19" s="1"/>
  <c r="AA1703" i="19"/>
  <c r="AB1703" i="19" s="1"/>
  <c r="AA1704" i="19"/>
  <c r="AB1704" i="19" s="1"/>
  <c r="AA1705" i="19"/>
  <c r="AB1705" i="19" s="1"/>
  <c r="AA1706" i="19"/>
  <c r="AB1706" i="19" s="1"/>
  <c r="AA1707" i="19"/>
  <c r="AB1707" i="19" s="1"/>
  <c r="AA1708" i="19"/>
  <c r="AB1708" i="19" s="1"/>
  <c r="AA1709" i="19"/>
  <c r="AB1709" i="19" s="1"/>
  <c r="AA1710" i="19"/>
  <c r="AB1710" i="19" s="1"/>
  <c r="AA1711" i="19"/>
  <c r="AB1711" i="19" s="1"/>
  <c r="AA1712" i="19"/>
  <c r="AB1712" i="19" s="1"/>
  <c r="AA1713" i="19"/>
  <c r="AB1713" i="19" s="1"/>
  <c r="AA1714" i="19"/>
  <c r="AB1714" i="19" s="1"/>
  <c r="AA1715" i="19"/>
  <c r="AB1715" i="19" s="1"/>
  <c r="AA1716" i="19"/>
  <c r="AB1716" i="19" s="1"/>
  <c r="AA1717" i="19"/>
  <c r="AB1717" i="19" s="1"/>
  <c r="AA1718" i="19"/>
  <c r="AB1718" i="19" s="1"/>
  <c r="AA1719" i="19"/>
  <c r="AB1719" i="19" s="1"/>
  <c r="AA1720" i="19"/>
  <c r="AB1720" i="19" s="1"/>
  <c r="AA1721" i="19"/>
  <c r="AB1721" i="19" s="1"/>
  <c r="AA1722" i="19"/>
  <c r="AB1722" i="19" s="1"/>
  <c r="AA1723" i="19"/>
  <c r="AB1723" i="19" s="1"/>
  <c r="AA1724" i="19"/>
  <c r="AB1724" i="19" s="1"/>
  <c r="AA1725" i="19"/>
  <c r="AB1725" i="19" s="1"/>
  <c r="AA1726" i="19"/>
  <c r="AB1726" i="19" s="1"/>
  <c r="AA1727" i="19"/>
  <c r="AB1727" i="19" s="1"/>
  <c r="AA1728" i="19"/>
  <c r="AB1728" i="19" s="1"/>
  <c r="AA1729" i="19"/>
  <c r="AB1729" i="19" s="1"/>
  <c r="AA1730" i="19"/>
  <c r="AB1730" i="19" s="1"/>
  <c r="AA1731" i="19"/>
  <c r="AB1731" i="19" s="1"/>
  <c r="AA1732" i="19"/>
  <c r="AB1732" i="19" s="1"/>
  <c r="AA1733" i="19"/>
  <c r="AB1733" i="19" s="1"/>
  <c r="AA1734" i="19"/>
  <c r="AB1734" i="19" s="1"/>
  <c r="AA1735" i="19"/>
  <c r="AB1735" i="19" s="1"/>
  <c r="AA1736" i="19"/>
  <c r="AB1736" i="19" s="1"/>
  <c r="AA1737" i="19"/>
  <c r="AB1737" i="19" s="1"/>
  <c r="AA1738" i="19"/>
  <c r="AB1738" i="19" s="1"/>
  <c r="AA1739" i="19"/>
  <c r="AB1739" i="19" s="1"/>
  <c r="AA1740" i="19"/>
  <c r="AB1740" i="19" s="1"/>
  <c r="AA1741" i="19"/>
  <c r="AB1741" i="19" s="1"/>
  <c r="AA1742" i="19"/>
  <c r="AB1742" i="19" s="1"/>
  <c r="AA1743" i="19"/>
  <c r="AB1743" i="19" s="1"/>
  <c r="AA1744" i="19"/>
  <c r="AB1744" i="19" s="1"/>
  <c r="AA1745" i="19"/>
  <c r="AB1745" i="19" s="1"/>
  <c r="AA1746" i="19"/>
  <c r="AB1746" i="19" s="1"/>
  <c r="AA1747" i="19"/>
  <c r="AB1747" i="19" s="1"/>
  <c r="AA1748" i="19"/>
  <c r="AB1748" i="19" s="1"/>
  <c r="AA1749" i="19"/>
  <c r="AB1749" i="19" s="1"/>
  <c r="AA1750" i="19"/>
  <c r="AB1750" i="19" s="1"/>
  <c r="AA1751" i="19"/>
  <c r="AB1751" i="19" s="1"/>
  <c r="AA1752" i="19"/>
  <c r="AB1752" i="19" s="1"/>
  <c r="AA1753" i="19"/>
  <c r="AB1753" i="19" s="1"/>
  <c r="AA1754" i="19"/>
  <c r="AB1754" i="19" s="1"/>
  <c r="AA1755" i="19"/>
  <c r="AB1755" i="19" s="1"/>
  <c r="AA1756" i="19"/>
  <c r="AB1756" i="19" s="1"/>
  <c r="AA1757" i="19"/>
  <c r="AB1757" i="19" s="1"/>
  <c r="AA1758" i="19"/>
  <c r="AB1758" i="19" s="1"/>
  <c r="AA1759" i="19"/>
  <c r="AB1759" i="19" s="1"/>
  <c r="AA1760" i="19"/>
  <c r="AB1760" i="19" s="1"/>
  <c r="AA1761" i="19"/>
  <c r="AB1761" i="19" s="1"/>
  <c r="AA1762" i="19"/>
  <c r="AB1762" i="19" s="1"/>
  <c r="AA1763" i="19"/>
  <c r="AB1763" i="19" s="1"/>
  <c r="AA1764" i="19"/>
  <c r="AB1764" i="19" s="1"/>
  <c r="AA1765" i="19"/>
  <c r="AB1765" i="19" s="1"/>
  <c r="AA1766" i="19"/>
  <c r="AB1766" i="19" s="1"/>
  <c r="AA1767" i="19"/>
  <c r="AB1767" i="19" s="1"/>
  <c r="AA1768" i="19"/>
  <c r="AB1768" i="19" s="1"/>
  <c r="AA1769" i="19"/>
  <c r="AB1769" i="19" s="1"/>
  <c r="AA1770" i="19"/>
  <c r="AB1770" i="19" s="1"/>
  <c r="AA1771" i="19"/>
  <c r="AB1771" i="19" s="1"/>
  <c r="AA1772" i="19"/>
  <c r="AB1772" i="19" s="1"/>
  <c r="AA1773" i="19"/>
  <c r="AB1773" i="19" s="1"/>
  <c r="AA1774" i="19"/>
  <c r="AB1774" i="19" s="1"/>
  <c r="AA1775" i="19"/>
  <c r="AB1775" i="19" s="1"/>
  <c r="AA1776" i="19"/>
  <c r="AB1776" i="19" s="1"/>
  <c r="AA1777" i="19"/>
  <c r="AB1777" i="19" s="1"/>
  <c r="AA1778" i="19"/>
  <c r="AB1778" i="19" s="1"/>
  <c r="AA1779" i="19"/>
  <c r="AB1779" i="19" s="1"/>
  <c r="AA1780" i="19"/>
  <c r="AB1780" i="19" s="1"/>
  <c r="AA1781" i="19"/>
  <c r="AB1781" i="19" s="1"/>
  <c r="AA1782" i="19"/>
  <c r="AB1782" i="19" s="1"/>
  <c r="AA1783" i="19"/>
  <c r="AB1783" i="19" s="1"/>
  <c r="AA1784" i="19"/>
  <c r="AB1784" i="19" s="1"/>
  <c r="AA1785" i="19"/>
  <c r="AB1785" i="19" s="1"/>
  <c r="AA1786" i="19"/>
  <c r="AB1786" i="19" s="1"/>
  <c r="AA1787" i="19"/>
  <c r="AB1787" i="19" s="1"/>
  <c r="AA1788" i="19"/>
  <c r="AB1788" i="19" s="1"/>
  <c r="AA1789" i="19"/>
  <c r="AB1789" i="19" s="1"/>
  <c r="AA1790" i="19"/>
  <c r="AB1790" i="19" s="1"/>
  <c r="AA1791" i="19"/>
  <c r="AB1791" i="19" s="1"/>
  <c r="AA1792" i="19"/>
  <c r="AB1792" i="19" s="1"/>
  <c r="AA1793" i="19"/>
  <c r="AB1793" i="19" s="1"/>
  <c r="AA1794" i="19"/>
  <c r="AB1794" i="19" s="1"/>
  <c r="AA1795" i="19"/>
  <c r="AB1795" i="19" s="1"/>
  <c r="AA1796" i="19"/>
  <c r="AB1796" i="19" s="1"/>
  <c r="AA1797" i="19"/>
  <c r="AB1797" i="19" s="1"/>
  <c r="AA1798" i="19"/>
  <c r="AB1798" i="19" s="1"/>
  <c r="AA1799" i="19"/>
  <c r="AB1799" i="19" s="1"/>
  <c r="AA1800" i="19"/>
  <c r="AB1800" i="19" s="1"/>
  <c r="AA1801" i="19"/>
  <c r="AB1801" i="19" s="1"/>
  <c r="AA1802" i="19"/>
  <c r="AB1802" i="19" s="1"/>
  <c r="AA1803" i="19"/>
  <c r="AB1803" i="19" s="1"/>
  <c r="AA1804" i="19"/>
  <c r="AB1804" i="19" s="1"/>
  <c r="AA1805" i="19"/>
  <c r="AB1805" i="19" s="1"/>
  <c r="AA1806" i="19"/>
  <c r="AB1806" i="19" s="1"/>
  <c r="AA1807" i="19"/>
  <c r="AB1807" i="19" s="1"/>
  <c r="AA1808" i="19"/>
  <c r="AB1808" i="19" s="1"/>
  <c r="AA1809" i="19"/>
  <c r="AB1809" i="19" s="1"/>
  <c r="AA1810" i="19"/>
  <c r="AB1810" i="19" s="1"/>
  <c r="AA1811" i="19"/>
  <c r="AB1811" i="19" s="1"/>
  <c r="AA1812" i="19"/>
  <c r="AB1812" i="19" s="1"/>
  <c r="AA1813" i="19"/>
  <c r="AB1813" i="19" s="1"/>
  <c r="AA1814" i="19"/>
  <c r="AB1814" i="19" s="1"/>
  <c r="AA1815" i="19"/>
  <c r="AB1815" i="19" s="1"/>
  <c r="AA1816" i="19"/>
  <c r="AB1816" i="19" s="1"/>
  <c r="AA1817" i="19"/>
  <c r="AB1817" i="19" s="1"/>
  <c r="AA1818" i="19"/>
  <c r="AB1818" i="19" s="1"/>
  <c r="AA1819" i="19"/>
  <c r="AB1819" i="19" s="1"/>
  <c r="AA1820" i="19"/>
  <c r="AB1820" i="19" s="1"/>
  <c r="AA1821" i="19"/>
  <c r="AB1821" i="19" s="1"/>
  <c r="AA1822" i="19"/>
  <c r="AB1822" i="19" s="1"/>
  <c r="AA1823" i="19"/>
  <c r="AB1823" i="19" s="1"/>
  <c r="AA1824" i="19"/>
  <c r="AB1824" i="19" s="1"/>
  <c r="AA1825" i="19"/>
  <c r="AB1825" i="19" s="1"/>
  <c r="AA1826" i="19"/>
  <c r="AB1826" i="19" s="1"/>
  <c r="AA1827" i="19"/>
  <c r="AB1827" i="19" s="1"/>
  <c r="AA1828" i="19"/>
  <c r="AB1828" i="19" s="1"/>
  <c r="AA1829" i="19"/>
  <c r="AB1829" i="19" s="1"/>
  <c r="AA1830" i="19"/>
  <c r="AB1830" i="19" s="1"/>
  <c r="AA1831" i="19"/>
  <c r="AB1831" i="19" s="1"/>
  <c r="AA1832" i="19"/>
  <c r="AB1832" i="19" s="1"/>
  <c r="AA1833" i="19"/>
  <c r="AB1833" i="19" s="1"/>
  <c r="AA1834" i="19"/>
  <c r="AB1834" i="19" s="1"/>
  <c r="AA1835" i="19"/>
  <c r="AB1835" i="19" s="1"/>
  <c r="AA1836" i="19"/>
  <c r="AB1836" i="19" s="1"/>
  <c r="AA1837" i="19"/>
  <c r="AB1837" i="19" s="1"/>
  <c r="AA1838" i="19"/>
  <c r="AB1838" i="19" s="1"/>
  <c r="AA1839" i="19"/>
  <c r="AB1839" i="19" s="1"/>
  <c r="AA1840" i="19"/>
  <c r="AB1840" i="19" s="1"/>
  <c r="AA1841" i="19"/>
  <c r="AB1841" i="19" s="1"/>
  <c r="AA1842" i="19"/>
  <c r="AB1842" i="19" s="1"/>
  <c r="AA1843" i="19"/>
  <c r="AB1843" i="19" s="1"/>
  <c r="AA1844" i="19"/>
  <c r="AB1844" i="19" s="1"/>
  <c r="AA1845" i="19"/>
  <c r="AB1845" i="19" s="1"/>
  <c r="AA1846" i="19"/>
  <c r="AB1846" i="19" s="1"/>
  <c r="AA1847" i="19"/>
  <c r="AB1847" i="19" s="1"/>
  <c r="AA1848" i="19"/>
  <c r="AB1848" i="19" s="1"/>
  <c r="AA1849" i="19"/>
  <c r="AB1849" i="19" s="1"/>
  <c r="AA1850" i="19"/>
  <c r="AB1850" i="19" s="1"/>
  <c r="AA1851" i="19"/>
  <c r="AB1851" i="19" s="1"/>
  <c r="AA1852" i="19"/>
  <c r="AB1852" i="19" s="1"/>
  <c r="AA1853" i="19"/>
  <c r="AB1853" i="19" s="1"/>
  <c r="AA1854" i="19"/>
  <c r="AB1854" i="19" s="1"/>
  <c r="AA1855" i="19"/>
  <c r="AB1855" i="19" s="1"/>
  <c r="AA1856" i="19"/>
  <c r="AB1856" i="19" s="1"/>
  <c r="AA1857" i="19"/>
  <c r="AB1857" i="19" s="1"/>
  <c r="AA1858" i="19"/>
  <c r="AB1858" i="19" s="1"/>
  <c r="AA1859" i="19"/>
  <c r="AB1859" i="19" s="1"/>
  <c r="AA1860" i="19"/>
  <c r="AB1860" i="19" s="1"/>
  <c r="AA1861" i="19"/>
  <c r="AB1861" i="19" s="1"/>
  <c r="AA1862" i="19"/>
  <c r="AB1862" i="19" s="1"/>
  <c r="AA1863" i="19"/>
  <c r="AB1863" i="19" s="1"/>
  <c r="AA1864" i="19"/>
  <c r="AB1864" i="19" s="1"/>
  <c r="AA1865" i="19"/>
  <c r="AB1865" i="19" s="1"/>
  <c r="AA1866" i="19"/>
  <c r="AB1866" i="19" s="1"/>
  <c r="AA1867" i="19"/>
  <c r="AB1867" i="19" s="1"/>
  <c r="AA1868" i="19"/>
  <c r="AB1868" i="19" s="1"/>
  <c r="AA1869" i="19"/>
  <c r="AB1869" i="19" s="1"/>
  <c r="AA1870" i="19"/>
  <c r="AB1870" i="19" s="1"/>
  <c r="AA1871" i="19"/>
  <c r="AB1871" i="19" s="1"/>
  <c r="AA1872" i="19"/>
  <c r="AB1872" i="19" s="1"/>
  <c r="AA1873" i="19"/>
  <c r="AB1873" i="19" s="1"/>
  <c r="AA1874" i="19"/>
  <c r="AB1874" i="19" s="1"/>
  <c r="AA1875" i="19"/>
  <c r="AB1875" i="19" s="1"/>
  <c r="AA1876" i="19"/>
  <c r="AB1876" i="19" s="1"/>
  <c r="AA1877" i="19"/>
  <c r="AB1877" i="19" s="1"/>
  <c r="AA1878" i="19"/>
  <c r="AB1878" i="19" s="1"/>
  <c r="AA1879" i="19"/>
  <c r="AB1879" i="19" s="1"/>
  <c r="AA1880" i="19"/>
  <c r="AB1880" i="19" s="1"/>
  <c r="AA1881" i="19"/>
  <c r="AB1881" i="19" s="1"/>
  <c r="AA1882" i="19"/>
  <c r="AB1882" i="19" s="1"/>
  <c r="AA1883" i="19"/>
  <c r="AB1883" i="19" s="1"/>
  <c r="AA1884" i="19"/>
  <c r="AB1884" i="19" s="1"/>
  <c r="AA1885" i="19"/>
  <c r="AB1885" i="19" s="1"/>
  <c r="AA1886" i="19"/>
  <c r="AB1886" i="19" s="1"/>
  <c r="AA1887" i="19"/>
  <c r="AB1887" i="19" s="1"/>
  <c r="AA1888" i="19"/>
  <c r="AB1888" i="19" s="1"/>
  <c r="AA1889" i="19"/>
  <c r="AB1889" i="19" s="1"/>
  <c r="AA1890" i="19"/>
  <c r="AB1890" i="19" s="1"/>
  <c r="AA1891" i="19"/>
  <c r="AB1891" i="19" s="1"/>
  <c r="AA1892" i="19"/>
  <c r="AB1892" i="19" s="1"/>
  <c r="AA1893" i="19"/>
  <c r="AB1893" i="19" s="1"/>
  <c r="AA1894" i="19"/>
  <c r="AB1894" i="19" s="1"/>
  <c r="AA1895" i="19"/>
  <c r="AB1895" i="19" s="1"/>
  <c r="AA1896" i="19"/>
  <c r="AB1896" i="19" s="1"/>
  <c r="AA1897" i="19"/>
  <c r="AB1897" i="19" s="1"/>
  <c r="AA1898" i="19"/>
  <c r="AB1898" i="19" s="1"/>
  <c r="AA1899" i="19"/>
  <c r="AB1899" i="19" s="1"/>
  <c r="AA1900" i="19"/>
  <c r="AB1900" i="19" s="1"/>
  <c r="AA1901" i="19"/>
  <c r="AB1901" i="19" s="1"/>
  <c r="AA1902" i="19"/>
  <c r="AB1902" i="19" s="1"/>
  <c r="AA1903" i="19"/>
  <c r="AB1903" i="19" s="1"/>
  <c r="AA1904" i="19"/>
  <c r="AB1904" i="19" s="1"/>
  <c r="AA1905" i="19"/>
  <c r="AB1905" i="19" s="1"/>
  <c r="AA1906" i="19"/>
  <c r="AB1906" i="19" s="1"/>
  <c r="AA1907" i="19"/>
  <c r="AB1907" i="19" s="1"/>
  <c r="AA1908" i="19"/>
  <c r="AB1908" i="19" s="1"/>
  <c r="AA1909" i="19"/>
  <c r="AB1909" i="19" s="1"/>
  <c r="AA1910" i="19"/>
  <c r="AB1910" i="19" s="1"/>
  <c r="AA1911" i="19"/>
  <c r="AB1911" i="19" s="1"/>
  <c r="AA1912" i="19"/>
  <c r="AB1912" i="19" s="1"/>
  <c r="AA1913" i="19"/>
  <c r="AB1913" i="19" s="1"/>
  <c r="AA1914" i="19"/>
  <c r="AB1914" i="19" s="1"/>
  <c r="AA1915" i="19"/>
  <c r="AB1915" i="19" s="1"/>
  <c r="AA1916" i="19"/>
  <c r="AB1916" i="19" s="1"/>
  <c r="AA1917" i="19"/>
  <c r="AB1917" i="19" s="1"/>
  <c r="AA1918" i="19"/>
  <c r="AB1918" i="19" s="1"/>
  <c r="AA1919" i="19"/>
  <c r="AB1919" i="19" s="1"/>
  <c r="AA1920" i="19"/>
  <c r="AB1920" i="19" s="1"/>
  <c r="AA1921" i="19"/>
  <c r="AB1921" i="19" s="1"/>
  <c r="AA1922" i="19"/>
  <c r="AB1922" i="19" s="1"/>
  <c r="AA1923" i="19"/>
  <c r="AB1923" i="19" s="1"/>
  <c r="AA1924" i="19"/>
  <c r="AB1924" i="19" s="1"/>
  <c r="AA1925" i="19"/>
  <c r="AB1925" i="19" s="1"/>
  <c r="AA1926" i="19"/>
  <c r="AB1926" i="19" s="1"/>
  <c r="AA1927" i="19"/>
  <c r="AB1927" i="19" s="1"/>
  <c r="AA1928" i="19"/>
  <c r="AB1928" i="19" s="1"/>
  <c r="AA1929" i="19"/>
  <c r="AB1929" i="19" s="1"/>
  <c r="AA1930" i="19"/>
  <c r="AB1930" i="19" s="1"/>
  <c r="AA1931" i="19"/>
  <c r="AB1931" i="19" s="1"/>
  <c r="AA1932" i="19"/>
  <c r="AB1932" i="19" s="1"/>
  <c r="AA1933" i="19"/>
  <c r="AB1933" i="19" s="1"/>
  <c r="AA1934" i="19"/>
  <c r="AB1934" i="19" s="1"/>
  <c r="AA1935" i="19"/>
  <c r="AB1935" i="19" s="1"/>
  <c r="AA1936" i="19"/>
  <c r="AB1936" i="19" s="1"/>
  <c r="AA1937" i="19"/>
  <c r="AB1937" i="19" s="1"/>
  <c r="AA1938" i="19"/>
  <c r="AB1938" i="19" s="1"/>
  <c r="AA1939" i="19"/>
  <c r="AB1939" i="19" s="1"/>
  <c r="AA1940" i="19"/>
  <c r="AB1940" i="19" s="1"/>
  <c r="AA1941" i="19"/>
  <c r="AB1941" i="19" s="1"/>
  <c r="AA1942" i="19"/>
  <c r="AB1942" i="19" s="1"/>
  <c r="AA1943" i="19"/>
  <c r="AB1943" i="19" s="1"/>
  <c r="AA1944" i="19"/>
  <c r="AB1944" i="19" s="1"/>
  <c r="AA1945" i="19"/>
  <c r="AB1945" i="19" s="1"/>
  <c r="AA1946" i="19"/>
  <c r="AB1946" i="19" s="1"/>
  <c r="AA1947" i="19"/>
  <c r="AB1947" i="19" s="1"/>
  <c r="AA1948" i="19"/>
  <c r="AB1948" i="19" s="1"/>
  <c r="AA1949" i="19"/>
  <c r="AB1949" i="19" s="1"/>
  <c r="AA1950" i="19"/>
  <c r="AB1950" i="19" s="1"/>
  <c r="AA1951" i="19"/>
  <c r="AB1951" i="19" s="1"/>
  <c r="AA1952" i="19"/>
  <c r="AB1952" i="19" s="1"/>
  <c r="AA1953" i="19"/>
  <c r="AB1953" i="19" s="1"/>
  <c r="AA1954" i="19"/>
  <c r="AB1954" i="19" s="1"/>
  <c r="AA1955" i="19"/>
  <c r="AB1955" i="19" s="1"/>
  <c r="AA1956" i="19"/>
  <c r="AB1956" i="19" s="1"/>
  <c r="AA1957" i="19"/>
  <c r="AB1957" i="19" s="1"/>
  <c r="AA1958" i="19"/>
  <c r="AB1958" i="19" s="1"/>
  <c r="AA1959" i="19"/>
  <c r="AB1959" i="19" s="1"/>
  <c r="AA1960" i="19"/>
  <c r="AB1960" i="19" s="1"/>
  <c r="AA1961" i="19"/>
  <c r="AB1961" i="19" s="1"/>
  <c r="AA1962" i="19"/>
  <c r="AB1962" i="19" s="1"/>
  <c r="AA1963" i="19"/>
  <c r="AB1963" i="19" s="1"/>
  <c r="AA1964" i="19"/>
  <c r="AB1964" i="19" s="1"/>
  <c r="AA1965" i="19"/>
  <c r="AB1965" i="19" s="1"/>
  <c r="AA1966" i="19"/>
  <c r="AB1966" i="19" s="1"/>
  <c r="AA1967" i="19"/>
  <c r="AB1967" i="19" s="1"/>
  <c r="AA1968" i="19"/>
  <c r="AB1968" i="19" s="1"/>
  <c r="AA1969" i="19"/>
  <c r="AB1969" i="19" s="1"/>
  <c r="AA1970" i="19"/>
  <c r="AB1970" i="19" s="1"/>
  <c r="AA1971" i="19"/>
  <c r="AB1971" i="19" s="1"/>
  <c r="AA1972" i="19"/>
  <c r="AB1972" i="19" s="1"/>
  <c r="AA1973" i="19"/>
  <c r="AB1973" i="19" s="1"/>
  <c r="AA1974" i="19"/>
  <c r="AB1974" i="19" s="1"/>
  <c r="AA1975" i="19"/>
  <c r="AB1975" i="19" s="1"/>
  <c r="AA1976" i="19"/>
  <c r="AB1976" i="19" s="1"/>
  <c r="AA1977" i="19"/>
  <c r="AB1977" i="19" s="1"/>
  <c r="AA1978" i="19"/>
  <c r="AB1978" i="19" s="1"/>
  <c r="AA1979" i="19"/>
  <c r="AB1979" i="19" s="1"/>
  <c r="AA1980" i="19"/>
  <c r="AB1980" i="19" s="1"/>
  <c r="AA1981" i="19"/>
  <c r="AB1981" i="19" s="1"/>
  <c r="AA1982" i="19"/>
  <c r="AB1982" i="19" s="1"/>
  <c r="AA1983" i="19"/>
  <c r="AB1983" i="19" s="1"/>
  <c r="AA1984" i="19"/>
  <c r="AB1984" i="19" s="1"/>
  <c r="AA1985" i="19"/>
  <c r="AB1985" i="19" s="1"/>
  <c r="AA1986" i="19"/>
  <c r="AB1986" i="19" s="1"/>
  <c r="AA1987" i="19"/>
  <c r="AB1987" i="19" s="1"/>
  <c r="AA1988" i="19"/>
  <c r="AB1988" i="19" s="1"/>
  <c r="AA1989" i="19"/>
  <c r="AB1989" i="19" s="1"/>
  <c r="AA1990" i="19"/>
  <c r="AB1990" i="19" s="1"/>
  <c r="AA1991" i="19"/>
  <c r="AB1991" i="19" s="1"/>
  <c r="AA1992" i="19"/>
  <c r="AB1992" i="19" s="1"/>
  <c r="AA1993" i="19"/>
  <c r="AB1993" i="19" s="1"/>
  <c r="AA1994" i="19"/>
  <c r="AB1994" i="19" s="1"/>
  <c r="AA1995" i="19"/>
  <c r="AB1995" i="19" s="1"/>
  <c r="AA1996" i="19"/>
  <c r="AB1996" i="19" s="1"/>
  <c r="AA1997" i="19"/>
  <c r="AB1997" i="19" s="1"/>
  <c r="AA1998" i="19"/>
  <c r="AB1998" i="19" s="1"/>
  <c r="AA1999" i="19"/>
  <c r="AB1999" i="19" s="1"/>
  <c r="AA2000" i="19"/>
  <c r="AB2000" i="19" s="1"/>
  <c r="AA2001" i="19"/>
  <c r="AB2001" i="19" s="1"/>
  <c r="AA2002" i="19"/>
  <c r="AB2002" i="19" s="1"/>
  <c r="AA2003" i="19"/>
  <c r="AB2003" i="19" s="1"/>
  <c r="AA2004" i="19"/>
  <c r="AB2004" i="19" s="1"/>
  <c r="AA2005" i="19"/>
  <c r="AB2005" i="19" s="1"/>
  <c r="AA2006" i="19"/>
  <c r="AB2006" i="19" s="1"/>
  <c r="AA2007" i="19"/>
  <c r="AB2007" i="19" s="1"/>
  <c r="AA2008" i="19"/>
  <c r="AB2008" i="19" s="1"/>
  <c r="AA2009" i="19"/>
  <c r="AB2009" i="19" s="1"/>
  <c r="AA2010" i="19"/>
  <c r="AB2010" i="19" s="1"/>
  <c r="AA2011" i="19"/>
  <c r="AB2011" i="19" s="1"/>
  <c r="AA2012" i="19"/>
  <c r="AB2012" i="19" s="1"/>
  <c r="AA2013" i="19"/>
  <c r="AB2013" i="19" s="1"/>
  <c r="AA2014" i="19"/>
  <c r="AB2014" i="19" s="1"/>
  <c r="AA2015" i="19"/>
  <c r="AB2015" i="19" s="1"/>
  <c r="AA2016" i="19"/>
  <c r="AB2016" i="19" s="1"/>
  <c r="AA2017" i="19"/>
  <c r="AB2017" i="19" s="1"/>
  <c r="AA2018" i="19"/>
  <c r="AB2018" i="19" s="1"/>
  <c r="AA2019" i="19"/>
  <c r="AB2019" i="19" s="1"/>
  <c r="AA2020" i="19"/>
  <c r="AB2020" i="19" s="1"/>
  <c r="AA2021" i="19"/>
  <c r="AB2021" i="19" s="1"/>
  <c r="AA2022" i="19"/>
  <c r="AB2022" i="19" s="1"/>
  <c r="AA2023" i="19"/>
  <c r="AB2023" i="19" s="1"/>
  <c r="AA2024" i="19"/>
  <c r="AB2024" i="19" s="1"/>
  <c r="AA2025" i="19"/>
  <c r="AB2025" i="19" s="1"/>
  <c r="AA2026" i="19"/>
  <c r="AB2026" i="19" s="1"/>
  <c r="AA2027" i="19"/>
  <c r="AB2027" i="19" s="1"/>
  <c r="AA2028" i="19"/>
  <c r="AB2028" i="19" s="1"/>
  <c r="AA2029" i="19"/>
  <c r="AB2029" i="19" s="1"/>
  <c r="AA2030" i="19"/>
  <c r="AB2030" i="19" s="1"/>
  <c r="AA2031" i="19"/>
  <c r="AB2031" i="19" s="1"/>
  <c r="AA2032" i="19"/>
  <c r="AB2032" i="19" s="1"/>
  <c r="AA2033" i="19"/>
  <c r="AB2033" i="19" s="1"/>
  <c r="AA2034" i="19"/>
  <c r="AB2034" i="19" s="1"/>
  <c r="Z35" i="19"/>
  <c r="U35" i="19" s="1"/>
  <c r="AA35" i="11"/>
  <c r="AB35" i="11" s="1"/>
  <c r="Z35" i="11"/>
  <c r="U22" i="11"/>
  <c r="V22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T22" i="11"/>
  <c r="Y2034" i="19"/>
  <c r="Y2033" i="19"/>
  <c r="Y2032" i="19"/>
  <c r="Y2031" i="19"/>
  <c r="Y2030" i="19"/>
  <c r="Y2029" i="19"/>
  <c r="Y2028" i="19"/>
  <c r="Y2027" i="19"/>
  <c r="Y2026" i="19"/>
  <c r="Y2025" i="19"/>
  <c r="Y2024" i="19"/>
  <c r="Y2023" i="19"/>
  <c r="Y2022" i="19"/>
  <c r="Y2021" i="19"/>
  <c r="Y2020" i="19"/>
  <c r="Y2019" i="19"/>
  <c r="Y2018" i="19"/>
  <c r="Y2017" i="19"/>
  <c r="Y2016" i="19"/>
  <c r="Y2015" i="19"/>
  <c r="Y2014" i="19"/>
  <c r="Y2013" i="19"/>
  <c r="Y2012" i="19"/>
  <c r="Y2011" i="19"/>
  <c r="Y2010" i="19"/>
  <c r="Y2009" i="19"/>
  <c r="Y2008" i="19"/>
  <c r="Y2007" i="19"/>
  <c r="Y2006" i="19"/>
  <c r="Y2005" i="19"/>
  <c r="Y2004" i="19"/>
  <c r="Y2003" i="19"/>
  <c r="Y2002" i="19"/>
  <c r="Y2001" i="19"/>
  <c r="Y2000" i="19"/>
  <c r="Y1999" i="19"/>
  <c r="Y1998" i="19"/>
  <c r="Y1997" i="19"/>
  <c r="Y1996" i="19"/>
  <c r="Y1995" i="19"/>
  <c r="Y1994" i="19"/>
  <c r="Y1993" i="19"/>
  <c r="Y1992" i="19"/>
  <c r="Y1991" i="19"/>
  <c r="Y1990" i="19"/>
  <c r="Y1989" i="19"/>
  <c r="Y1988" i="19"/>
  <c r="Y1987" i="19"/>
  <c r="Y1986" i="19"/>
  <c r="Y1985" i="19"/>
  <c r="Y1984" i="19"/>
  <c r="Y1983" i="19"/>
  <c r="Y1982" i="19"/>
  <c r="Y1981" i="19"/>
  <c r="Y1980" i="19"/>
  <c r="Y1979" i="19"/>
  <c r="Y1978" i="19"/>
  <c r="Y1977" i="19"/>
  <c r="Y1976" i="19"/>
  <c r="Y1975" i="19"/>
  <c r="Y1974" i="19"/>
  <c r="Y1973" i="19"/>
  <c r="Y1972" i="19"/>
  <c r="Y1971" i="19"/>
  <c r="Y1970" i="19"/>
  <c r="Y1969" i="19"/>
  <c r="Y1968" i="19"/>
  <c r="Y1967" i="19"/>
  <c r="Y1966" i="19"/>
  <c r="Y1965" i="19"/>
  <c r="Y1964" i="19"/>
  <c r="Y1963" i="19"/>
  <c r="Y1962" i="19"/>
  <c r="Y1961" i="19"/>
  <c r="Y1960" i="19"/>
  <c r="Y1959" i="19"/>
  <c r="Y1958" i="19"/>
  <c r="Y1957" i="19"/>
  <c r="Y1956" i="19"/>
  <c r="Y1955" i="19"/>
  <c r="Y1954" i="19"/>
  <c r="Y1953" i="19"/>
  <c r="Y1952" i="19"/>
  <c r="Y1951" i="19"/>
  <c r="Y1950" i="19"/>
  <c r="Y1949" i="19"/>
  <c r="Y1948" i="19"/>
  <c r="Y1947" i="19"/>
  <c r="Y1946" i="19"/>
  <c r="Y1945" i="19"/>
  <c r="Y1944" i="19"/>
  <c r="Y1943" i="19"/>
  <c r="Y1942" i="19"/>
  <c r="Y1941" i="19"/>
  <c r="Y1940" i="19"/>
  <c r="Y1939" i="19"/>
  <c r="Y1938" i="19"/>
  <c r="Y1937" i="19"/>
  <c r="Y1936" i="19"/>
  <c r="Y1935" i="19"/>
  <c r="Y1934" i="19"/>
  <c r="Y1933" i="19"/>
  <c r="Y1932" i="19"/>
  <c r="Y1931" i="19"/>
  <c r="Y1930" i="19"/>
  <c r="Y1929" i="19"/>
  <c r="Y1928" i="19"/>
  <c r="Y1927" i="19"/>
  <c r="Y1926" i="19"/>
  <c r="Y1925" i="19"/>
  <c r="Y1924" i="19"/>
  <c r="Y1923" i="19"/>
  <c r="Y1922" i="19"/>
  <c r="Y1921" i="19"/>
  <c r="Y1920" i="19"/>
  <c r="Y1919" i="19"/>
  <c r="Y1918" i="19"/>
  <c r="Y1917" i="19"/>
  <c r="Y1916" i="19"/>
  <c r="Y1915" i="19"/>
  <c r="Y1914" i="19"/>
  <c r="Y1913" i="19"/>
  <c r="Y1912" i="19"/>
  <c r="Y1911" i="19"/>
  <c r="Y1910" i="19"/>
  <c r="Y1909" i="19"/>
  <c r="Y1908" i="19"/>
  <c r="Y1907" i="19"/>
  <c r="Y1906" i="19"/>
  <c r="Y1905" i="19"/>
  <c r="Y1904" i="19"/>
  <c r="Y1903" i="19"/>
  <c r="Y1902" i="19"/>
  <c r="Y1901" i="19"/>
  <c r="Y1900" i="19"/>
  <c r="Y1899" i="19"/>
  <c r="Y1898" i="19"/>
  <c r="Y1897" i="19"/>
  <c r="Y1896" i="19"/>
  <c r="Y1895" i="19"/>
  <c r="Y1894" i="19"/>
  <c r="Y1893" i="19"/>
  <c r="Y1892" i="19"/>
  <c r="Y1891" i="19"/>
  <c r="Y1890" i="19"/>
  <c r="Y1889" i="19"/>
  <c r="Y1888" i="19"/>
  <c r="Y1887" i="19"/>
  <c r="Y1886" i="19"/>
  <c r="Y1885" i="19"/>
  <c r="Y1884" i="19"/>
  <c r="Y1883" i="19"/>
  <c r="Y1882" i="19"/>
  <c r="Y1881" i="19"/>
  <c r="Y1880" i="19"/>
  <c r="Y1879" i="19"/>
  <c r="Y1878" i="19"/>
  <c r="Y1877" i="19"/>
  <c r="Y1876" i="19"/>
  <c r="Y1875" i="19"/>
  <c r="Y1874" i="19"/>
  <c r="Y1873" i="19"/>
  <c r="Y1872" i="19"/>
  <c r="Y1871" i="19"/>
  <c r="Y1870" i="19"/>
  <c r="Y1869" i="19"/>
  <c r="Y1868" i="19"/>
  <c r="Y1867" i="19"/>
  <c r="Y1866" i="19"/>
  <c r="Y1865" i="19"/>
  <c r="Y1864" i="19"/>
  <c r="Y1863" i="19"/>
  <c r="Y1862" i="19"/>
  <c r="Y1861" i="19"/>
  <c r="Y1860" i="19"/>
  <c r="Y1859" i="19"/>
  <c r="Y1858" i="19"/>
  <c r="Y1857" i="19"/>
  <c r="Y1856" i="19"/>
  <c r="Y1855" i="19"/>
  <c r="Y1854" i="19"/>
  <c r="Y1853" i="19"/>
  <c r="Y1852" i="19"/>
  <c r="Y1851" i="19"/>
  <c r="Y1850" i="19"/>
  <c r="Y1849" i="19"/>
  <c r="Y1848" i="19"/>
  <c r="Y1847" i="19"/>
  <c r="Y1846" i="19"/>
  <c r="Y1845" i="19"/>
  <c r="Y1844" i="19"/>
  <c r="Y1843" i="19"/>
  <c r="Y1842" i="19"/>
  <c r="Y1841" i="19"/>
  <c r="Y1840" i="19"/>
  <c r="Y1839" i="19"/>
  <c r="Y1838" i="19"/>
  <c r="Y1837" i="19"/>
  <c r="Y1836" i="19"/>
  <c r="Y1835" i="19"/>
  <c r="Y1834" i="19"/>
  <c r="Y1833" i="19"/>
  <c r="Y1832" i="19"/>
  <c r="Y1831" i="19"/>
  <c r="Y1830" i="19"/>
  <c r="Y1829" i="19"/>
  <c r="Y1828" i="19"/>
  <c r="Y1827" i="19"/>
  <c r="Y1826" i="19"/>
  <c r="Y1825" i="19"/>
  <c r="Y1824" i="19"/>
  <c r="Y1823" i="19"/>
  <c r="Y1822" i="19"/>
  <c r="Y1821" i="19"/>
  <c r="Y1820" i="19"/>
  <c r="Y1819" i="19"/>
  <c r="Y1818" i="19"/>
  <c r="Y1817" i="19"/>
  <c r="Y1816" i="19"/>
  <c r="Y1815" i="19"/>
  <c r="Y1814" i="19"/>
  <c r="Y1813" i="19"/>
  <c r="Y1812" i="19"/>
  <c r="Y1811" i="19"/>
  <c r="Y1810" i="19"/>
  <c r="Y1809" i="19"/>
  <c r="Y1808" i="19"/>
  <c r="Y1807" i="19"/>
  <c r="Y1806" i="19"/>
  <c r="Y1805" i="19"/>
  <c r="Y1804" i="19"/>
  <c r="Y1803" i="19"/>
  <c r="Y1802" i="19"/>
  <c r="Y1801" i="19"/>
  <c r="Y1800" i="19"/>
  <c r="Y1799" i="19"/>
  <c r="Y1798" i="19"/>
  <c r="Y1797" i="19"/>
  <c r="Y1796" i="19"/>
  <c r="Y1795" i="19"/>
  <c r="Y1794" i="19"/>
  <c r="Y1793" i="19"/>
  <c r="Y1792" i="19"/>
  <c r="Y1791" i="19"/>
  <c r="Y1790" i="19"/>
  <c r="Y1789" i="19"/>
  <c r="Y1788" i="19"/>
  <c r="Y1787" i="19"/>
  <c r="Y1786" i="19"/>
  <c r="Y1785" i="19"/>
  <c r="Y1784" i="19"/>
  <c r="Y1783" i="19"/>
  <c r="Y1782" i="19"/>
  <c r="Y1781" i="19"/>
  <c r="Y1780" i="19"/>
  <c r="Y1779" i="19"/>
  <c r="Y1778" i="19"/>
  <c r="Y1777" i="19"/>
  <c r="Y1776" i="19"/>
  <c r="Y1775" i="19"/>
  <c r="Y1774" i="19"/>
  <c r="Y1773" i="19"/>
  <c r="Y1772" i="19"/>
  <c r="Y1771" i="19"/>
  <c r="Y1770" i="19"/>
  <c r="Y1769" i="19"/>
  <c r="Y1768" i="19"/>
  <c r="Y1767" i="19"/>
  <c r="Y1766" i="19"/>
  <c r="Y1765" i="19"/>
  <c r="Y1764" i="19"/>
  <c r="Y1763" i="19"/>
  <c r="Y1762" i="19"/>
  <c r="Y1761" i="19"/>
  <c r="Y1760" i="19"/>
  <c r="Y1759" i="19"/>
  <c r="Y1758" i="19"/>
  <c r="Y1757" i="19"/>
  <c r="Y1756" i="19"/>
  <c r="Y1755" i="19"/>
  <c r="Y1754" i="19"/>
  <c r="Y1753" i="19"/>
  <c r="Y1752" i="19"/>
  <c r="Y1751" i="19"/>
  <c r="Y1750" i="19"/>
  <c r="Y1749" i="19"/>
  <c r="Y1748" i="19"/>
  <c r="Y1747" i="19"/>
  <c r="Y1746" i="19"/>
  <c r="Y1745" i="19"/>
  <c r="Y1744" i="19"/>
  <c r="Y1743" i="19"/>
  <c r="Y1742" i="19"/>
  <c r="Y1741" i="19"/>
  <c r="Y1740" i="19"/>
  <c r="Y1739" i="19"/>
  <c r="Y1738" i="19"/>
  <c r="Y1737" i="19"/>
  <c r="Y1736" i="19"/>
  <c r="Y1735" i="19"/>
  <c r="Y1734" i="19"/>
  <c r="Y1733" i="19"/>
  <c r="Y1732" i="19"/>
  <c r="Y1731" i="19"/>
  <c r="Y1730" i="19"/>
  <c r="Y1729" i="19"/>
  <c r="Y1728" i="19"/>
  <c r="Y1727" i="19"/>
  <c r="Y1726" i="19"/>
  <c r="Y1725" i="19"/>
  <c r="Y1724" i="19"/>
  <c r="Y1723" i="19"/>
  <c r="Y1722" i="19"/>
  <c r="Y1721" i="19"/>
  <c r="Y1720" i="19"/>
  <c r="Y1719" i="19"/>
  <c r="Y1718" i="19"/>
  <c r="Y1717" i="19"/>
  <c r="Y1716" i="19"/>
  <c r="Y1715" i="19"/>
  <c r="Y1714" i="19"/>
  <c r="Y1713" i="19"/>
  <c r="Y1712" i="19"/>
  <c r="Y1711" i="19"/>
  <c r="Y1710" i="19"/>
  <c r="Y1709" i="19"/>
  <c r="Y1708" i="19"/>
  <c r="Y1707" i="19"/>
  <c r="Y1706" i="19"/>
  <c r="Y1705" i="19"/>
  <c r="Y1704" i="19"/>
  <c r="Y1703" i="19"/>
  <c r="Y1702" i="19"/>
  <c r="Y1701" i="19"/>
  <c r="Y1700" i="19"/>
  <c r="Y1699" i="19"/>
  <c r="Y1698" i="19"/>
  <c r="Y1697" i="19"/>
  <c r="Y1696" i="19"/>
  <c r="Y1695" i="19"/>
  <c r="Y1694" i="19"/>
  <c r="Y1693" i="19"/>
  <c r="Y1692" i="19"/>
  <c r="Y1691" i="19"/>
  <c r="Y1690" i="19"/>
  <c r="Y1689" i="19"/>
  <c r="Y1688" i="19"/>
  <c r="Y1687" i="19"/>
  <c r="Y1686" i="19"/>
  <c r="Y1685" i="19"/>
  <c r="Y1684" i="19"/>
  <c r="Y1683" i="19"/>
  <c r="Y1682" i="19"/>
  <c r="Y1681" i="19"/>
  <c r="Y1680" i="19"/>
  <c r="Y1679" i="19"/>
  <c r="Y1678" i="19"/>
  <c r="Y1677" i="19"/>
  <c r="Y1676" i="19"/>
  <c r="Y1675" i="19"/>
  <c r="Y1674" i="19"/>
  <c r="Y1673" i="19"/>
  <c r="Y1672" i="19"/>
  <c r="Y1671" i="19"/>
  <c r="Y1670" i="19"/>
  <c r="Y1669" i="19"/>
  <c r="Y1668" i="19"/>
  <c r="Y1667" i="19"/>
  <c r="Y1666" i="19"/>
  <c r="Y1665" i="19"/>
  <c r="Y1664" i="19"/>
  <c r="Y1663" i="19"/>
  <c r="Y1662" i="19"/>
  <c r="Y1661" i="19"/>
  <c r="Y1660" i="19"/>
  <c r="Y1659" i="19"/>
  <c r="Y1658" i="19"/>
  <c r="Y1657" i="19"/>
  <c r="Y1656" i="19"/>
  <c r="Y1655" i="19"/>
  <c r="Y1654" i="19"/>
  <c r="Y1653" i="19"/>
  <c r="Y1652" i="19"/>
  <c r="Y1651" i="19"/>
  <c r="Y1650" i="19"/>
  <c r="Y1649" i="19"/>
  <c r="Y1648" i="19"/>
  <c r="Y1647" i="19"/>
  <c r="Y1646" i="19"/>
  <c r="Y1645" i="19"/>
  <c r="Y1644" i="19"/>
  <c r="Y1643" i="19"/>
  <c r="Y1642" i="19"/>
  <c r="Y1641" i="19"/>
  <c r="Y1640" i="19"/>
  <c r="Y1639" i="19"/>
  <c r="Y1638" i="19"/>
  <c r="Y1637" i="19"/>
  <c r="Y1636" i="19"/>
  <c r="Y1635" i="19"/>
  <c r="Y1634" i="19"/>
  <c r="Y1633" i="19"/>
  <c r="Y1632" i="19"/>
  <c r="Y1631" i="19"/>
  <c r="Y1630" i="19"/>
  <c r="Y1629" i="19"/>
  <c r="Y1628" i="19"/>
  <c r="Y1627" i="19"/>
  <c r="Y1626" i="19"/>
  <c r="Y1625" i="19"/>
  <c r="Y1624" i="19"/>
  <c r="Y1623" i="19"/>
  <c r="Y1622" i="19"/>
  <c r="Y1621" i="19"/>
  <c r="Y1620" i="19"/>
  <c r="Y1619" i="19"/>
  <c r="Y1618" i="19"/>
  <c r="Y1617" i="19"/>
  <c r="Y1616" i="19"/>
  <c r="Y1615" i="19"/>
  <c r="Y1614" i="19"/>
  <c r="Y1613" i="19"/>
  <c r="Y1612" i="19"/>
  <c r="Y1611" i="19"/>
  <c r="Y1610" i="19"/>
  <c r="Y1609" i="19"/>
  <c r="Y1608" i="19"/>
  <c r="Y1607" i="19"/>
  <c r="Y1606" i="19"/>
  <c r="Y1605" i="19"/>
  <c r="Y1604" i="19"/>
  <c r="Y1603" i="19"/>
  <c r="Y1602" i="19"/>
  <c r="Y1601" i="19"/>
  <c r="Y1600" i="19"/>
  <c r="Y1599" i="19"/>
  <c r="Y1598" i="19"/>
  <c r="Y1597" i="19"/>
  <c r="Y1596" i="19"/>
  <c r="Y1595" i="19"/>
  <c r="Y1594" i="19"/>
  <c r="Y1593" i="19"/>
  <c r="Y1592" i="19"/>
  <c r="Y1591" i="19"/>
  <c r="Y1590" i="19"/>
  <c r="Y1589" i="19"/>
  <c r="Y1588" i="19"/>
  <c r="Y1587" i="19"/>
  <c r="Y1586" i="19"/>
  <c r="Y1585" i="19"/>
  <c r="Y1584" i="19"/>
  <c r="Y1583" i="19"/>
  <c r="Y1582" i="19"/>
  <c r="Y1581" i="19"/>
  <c r="Y1580" i="19"/>
  <c r="Y1579" i="19"/>
  <c r="Y1578" i="19"/>
  <c r="Y1577" i="19"/>
  <c r="Y1576" i="19"/>
  <c r="Y1575" i="19"/>
  <c r="Y1574" i="19"/>
  <c r="Y1573" i="19"/>
  <c r="Y1572" i="19"/>
  <c r="Y1571" i="19"/>
  <c r="Y1570" i="19"/>
  <c r="Y1569" i="19"/>
  <c r="Y1568" i="19"/>
  <c r="Y1567" i="19"/>
  <c r="Y1566" i="19"/>
  <c r="Y1565" i="19"/>
  <c r="Y1564" i="19"/>
  <c r="Y1563" i="19"/>
  <c r="Y1562" i="19"/>
  <c r="Y1561" i="19"/>
  <c r="Y1560" i="19"/>
  <c r="Y1559" i="19"/>
  <c r="Y1558" i="19"/>
  <c r="Y1557" i="19"/>
  <c r="Y1556" i="19"/>
  <c r="Y1555" i="19"/>
  <c r="Y1554" i="19"/>
  <c r="Y1553" i="19"/>
  <c r="Y1552" i="19"/>
  <c r="Y1551" i="19"/>
  <c r="Y1550" i="19"/>
  <c r="Y1549" i="19"/>
  <c r="Y1548" i="19"/>
  <c r="Y1547" i="19"/>
  <c r="Y1546" i="19"/>
  <c r="Y1545" i="19"/>
  <c r="Y1544" i="19"/>
  <c r="Y1543" i="19"/>
  <c r="Y1542" i="19"/>
  <c r="Y1541" i="19"/>
  <c r="Y1540" i="19"/>
  <c r="Y1539" i="19"/>
  <c r="Y1538" i="19"/>
  <c r="Y1537" i="19"/>
  <c r="Y1536" i="19"/>
  <c r="Y1535" i="19"/>
  <c r="Y1534" i="19"/>
  <c r="Y1533" i="19"/>
  <c r="Y1532" i="19"/>
  <c r="Y1531" i="19"/>
  <c r="Y1530" i="19"/>
  <c r="Y1529" i="19"/>
  <c r="Y1528" i="19"/>
  <c r="Y1527" i="19"/>
  <c r="Y1526" i="19"/>
  <c r="Y1525" i="19"/>
  <c r="Y1524" i="19"/>
  <c r="Y1523" i="19"/>
  <c r="Y1522" i="19"/>
  <c r="Y1521" i="19"/>
  <c r="Y1520" i="19"/>
  <c r="Y1519" i="19"/>
  <c r="Y1518" i="19"/>
  <c r="Y1517" i="19"/>
  <c r="Y1516" i="19"/>
  <c r="Y1515" i="19"/>
  <c r="Y1514" i="19"/>
  <c r="Y1513" i="19"/>
  <c r="Y1512" i="19"/>
  <c r="Y1511" i="19"/>
  <c r="Y1510" i="19"/>
  <c r="Y1509" i="19"/>
  <c r="Y1508" i="19"/>
  <c r="Y1507" i="19"/>
  <c r="Y1506" i="19"/>
  <c r="Y1505" i="19"/>
  <c r="Y1504" i="19"/>
  <c r="Y1503" i="19"/>
  <c r="Y1502" i="19"/>
  <c r="Y1501" i="19"/>
  <c r="Y1500" i="19"/>
  <c r="Y1499" i="19"/>
  <c r="Y1498" i="19"/>
  <c r="Y1497" i="19"/>
  <c r="Y1496" i="19"/>
  <c r="Y1495" i="19"/>
  <c r="Y1494" i="19"/>
  <c r="Y1493" i="19"/>
  <c r="Y1492" i="19"/>
  <c r="Y1491" i="19"/>
  <c r="Y1490" i="19"/>
  <c r="Y1489" i="19"/>
  <c r="Y1488" i="19"/>
  <c r="Y1487" i="19"/>
  <c r="Y1486" i="19"/>
  <c r="Y1485" i="19"/>
  <c r="Y1484" i="19"/>
  <c r="Y1483" i="19"/>
  <c r="Y1482" i="19"/>
  <c r="Y1481" i="19"/>
  <c r="Y1480" i="19"/>
  <c r="Y1479" i="19"/>
  <c r="Y1478" i="19"/>
  <c r="Y1477" i="19"/>
  <c r="Y1476" i="19"/>
  <c r="Y1475" i="19"/>
  <c r="Y1474" i="19"/>
  <c r="Y1473" i="19"/>
  <c r="Y1472" i="19"/>
  <c r="Y1471" i="19"/>
  <c r="Y1470" i="19"/>
  <c r="Y1469" i="19"/>
  <c r="Y1468" i="19"/>
  <c r="Y1467" i="19"/>
  <c r="Y1466" i="19"/>
  <c r="Y1465" i="19"/>
  <c r="Y1464" i="19"/>
  <c r="Y1463" i="19"/>
  <c r="Y1462" i="19"/>
  <c r="Y1461" i="19"/>
  <c r="Y1460" i="19"/>
  <c r="Y1459" i="19"/>
  <c r="Y1458" i="19"/>
  <c r="Y1457" i="19"/>
  <c r="Y1456" i="19"/>
  <c r="Y1455" i="19"/>
  <c r="Y1454" i="19"/>
  <c r="Y1453" i="19"/>
  <c r="Y1452" i="19"/>
  <c r="Y1451" i="19"/>
  <c r="Y1450" i="19"/>
  <c r="Y1449" i="19"/>
  <c r="Y1448" i="19"/>
  <c r="Y1447" i="19"/>
  <c r="Y1446" i="19"/>
  <c r="Y1445" i="19"/>
  <c r="Y1444" i="19"/>
  <c r="Y1443" i="19"/>
  <c r="Y1442" i="19"/>
  <c r="Y1441" i="19"/>
  <c r="Y1440" i="19"/>
  <c r="Y1439" i="19"/>
  <c r="Y1438" i="19"/>
  <c r="Y1437" i="19"/>
  <c r="Y1436" i="19"/>
  <c r="Y1435" i="19"/>
  <c r="Y1434" i="19"/>
  <c r="Y1433" i="19"/>
  <c r="Y1432" i="19"/>
  <c r="Y1431" i="19"/>
  <c r="Y1430" i="19"/>
  <c r="Y1429" i="19"/>
  <c r="Y1428" i="19"/>
  <c r="Y1427" i="19"/>
  <c r="Y1426" i="19"/>
  <c r="Y1425" i="19"/>
  <c r="Y1424" i="19"/>
  <c r="Y1423" i="19"/>
  <c r="Y1422" i="19"/>
  <c r="Y1421" i="19"/>
  <c r="Y1420" i="19"/>
  <c r="Y1419" i="19"/>
  <c r="Y1418" i="19"/>
  <c r="Y1417" i="19"/>
  <c r="Y1416" i="19"/>
  <c r="Y1415" i="19"/>
  <c r="Y1414" i="19"/>
  <c r="Y1413" i="19"/>
  <c r="Y1412" i="19"/>
  <c r="Y1411" i="19"/>
  <c r="Y1410" i="19"/>
  <c r="Y1409" i="19"/>
  <c r="Y1408" i="19"/>
  <c r="Y1407" i="19"/>
  <c r="Y1406" i="19"/>
  <c r="Y1405" i="19"/>
  <c r="Y1404" i="19"/>
  <c r="Y1403" i="19"/>
  <c r="Y1402" i="19"/>
  <c r="Y1401" i="19"/>
  <c r="Y1400" i="19"/>
  <c r="Y1399" i="19"/>
  <c r="Y1398" i="19"/>
  <c r="Y1397" i="19"/>
  <c r="Y1396" i="19"/>
  <c r="Y1395" i="19"/>
  <c r="Y1394" i="19"/>
  <c r="Y1393" i="19"/>
  <c r="Y1392" i="19"/>
  <c r="Y1391" i="19"/>
  <c r="Y1390" i="19"/>
  <c r="Y1389" i="19"/>
  <c r="Y1388" i="19"/>
  <c r="Y1387" i="19"/>
  <c r="Y1386" i="19"/>
  <c r="Y1385" i="19"/>
  <c r="Y1384" i="19"/>
  <c r="Y1383" i="19"/>
  <c r="Y1382" i="19"/>
  <c r="Y1381" i="19"/>
  <c r="Y1380" i="19"/>
  <c r="Y1379" i="19"/>
  <c r="Y1378" i="19"/>
  <c r="Y1377" i="19"/>
  <c r="Y1376" i="19"/>
  <c r="Y1375" i="19"/>
  <c r="Y1374" i="19"/>
  <c r="Y1373" i="19"/>
  <c r="Y1372" i="19"/>
  <c r="Y1371" i="19"/>
  <c r="Y1370" i="19"/>
  <c r="Y1369" i="19"/>
  <c r="Y1368" i="19"/>
  <c r="Y1367" i="19"/>
  <c r="Y1366" i="19"/>
  <c r="Y1365" i="19"/>
  <c r="Y1364" i="19"/>
  <c r="Y1363" i="19"/>
  <c r="Y1362" i="19"/>
  <c r="Y1361" i="19"/>
  <c r="Y1360" i="19"/>
  <c r="Y1359" i="19"/>
  <c r="Y1358" i="19"/>
  <c r="Y1357" i="19"/>
  <c r="Y1356" i="19"/>
  <c r="Y1355" i="19"/>
  <c r="Y1354" i="19"/>
  <c r="Y1353" i="19"/>
  <c r="Y1352" i="19"/>
  <c r="Y1351" i="19"/>
  <c r="Y1350" i="19"/>
  <c r="Y1349" i="19"/>
  <c r="Y1348" i="19"/>
  <c r="Y1347" i="19"/>
  <c r="Y1346" i="19"/>
  <c r="Y1345" i="19"/>
  <c r="Y1344" i="19"/>
  <c r="Y1343" i="19"/>
  <c r="Y1342" i="19"/>
  <c r="Y1341" i="19"/>
  <c r="Y1340" i="19"/>
  <c r="Y1339" i="19"/>
  <c r="Y1338" i="19"/>
  <c r="Y1337" i="19"/>
  <c r="Y1336" i="19"/>
  <c r="Y1335" i="19"/>
  <c r="Y1334" i="19"/>
  <c r="Y1333" i="19"/>
  <c r="Y1332" i="19"/>
  <c r="Y1331" i="19"/>
  <c r="Y1330" i="19"/>
  <c r="Y1329" i="19"/>
  <c r="Y1328" i="19"/>
  <c r="Y1327" i="19"/>
  <c r="Y1326" i="19"/>
  <c r="Y1325" i="19"/>
  <c r="Y1324" i="19"/>
  <c r="Y1323" i="19"/>
  <c r="Y1322" i="19"/>
  <c r="Y1321" i="19"/>
  <c r="Y1320" i="19"/>
  <c r="Y1319" i="19"/>
  <c r="Y1318" i="19"/>
  <c r="Y1317" i="19"/>
  <c r="Y1316" i="19"/>
  <c r="Y1315" i="19"/>
  <c r="Y1314" i="19"/>
  <c r="Y1313" i="19"/>
  <c r="Y1312" i="19"/>
  <c r="Y1311" i="19"/>
  <c r="Y1310" i="19"/>
  <c r="Y1309" i="19"/>
  <c r="Y1308" i="19"/>
  <c r="Y1307" i="19"/>
  <c r="Y1306" i="19"/>
  <c r="Y1305" i="19"/>
  <c r="Y1304" i="19"/>
  <c r="Y1303" i="19"/>
  <c r="Y1302" i="19"/>
  <c r="Y1301" i="19"/>
  <c r="Y1300" i="19"/>
  <c r="Y1299" i="19"/>
  <c r="Y1298" i="19"/>
  <c r="Y1297" i="19"/>
  <c r="Y1296" i="19"/>
  <c r="Y1295" i="19"/>
  <c r="Y1294" i="19"/>
  <c r="Y1293" i="19"/>
  <c r="Y1292" i="19"/>
  <c r="Y1291" i="19"/>
  <c r="Y1290" i="19"/>
  <c r="Y1289" i="19"/>
  <c r="Y1288" i="19"/>
  <c r="Y1287" i="19"/>
  <c r="Y1286" i="19"/>
  <c r="Y1285" i="19"/>
  <c r="Y1284" i="19"/>
  <c r="Y1283" i="19"/>
  <c r="Y1282" i="19"/>
  <c r="Y1281" i="19"/>
  <c r="Y1280" i="19"/>
  <c r="Y1279" i="19"/>
  <c r="Y1278" i="19"/>
  <c r="Y1277" i="19"/>
  <c r="Y1276" i="19"/>
  <c r="Y1275" i="19"/>
  <c r="Y1274" i="19"/>
  <c r="Y1273" i="19"/>
  <c r="Y1272" i="19"/>
  <c r="Y1271" i="19"/>
  <c r="Y1270" i="19"/>
  <c r="Y1269" i="19"/>
  <c r="Y1268" i="19"/>
  <c r="Y1267" i="19"/>
  <c r="Y1266" i="19"/>
  <c r="Y1265" i="19"/>
  <c r="Y1264" i="19"/>
  <c r="Y1263" i="19"/>
  <c r="Y1262" i="19"/>
  <c r="Y1261" i="19"/>
  <c r="Y1260" i="19"/>
  <c r="Y1259" i="19"/>
  <c r="Y1258" i="19"/>
  <c r="Y1257" i="19"/>
  <c r="Y1256" i="19"/>
  <c r="Y1255" i="19"/>
  <c r="Y1254" i="19"/>
  <c r="Y1253" i="19"/>
  <c r="Y1252" i="19"/>
  <c r="Y1251" i="19"/>
  <c r="Y1250" i="19"/>
  <c r="Y1249" i="19"/>
  <c r="Y1248" i="19"/>
  <c r="Y1247" i="19"/>
  <c r="Y1246" i="19"/>
  <c r="Y1245" i="19"/>
  <c r="Y1244" i="19"/>
  <c r="Y1243" i="19"/>
  <c r="Y1242" i="19"/>
  <c r="Y1241" i="19"/>
  <c r="Y1240" i="19"/>
  <c r="Y1239" i="19"/>
  <c r="Y1238" i="19"/>
  <c r="Y1237" i="19"/>
  <c r="Y1236" i="19"/>
  <c r="Y1235" i="19"/>
  <c r="Y1234" i="19"/>
  <c r="Y1233" i="19"/>
  <c r="Y1232" i="19"/>
  <c r="Y1231" i="19"/>
  <c r="Y1230" i="19"/>
  <c r="Y1229" i="19"/>
  <c r="Y1228" i="19"/>
  <c r="Y1227" i="19"/>
  <c r="Y1226" i="19"/>
  <c r="Y1225" i="19"/>
  <c r="Y1224" i="19"/>
  <c r="Y1223" i="19"/>
  <c r="Y1222" i="19"/>
  <c r="Y1221" i="19"/>
  <c r="Y1220" i="19"/>
  <c r="Y1219" i="19"/>
  <c r="Y1218" i="19"/>
  <c r="Y1217" i="19"/>
  <c r="Y1216" i="19"/>
  <c r="Y1215" i="19"/>
  <c r="Y1214" i="19"/>
  <c r="Y1213" i="19"/>
  <c r="Y1212" i="19"/>
  <c r="Y1211" i="19"/>
  <c r="Y1210" i="19"/>
  <c r="Y1209" i="19"/>
  <c r="Y1208" i="19"/>
  <c r="Y1207" i="19"/>
  <c r="Y1206" i="19"/>
  <c r="Y1205" i="19"/>
  <c r="Y1204" i="19"/>
  <c r="Y1203" i="19"/>
  <c r="Y1202" i="19"/>
  <c r="Y1201" i="19"/>
  <c r="Y1200" i="19"/>
  <c r="Y1199" i="19"/>
  <c r="Y1198" i="19"/>
  <c r="Y1197" i="19"/>
  <c r="Y1196" i="19"/>
  <c r="Y1195" i="19"/>
  <c r="Y1194" i="19"/>
  <c r="Y1193" i="19"/>
  <c r="Y1192" i="19"/>
  <c r="Y1191" i="19"/>
  <c r="Y1190" i="19"/>
  <c r="Y1189" i="19"/>
  <c r="Y1188" i="19"/>
  <c r="Y1187" i="19"/>
  <c r="Y1186" i="19"/>
  <c r="Y1185" i="19"/>
  <c r="Y1184" i="19"/>
  <c r="Y1183" i="19"/>
  <c r="Y1182" i="19"/>
  <c r="Y1181" i="19"/>
  <c r="Y1180" i="19"/>
  <c r="Y1179" i="19"/>
  <c r="Y1178" i="19"/>
  <c r="Y1177" i="19"/>
  <c r="Y1176" i="19"/>
  <c r="Y1175" i="19"/>
  <c r="Y1174" i="19"/>
  <c r="Y1173" i="19"/>
  <c r="Y1172" i="19"/>
  <c r="Y1171" i="19"/>
  <c r="Y1170" i="19"/>
  <c r="Y1169" i="19"/>
  <c r="Y1168" i="19"/>
  <c r="Y1167" i="19"/>
  <c r="Y1166" i="19"/>
  <c r="Y1165" i="19"/>
  <c r="Y1164" i="19"/>
  <c r="Y1163" i="19"/>
  <c r="Y1162" i="19"/>
  <c r="Y1161" i="19"/>
  <c r="Y1160" i="19"/>
  <c r="Y1159" i="19"/>
  <c r="Y1158" i="19"/>
  <c r="Y1157" i="19"/>
  <c r="Y1156" i="19"/>
  <c r="Y1155" i="19"/>
  <c r="Y1154" i="19"/>
  <c r="Y1153" i="19"/>
  <c r="Y1152" i="19"/>
  <c r="Y1151" i="19"/>
  <c r="Y1150" i="19"/>
  <c r="Y1149" i="19"/>
  <c r="Y1148" i="19"/>
  <c r="Y1147" i="19"/>
  <c r="Y1146" i="19"/>
  <c r="Y1145" i="19"/>
  <c r="Y1144" i="19"/>
  <c r="Y1143" i="19"/>
  <c r="Y1142" i="19"/>
  <c r="Y1141" i="19"/>
  <c r="Y1140" i="19"/>
  <c r="Y1139" i="19"/>
  <c r="Y1138" i="19"/>
  <c r="Y1137" i="19"/>
  <c r="Y1136" i="19"/>
  <c r="Y1135" i="19"/>
  <c r="Y1134" i="19"/>
  <c r="Y1133" i="19"/>
  <c r="Y1132" i="19"/>
  <c r="Y1131" i="19"/>
  <c r="Y1130" i="19"/>
  <c r="Y1129" i="19"/>
  <c r="Y1128" i="19"/>
  <c r="Y1127" i="19"/>
  <c r="Y1126" i="19"/>
  <c r="Y1125" i="19"/>
  <c r="Y1124" i="19"/>
  <c r="Y1123" i="19"/>
  <c r="Y1122" i="19"/>
  <c r="Y1121" i="19"/>
  <c r="Y1120" i="19"/>
  <c r="Y1119" i="19"/>
  <c r="Y1118" i="19"/>
  <c r="Y1117" i="19"/>
  <c r="Y1116" i="19"/>
  <c r="Y1115" i="19"/>
  <c r="Y1114" i="19"/>
  <c r="Y1113" i="19"/>
  <c r="Y1112" i="19"/>
  <c r="Y1111" i="19"/>
  <c r="Y1110" i="19"/>
  <c r="Y1109" i="19"/>
  <c r="Y1108" i="19"/>
  <c r="Y1107" i="19"/>
  <c r="Y1106" i="19"/>
  <c r="Y1105" i="19"/>
  <c r="Y1104" i="19"/>
  <c r="Y1103" i="19"/>
  <c r="Y1102" i="19"/>
  <c r="Y1101" i="19"/>
  <c r="Y1100" i="19"/>
  <c r="Y1099" i="19"/>
  <c r="Y1098" i="19"/>
  <c r="Y1097" i="19"/>
  <c r="Y1096" i="19"/>
  <c r="Y1095" i="19"/>
  <c r="Y1094" i="19"/>
  <c r="Y1093" i="19"/>
  <c r="Y1092" i="19"/>
  <c r="Y1091" i="19"/>
  <c r="Y1090" i="19"/>
  <c r="Y1089" i="19"/>
  <c r="Y1088" i="19"/>
  <c r="Y1087" i="19"/>
  <c r="Y1086" i="19"/>
  <c r="Y1085" i="19"/>
  <c r="Y1084" i="19"/>
  <c r="Y1083" i="19"/>
  <c r="Y1082" i="19"/>
  <c r="Y1081" i="19"/>
  <c r="Y1080" i="19"/>
  <c r="Y1079" i="19"/>
  <c r="Y1078" i="19"/>
  <c r="Y1077" i="19"/>
  <c r="Y1076" i="19"/>
  <c r="Y1075" i="19"/>
  <c r="Y1074" i="19"/>
  <c r="Y1073" i="19"/>
  <c r="Y1072" i="19"/>
  <c r="Y1071" i="19"/>
  <c r="Y1070" i="19"/>
  <c r="Y1069" i="19"/>
  <c r="Y1068" i="19"/>
  <c r="Y1067" i="19"/>
  <c r="Y1066" i="19"/>
  <c r="Y1065" i="19"/>
  <c r="Y1064" i="19"/>
  <c r="Y1063" i="19"/>
  <c r="Y1062" i="19"/>
  <c r="Y1061" i="19"/>
  <c r="Y1060" i="19"/>
  <c r="Y1059" i="19"/>
  <c r="Y1058" i="19"/>
  <c r="Y1057" i="19"/>
  <c r="Y1056" i="19"/>
  <c r="Y1055" i="19"/>
  <c r="Y1054" i="19"/>
  <c r="Y1053" i="19"/>
  <c r="Y1052" i="19"/>
  <c r="Y1051" i="19"/>
  <c r="Y1050" i="19"/>
  <c r="Y1049" i="19"/>
  <c r="Y1048" i="19"/>
  <c r="Y1047" i="19"/>
  <c r="Y1046" i="19"/>
  <c r="Y1045" i="19"/>
  <c r="Y1044" i="19"/>
  <c r="Y1043" i="19"/>
  <c r="Y1042" i="19"/>
  <c r="Y1041" i="19"/>
  <c r="Y1040" i="19"/>
  <c r="Y1039" i="19"/>
  <c r="Y1038" i="19"/>
  <c r="Y1037" i="19"/>
  <c r="Y1036" i="19"/>
  <c r="Y1035" i="19"/>
  <c r="Y1034" i="19"/>
  <c r="Y1033" i="19"/>
  <c r="Y1032" i="19"/>
  <c r="Y1031" i="19"/>
  <c r="Y1030" i="19"/>
  <c r="Y1029" i="19"/>
  <c r="Y1028" i="19"/>
  <c r="Y1027" i="19"/>
  <c r="Y1026" i="19"/>
  <c r="Y1025" i="19"/>
  <c r="Y1024" i="19"/>
  <c r="Y1023" i="19"/>
  <c r="Y1022" i="19"/>
  <c r="Y1021" i="19"/>
  <c r="Y1020" i="19"/>
  <c r="Y1019" i="19"/>
  <c r="Y1018" i="19"/>
  <c r="Y1017" i="19"/>
  <c r="Y1016" i="19"/>
  <c r="Y1015" i="19"/>
  <c r="Y1014" i="19"/>
  <c r="Y1013" i="19"/>
  <c r="Y1012" i="19"/>
  <c r="Y1011" i="19"/>
  <c r="Y1010" i="19"/>
  <c r="Y1009" i="19"/>
  <c r="Y1008" i="19"/>
  <c r="Y1007" i="19"/>
  <c r="Y1006" i="19"/>
  <c r="Y1005" i="19"/>
  <c r="Y1004" i="19"/>
  <c r="Y1003" i="19"/>
  <c r="Y1002" i="19"/>
  <c r="Y1001" i="19"/>
  <c r="Y1000" i="19"/>
  <c r="Y999" i="19"/>
  <c r="Y998" i="19"/>
  <c r="Y997" i="19"/>
  <c r="Y996" i="19"/>
  <c r="Y995" i="19"/>
  <c r="Y994" i="19"/>
  <c r="Y993" i="19"/>
  <c r="Y992" i="19"/>
  <c r="Y991" i="19"/>
  <c r="Y990" i="19"/>
  <c r="Y989" i="19"/>
  <c r="Y988" i="19"/>
  <c r="Y987" i="19"/>
  <c r="Y986" i="19"/>
  <c r="Y985" i="19"/>
  <c r="Y984" i="19"/>
  <c r="Y983" i="19"/>
  <c r="Y982" i="19"/>
  <c r="Y981" i="19"/>
  <c r="Y980" i="19"/>
  <c r="Y979" i="19"/>
  <c r="Y978" i="19"/>
  <c r="Y977" i="19"/>
  <c r="Y976" i="19"/>
  <c r="Y975" i="19"/>
  <c r="Y974" i="19"/>
  <c r="Y973" i="19"/>
  <c r="Y972" i="19"/>
  <c r="Y971" i="19"/>
  <c r="Y970" i="19"/>
  <c r="Y969" i="19"/>
  <c r="Y968" i="19"/>
  <c r="Y967" i="19"/>
  <c r="Y966" i="19"/>
  <c r="Y965" i="19"/>
  <c r="Y964" i="19"/>
  <c r="Y963" i="19"/>
  <c r="Y962" i="19"/>
  <c r="Y961" i="19"/>
  <c r="Y960" i="19"/>
  <c r="Y959" i="19"/>
  <c r="Y958" i="19"/>
  <c r="Y957" i="19"/>
  <c r="Y956" i="19"/>
  <c r="Y955" i="19"/>
  <c r="Y954" i="19"/>
  <c r="Y953" i="19"/>
  <c r="Y952" i="19"/>
  <c r="Y951" i="19"/>
  <c r="Y950" i="19"/>
  <c r="Y949" i="19"/>
  <c r="Y948" i="19"/>
  <c r="Y947" i="19"/>
  <c r="Y946" i="19"/>
  <c r="Y945" i="19"/>
  <c r="Y944" i="19"/>
  <c r="Y943" i="19"/>
  <c r="Y942" i="19"/>
  <c r="Y941" i="19"/>
  <c r="Y940" i="19"/>
  <c r="Y939" i="19"/>
  <c r="Y938" i="19"/>
  <c r="Y937" i="19"/>
  <c r="Y936" i="19"/>
  <c r="Y935" i="19"/>
  <c r="Y934" i="19"/>
  <c r="Y933" i="19"/>
  <c r="Y932" i="19"/>
  <c r="Y931" i="19"/>
  <c r="Y930" i="19"/>
  <c r="Y929" i="19"/>
  <c r="Y928" i="19"/>
  <c r="Y927" i="19"/>
  <c r="Y926" i="19"/>
  <c r="Y925" i="19"/>
  <c r="Y924" i="19"/>
  <c r="Y923" i="19"/>
  <c r="Y922" i="19"/>
  <c r="Y921" i="19"/>
  <c r="Y920" i="19"/>
  <c r="Y919" i="19"/>
  <c r="Y918" i="19"/>
  <c r="Y917" i="19"/>
  <c r="Y916" i="19"/>
  <c r="Y915" i="19"/>
  <c r="Y914" i="19"/>
  <c r="Y913" i="19"/>
  <c r="Y912" i="19"/>
  <c r="Y911" i="19"/>
  <c r="Y910" i="19"/>
  <c r="Y909" i="19"/>
  <c r="Y908" i="19"/>
  <c r="Y907" i="19"/>
  <c r="Y906" i="19"/>
  <c r="Y905" i="19"/>
  <c r="Y904" i="19"/>
  <c r="Y903" i="19"/>
  <c r="Y902" i="19"/>
  <c r="Y901" i="19"/>
  <c r="Y900" i="19"/>
  <c r="Y899" i="19"/>
  <c r="Y898" i="19"/>
  <c r="Y897" i="19"/>
  <c r="Y896" i="19"/>
  <c r="Y895" i="19"/>
  <c r="Y894" i="19"/>
  <c r="Y893" i="19"/>
  <c r="Y892" i="19"/>
  <c r="Y891" i="19"/>
  <c r="Y890" i="19"/>
  <c r="Y889" i="19"/>
  <c r="Y888" i="19"/>
  <c r="Y887" i="19"/>
  <c r="Y886" i="19"/>
  <c r="Y885" i="19"/>
  <c r="Y884" i="19"/>
  <c r="Y883" i="19"/>
  <c r="Y882" i="19"/>
  <c r="Y881" i="19"/>
  <c r="Y880" i="19"/>
  <c r="Y879" i="19"/>
  <c r="Y878" i="19"/>
  <c r="Y877" i="19"/>
  <c r="Y876" i="19"/>
  <c r="Y875" i="19"/>
  <c r="Y874" i="19"/>
  <c r="Y873" i="19"/>
  <c r="Y872" i="19"/>
  <c r="Y871" i="19"/>
  <c r="Y870" i="19"/>
  <c r="Y869" i="19"/>
  <c r="Y868" i="19"/>
  <c r="Y867" i="19"/>
  <c r="Y866" i="19"/>
  <c r="Y865" i="19"/>
  <c r="Y864" i="19"/>
  <c r="Y863" i="19"/>
  <c r="Y862" i="19"/>
  <c r="Y861" i="19"/>
  <c r="Y860" i="19"/>
  <c r="Y859" i="19"/>
  <c r="Y858" i="19"/>
  <c r="Y857" i="19"/>
  <c r="Y856" i="19"/>
  <c r="Y855" i="19"/>
  <c r="Y854" i="19"/>
  <c r="Y853" i="19"/>
  <c r="Y852" i="19"/>
  <c r="Y851" i="19"/>
  <c r="Y850" i="19"/>
  <c r="Y849" i="19"/>
  <c r="Y848" i="19"/>
  <c r="Y847" i="19"/>
  <c r="Y846" i="19"/>
  <c r="Y845" i="19"/>
  <c r="Y844" i="19"/>
  <c r="Y843" i="19"/>
  <c r="Y842" i="19"/>
  <c r="Y841" i="19"/>
  <c r="Y840" i="19"/>
  <c r="Y839" i="19"/>
  <c r="Y838" i="19"/>
  <c r="Y837" i="19"/>
  <c r="Y836" i="19"/>
  <c r="Y835" i="19"/>
  <c r="Y834" i="19"/>
  <c r="Y833" i="19"/>
  <c r="Y832" i="19"/>
  <c r="Y831" i="19"/>
  <c r="Y830" i="19"/>
  <c r="Y829" i="19"/>
  <c r="Y828" i="19"/>
  <c r="Y827" i="19"/>
  <c r="Y826" i="19"/>
  <c r="Y825" i="19"/>
  <c r="Y824" i="19"/>
  <c r="Y823" i="19"/>
  <c r="Y822" i="19"/>
  <c r="Y821" i="19"/>
  <c r="Y820" i="19"/>
  <c r="Y819" i="19"/>
  <c r="Y818" i="19"/>
  <c r="Y817" i="19"/>
  <c r="Y816" i="19"/>
  <c r="Y815" i="19"/>
  <c r="Y814" i="19"/>
  <c r="Y813" i="19"/>
  <c r="Y812" i="19"/>
  <c r="Y811" i="19"/>
  <c r="Y810" i="19"/>
  <c r="Y809" i="19"/>
  <c r="Y808" i="19"/>
  <c r="Y807" i="19"/>
  <c r="Y806" i="19"/>
  <c r="Y805" i="19"/>
  <c r="Y804" i="19"/>
  <c r="Y803" i="19"/>
  <c r="Y802" i="19"/>
  <c r="Y801" i="19"/>
  <c r="Y800" i="19"/>
  <c r="Y799" i="19"/>
  <c r="Y798" i="19"/>
  <c r="Y797" i="19"/>
  <c r="Y796" i="19"/>
  <c r="Y795" i="19"/>
  <c r="Y794" i="19"/>
  <c r="Y793" i="19"/>
  <c r="Y792" i="19"/>
  <c r="Y791" i="19"/>
  <c r="Y790" i="19"/>
  <c r="Y789" i="19"/>
  <c r="Y788" i="19"/>
  <c r="Y787" i="19"/>
  <c r="Y786" i="19"/>
  <c r="Y785" i="19"/>
  <c r="Y784" i="19"/>
  <c r="Y783" i="19"/>
  <c r="Y782" i="19"/>
  <c r="Y781" i="19"/>
  <c r="Y780" i="19"/>
  <c r="Y779" i="19"/>
  <c r="Y778" i="19"/>
  <c r="Y777" i="19"/>
  <c r="Y776" i="19"/>
  <c r="Y775" i="19"/>
  <c r="Y774" i="19"/>
  <c r="Y773" i="19"/>
  <c r="Y772" i="19"/>
  <c r="Y771" i="19"/>
  <c r="Y770" i="19"/>
  <c r="Y769" i="19"/>
  <c r="Y768" i="19"/>
  <c r="Y767" i="19"/>
  <c r="Y766" i="19"/>
  <c r="Y765" i="19"/>
  <c r="Y764" i="19"/>
  <c r="Y763" i="19"/>
  <c r="Y762" i="19"/>
  <c r="Y761" i="19"/>
  <c r="Y760" i="19"/>
  <c r="Y759" i="19"/>
  <c r="Y758" i="19"/>
  <c r="Y757" i="19"/>
  <c r="Y756" i="19"/>
  <c r="Y755" i="19"/>
  <c r="Y754" i="19"/>
  <c r="Y753" i="19"/>
  <c r="Y752" i="19"/>
  <c r="Y751" i="19"/>
  <c r="Y750" i="19"/>
  <c r="Y749" i="19"/>
  <c r="Y748" i="19"/>
  <c r="Y747" i="19"/>
  <c r="Y746" i="19"/>
  <c r="Y745" i="19"/>
  <c r="Y744" i="19"/>
  <c r="Y743" i="19"/>
  <c r="Y742" i="19"/>
  <c r="Y741" i="19"/>
  <c r="Y740" i="19"/>
  <c r="Y739" i="19"/>
  <c r="Y738" i="19"/>
  <c r="Y737" i="19"/>
  <c r="Y736" i="19"/>
  <c r="Y735" i="19"/>
  <c r="Y734" i="19"/>
  <c r="Y733" i="19"/>
  <c r="Y732" i="19"/>
  <c r="Y731" i="19"/>
  <c r="Y730" i="19"/>
  <c r="Y729" i="19"/>
  <c r="Y728" i="19"/>
  <c r="Y727" i="19"/>
  <c r="Y726" i="19"/>
  <c r="Y725" i="19"/>
  <c r="Y724" i="19"/>
  <c r="Y723" i="19"/>
  <c r="Y722" i="19"/>
  <c r="Y721" i="19"/>
  <c r="Y720" i="19"/>
  <c r="Y719" i="19"/>
  <c r="Y718" i="19"/>
  <c r="Y717" i="19"/>
  <c r="Y716" i="19"/>
  <c r="Y715" i="19"/>
  <c r="Y714" i="19"/>
  <c r="Y713" i="19"/>
  <c r="Y712" i="19"/>
  <c r="Y711" i="19"/>
  <c r="Y710" i="19"/>
  <c r="Y709" i="19"/>
  <c r="Y708" i="19"/>
  <c r="Y707" i="19"/>
  <c r="Y706" i="19"/>
  <c r="Y705" i="19"/>
  <c r="Y704" i="19"/>
  <c r="Y703" i="19"/>
  <c r="Y702" i="19"/>
  <c r="Y701" i="19"/>
  <c r="Y700" i="19"/>
  <c r="Y699" i="19"/>
  <c r="Y698" i="19"/>
  <c r="Y697" i="19"/>
  <c r="Y696" i="19"/>
  <c r="Y695" i="19"/>
  <c r="Y694" i="19"/>
  <c r="Y693" i="19"/>
  <c r="Y692" i="19"/>
  <c r="Y691" i="19"/>
  <c r="Y690" i="19"/>
  <c r="Y689" i="19"/>
  <c r="Y688" i="19"/>
  <c r="Y687" i="19"/>
  <c r="Y686" i="19"/>
  <c r="Y685" i="19"/>
  <c r="Y684" i="19"/>
  <c r="Y683" i="19"/>
  <c r="Y682" i="19"/>
  <c r="Y681" i="19"/>
  <c r="Y680" i="19"/>
  <c r="Y679" i="19"/>
  <c r="Y678" i="19"/>
  <c r="Y677" i="19"/>
  <c r="Y676" i="19"/>
  <c r="Y675" i="19"/>
  <c r="Y674" i="19"/>
  <c r="Y673" i="19"/>
  <c r="Y672" i="19"/>
  <c r="Y671" i="19"/>
  <c r="Y670" i="19"/>
  <c r="Y669" i="19"/>
  <c r="Y668" i="19"/>
  <c r="Y667" i="19"/>
  <c r="Y666" i="19"/>
  <c r="Y665" i="19"/>
  <c r="Y664" i="19"/>
  <c r="Y663" i="19"/>
  <c r="Y662" i="19"/>
  <c r="Y661" i="19"/>
  <c r="Y660" i="19"/>
  <c r="Y659" i="19"/>
  <c r="Y658" i="19"/>
  <c r="Y657" i="19"/>
  <c r="Y656" i="19"/>
  <c r="Y655" i="19"/>
  <c r="Y654" i="19"/>
  <c r="Y653" i="19"/>
  <c r="Y652" i="19"/>
  <c r="Y651" i="19"/>
  <c r="Y650" i="19"/>
  <c r="Y649" i="19"/>
  <c r="Y648" i="19"/>
  <c r="Y647" i="19"/>
  <c r="Y646" i="19"/>
  <c r="Y645" i="19"/>
  <c r="Y644" i="19"/>
  <c r="Y643" i="19"/>
  <c r="Y642" i="19"/>
  <c r="Y641" i="19"/>
  <c r="Y640" i="19"/>
  <c r="Y639" i="19"/>
  <c r="Y638" i="19"/>
  <c r="Y637" i="19"/>
  <c r="Y636" i="19"/>
  <c r="Y635" i="19"/>
  <c r="Y634" i="19"/>
  <c r="Y633" i="19"/>
  <c r="Y632" i="19"/>
  <c r="Y631" i="19"/>
  <c r="Y630" i="19"/>
  <c r="Y629" i="19"/>
  <c r="Y628" i="19"/>
  <c r="Y627" i="19"/>
  <c r="Y626" i="19"/>
  <c r="Y625" i="19"/>
  <c r="Y624" i="19"/>
  <c r="Y623" i="19"/>
  <c r="Y622" i="19"/>
  <c r="Y621" i="19"/>
  <c r="Y620" i="19"/>
  <c r="Y619" i="19"/>
  <c r="Y618" i="19"/>
  <c r="Y617" i="19"/>
  <c r="Y616" i="19"/>
  <c r="Y615" i="19"/>
  <c r="Y614" i="19"/>
  <c r="Y613" i="19"/>
  <c r="Y612" i="19"/>
  <c r="Y611" i="19"/>
  <c r="Y610" i="19"/>
  <c r="Y609" i="19"/>
  <c r="Y608" i="19"/>
  <c r="Y607" i="19"/>
  <c r="Y606" i="19"/>
  <c r="Y605" i="19"/>
  <c r="Y604" i="19"/>
  <c r="Y603" i="19"/>
  <c r="Y602" i="19"/>
  <c r="Y601" i="19"/>
  <c r="Y600" i="19"/>
  <c r="Y599" i="19"/>
  <c r="Y598" i="19"/>
  <c r="Y597" i="19"/>
  <c r="Y596" i="19"/>
  <c r="Y595" i="19"/>
  <c r="Y594" i="19"/>
  <c r="Y593" i="19"/>
  <c r="Y592" i="19"/>
  <c r="Y591" i="19"/>
  <c r="Y590" i="19"/>
  <c r="Y589" i="19"/>
  <c r="Y588" i="19"/>
  <c r="Y587" i="19"/>
  <c r="Y586" i="19"/>
  <c r="Y585" i="19"/>
  <c r="Y584" i="19"/>
  <c r="Y583" i="19"/>
  <c r="Y582" i="19"/>
  <c r="Y581" i="19"/>
  <c r="Y580" i="19"/>
  <c r="Y579" i="19"/>
  <c r="Y578" i="19"/>
  <c r="Y577" i="19"/>
  <c r="Y576" i="19"/>
  <c r="Y575" i="19"/>
  <c r="Y574" i="19"/>
  <c r="Y573" i="19"/>
  <c r="Y572" i="19"/>
  <c r="Y571" i="19"/>
  <c r="Y570" i="19"/>
  <c r="Y569" i="19"/>
  <c r="Y568" i="19"/>
  <c r="Y567" i="19"/>
  <c r="Y566" i="19"/>
  <c r="Y565" i="19"/>
  <c r="Y564" i="19"/>
  <c r="Y563" i="19"/>
  <c r="Y562" i="19"/>
  <c r="Y561" i="19"/>
  <c r="Y560" i="19"/>
  <c r="Y559" i="19"/>
  <c r="Y558" i="19"/>
  <c r="Y557" i="19"/>
  <c r="Y556" i="19"/>
  <c r="Y555" i="19"/>
  <c r="Y554" i="19"/>
  <c r="Y553" i="19"/>
  <c r="Y552" i="19"/>
  <c r="Y551" i="19"/>
  <c r="Y550" i="19"/>
  <c r="Y549" i="19"/>
  <c r="Y548" i="19"/>
  <c r="Y547" i="19"/>
  <c r="Y546" i="19"/>
  <c r="Y545" i="19"/>
  <c r="Y544" i="19"/>
  <c r="Y543" i="19"/>
  <c r="Y542" i="19"/>
  <c r="Y541" i="19"/>
  <c r="Y540" i="19"/>
  <c r="Y539" i="19"/>
  <c r="Y538" i="19"/>
  <c r="Y537" i="19"/>
  <c r="Y536" i="19"/>
  <c r="Y535" i="19"/>
  <c r="Y534" i="19"/>
  <c r="Y533" i="19"/>
  <c r="Y532" i="19"/>
  <c r="Y531" i="19"/>
  <c r="Y530" i="19"/>
  <c r="Y529" i="19"/>
  <c r="Y528" i="19"/>
  <c r="Y527" i="19"/>
  <c r="Y526" i="19"/>
  <c r="Y525" i="19"/>
  <c r="Y524" i="19"/>
  <c r="Y523" i="19"/>
  <c r="Y522" i="19"/>
  <c r="Y521" i="19"/>
  <c r="Y520" i="19"/>
  <c r="Y519" i="19"/>
  <c r="Y518" i="19"/>
  <c r="Y517" i="19"/>
  <c r="Y516" i="19"/>
  <c r="Y515" i="19"/>
  <c r="Y514" i="19"/>
  <c r="Y513" i="19"/>
  <c r="Y512" i="19"/>
  <c r="Y511" i="19"/>
  <c r="Y510" i="19"/>
  <c r="Y509" i="19"/>
  <c r="Y508" i="19"/>
  <c r="Y507" i="19"/>
  <c r="Y506" i="19"/>
  <c r="Y505" i="19"/>
  <c r="Y504" i="19"/>
  <c r="Y503" i="19"/>
  <c r="Y502" i="19"/>
  <c r="Y501" i="19"/>
  <c r="Y500" i="19"/>
  <c r="Y499" i="19"/>
  <c r="Y498" i="19"/>
  <c r="Y497" i="19"/>
  <c r="Y496" i="19"/>
  <c r="Y495" i="19"/>
  <c r="Y494" i="19"/>
  <c r="Y493" i="19"/>
  <c r="Y492" i="19"/>
  <c r="Y491" i="19"/>
  <c r="Y490" i="19"/>
  <c r="Y489" i="19"/>
  <c r="Y488" i="19"/>
  <c r="Y487" i="19"/>
  <c r="Y486" i="19"/>
  <c r="Y485" i="19"/>
  <c r="Y484" i="19"/>
  <c r="Y483" i="19"/>
  <c r="Y482" i="19"/>
  <c r="Y481" i="19"/>
  <c r="Y480" i="19"/>
  <c r="Y479" i="19"/>
  <c r="Y478" i="19"/>
  <c r="Y477" i="19"/>
  <c r="Y476" i="19"/>
  <c r="Y475" i="19"/>
  <c r="Y474" i="19"/>
  <c r="Y473" i="19"/>
  <c r="Y472" i="19"/>
  <c r="Y471" i="19"/>
  <c r="Y470" i="19"/>
  <c r="Y469" i="19"/>
  <c r="Y468" i="19"/>
  <c r="Y467" i="19"/>
  <c r="Y466" i="19"/>
  <c r="Y465" i="19"/>
  <c r="Y464" i="19"/>
  <c r="Y463" i="19"/>
  <c r="Y462" i="19"/>
  <c r="Y461" i="19"/>
  <c r="Y460" i="19"/>
  <c r="Y459" i="19"/>
  <c r="Y458" i="19"/>
  <c r="Y457" i="19"/>
  <c r="Y456" i="19"/>
  <c r="Y455" i="19"/>
  <c r="Y454" i="19"/>
  <c r="Y453" i="19"/>
  <c r="Y452" i="19"/>
  <c r="Y451" i="19"/>
  <c r="Y450" i="19"/>
  <c r="Y449" i="19"/>
  <c r="Y448" i="19"/>
  <c r="Y447" i="19"/>
  <c r="Y446" i="19"/>
  <c r="Y445" i="19"/>
  <c r="Y444" i="19"/>
  <c r="Y443" i="19"/>
  <c r="Y442" i="19"/>
  <c r="Y441" i="19"/>
  <c r="Y440" i="19"/>
  <c r="Y439" i="19"/>
  <c r="Y438" i="19"/>
  <c r="Y437" i="19"/>
  <c r="Y436" i="19"/>
  <c r="Y435" i="19"/>
  <c r="Y434" i="19"/>
  <c r="Y433" i="19"/>
  <c r="Y432" i="19"/>
  <c r="Y431" i="19"/>
  <c r="Y430" i="19"/>
  <c r="Y429" i="19"/>
  <c r="Y428" i="19"/>
  <c r="Y427" i="19"/>
  <c r="Y426" i="19"/>
  <c r="Y425" i="19"/>
  <c r="Y424" i="19"/>
  <c r="Y423" i="19"/>
  <c r="Y422" i="19"/>
  <c r="Y421" i="19"/>
  <c r="Y420" i="19"/>
  <c r="Y419" i="19"/>
  <c r="Y418" i="19"/>
  <c r="Y417" i="19"/>
  <c r="Y416" i="19"/>
  <c r="Y415" i="19"/>
  <c r="Y414" i="19"/>
  <c r="Y413" i="19"/>
  <c r="Y412" i="19"/>
  <c r="Y411" i="19"/>
  <c r="Y410" i="19"/>
  <c r="Y409" i="19"/>
  <c r="Y408" i="19"/>
  <c r="Y407" i="19"/>
  <c r="Y406" i="19"/>
  <c r="Y405" i="19"/>
  <c r="Y404" i="19"/>
  <c r="Y403" i="19"/>
  <c r="Y402" i="19"/>
  <c r="Y401" i="19"/>
  <c r="Y400" i="19"/>
  <c r="Y399" i="19"/>
  <c r="Y398" i="19"/>
  <c r="Y397" i="19"/>
  <c r="Y396" i="19"/>
  <c r="Y395" i="19"/>
  <c r="Y394" i="19"/>
  <c r="Y393" i="19"/>
  <c r="Y392" i="19"/>
  <c r="Y391" i="19"/>
  <c r="Y390" i="19"/>
  <c r="Y389" i="19"/>
  <c r="Y388" i="19"/>
  <c r="Y387" i="19"/>
  <c r="Y386" i="19"/>
  <c r="Y385" i="19"/>
  <c r="Y384" i="19"/>
  <c r="Y383" i="19"/>
  <c r="Y382" i="19"/>
  <c r="Y381" i="19"/>
  <c r="Y380" i="19"/>
  <c r="Y379" i="19"/>
  <c r="Y378" i="19"/>
  <c r="Y377" i="19"/>
  <c r="Y376" i="19"/>
  <c r="Y375" i="19"/>
  <c r="Y374" i="19"/>
  <c r="Y373" i="19"/>
  <c r="Y372" i="19"/>
  <c r="Y371" i="19"/>
  <c r="Y370" i="19"/>
  <c r="Y369" i="19"/>
  <c r="Y368" i="19"/>
  <c r="Y367" i="19"/>
  <c r="Y366" i="19"/>
  <c r="Y365" i="19"/>
  <c r="Y364" i="19"/>
  <c r="Y363" i="19"/>
  <c r="Y362" i="19"/>
  <c r="Y361" i="19"/>
  <c r="Y360" i="19"/>
  <c r="Y359" i="19"/>
  <c r="Y358" i="19"/>
  <c r="Y357" i="19"/>
  <c r="Y356" i="19"/>
  <c r="Y355" i="19"/>
  <c r="Y354" i="19"/>
  <c r="Y353" i="19"/>
  <c r="Y352" i="19"/>
  <c r="Y351" i="19"/>
  <c r="Y350" i="19"/>
  <c r="Y349" i="19"/>
  <c r="Y348" i="19"/>
  <c r="Y347" i="19"/>
  <c r="Y346" i="19"/>
  <c r="Y345" i="19"/>
  <c r="Y344" i="19"/>
  <c r="Y343" i="19"/>
  <c r="Y342" i="19"/>
  <c r="Y341" i="19"/>
  <c r="Y340" i="19"/>
  <c r="Y339" i="19"/>
  <c r="Y338" i="19"/>
  <c r="Y337" i="19"/>
  <c r="Y336" i="19"/>
  <c r="Y335" i="19"/>
  <c r="Y334" i="19"/>
  <c r="Y333" i="19"/>
  <c r="Y332" i="19"/>
  <c r="Y331" i="19"/>
  <c r="Y330" i="19"/>
  <c r="Y329" i="19"/>
  <c r="Y328" i="19"/>
  <c r="Y327" i="19"/>
  <c r="Y326" i="19"/>
  <c r="Y325" i="19"/>
  <c r="Y324" i="19"/>
  <c r="Y323" i="19"/>
  <c r="Y322" i="19"/>
  <c r="Y321" i="19"/>
  <c r="Y320" i="19"/>
  <c r="Y319" i="19"/>
  <c r="Y318" i="19"/>
  <c r="Y317" i="19"/>
  <c r="Y316" i="19"/>
  <c r="Y315" i="19"/>
  <c r="Y314" i="19"/>
  <c r="Y313" i="19"/>
  <c r="Y312" i="19"/>
  <c r="Y311" i="19"/>
  <c r="Y310" i="19"/>
  <c r="Y309" i="19"/>
  <c r="Y308" i="19"/>
  <c r="Y307" i="19"/>
  <c r="Y306" i="19"/>
  <c r="Y305" i="19"/>
  <c r="Y304" i="19"/>
  <c r="Y303" i="19"/>
  <c r="Y302" i="19"/>
  <c r="Y301" i="19"/>
  <c r="Y300" i="19"/>
  <c r="Y299" i="19"/>
  <c r="Y298" i="19"/>
  <c r="Y297" i="19"/>
  <c r="Y296" i="19"/>
  <c r="Y295" i="19"/>
  <c r="Y294" i="19"/>
  <c r="Y293" i="19"/>
  <c r="Y292" i="19"/>
  <c r="Y291" i="19"/>
  <c r="Y290" i="19"/>
  <c r="Y289" i="19"/>
  <c r="Y288" i="19"/>
  <c r="Y287" i="19"/>
  <c r="Y286" i="19"/>
  <c r="Y285" i="19"/>
  <c r="Y284" i="19"/>
  <c r="Y283" i="19"/>
  <c r="Y282" i="19"/>
  <c r="Y281" i="19"/>
  <c r="Y280" i="19"/>
  <c r="Y279" i="19"/>
  <c r="Y278" i="19"/>
  <c r="Y277" i="19"/>
  <c r="Y276" i="19"/>
  <c r="Y275" i="19"/>
  <c r="Y274" i="19"/>
  <c r="Y273" i="19"/>
  <c r="Y272" i="19"/>
  <c r="Y271" i="19"/>
  <c r="Y270" i="19"/>
  <c r="Y269" i="19"/>
  <c r="Y268" i="19"/>
  <c r="Y267" i="19"/>
  <c r="Y266" i="19"/>
  <c r="Y265" i="19"/>
  <c r="Y264" i="19"/>
  <c r="Y263" i="19"/>
  <c r="Y262" i="19"/>
  <c r="Y261" i="19"/>
  <c r="Y260" i="19"/>
  <c r="Y259" i="19"/>
  <c r="Y258" i="19"/>
  <c r="Y257" i="19"/>
  <c r="Y256" i="19"/>
  <c r="Y255" i="19"/>
  <c r="Y254" i="19"/>
  <c r="Y253" i="19"/>
  <c r="Y252" i="19"/>
  <c r="Y251" i="19"/>
  <c r="Y250" i="19"/>
  <c r="Y249" i="19"/>
  <c r="Y248" i="19"/>
  <c r="Y247" i="19"/>
  <c r="Y246" i="19"/>
  <c r="Y245" i="19"/>
  <c r="Y244" i="19"/>
  <c r="Y243" i="19"/>
  <c r="Y242" i="19"/>
  <c r="Y241" i="19"/>
  <c r="Y240" i="19"/>
  <c r="Y239" i="19"/>
  <c r="Y238" i="19"/>
  <c r="Y237" i="19"/>
  <c r="Y236" i="19"/>
  <c r="Y235" i="19"/>
  <c r="Y234" i="19"/>
  <c r="Y233" i="19"/>
  <c r="Y232" i="19"/>
  <c r="Y231" i="19"/>
  <c r="Y230" i="19"/>
  <c r="Y229" i="19"/>
  <c r="Y228" i="19"/>
  <c r="Y227" i="19"/>
  <c r="Y226" i="19"/>
  <c r="Y225" i="19"/>
  <c r="Y224" i="19"/>
  <c r="Y223" i="19"/>
  <c r="Y222" i="19"/>
  <c r="Y221" i="19"/>
  <c r="Y220" i="19"/>
  <c r="Y219" i="19"/>
  <c r="Y218" i="19"/>
  <c r="Y217" i="19"/>
  <c r="Y216" i="19"/>
  <c r="Y215" i="19"/>
  <c r="Y214" i="19"/>
  <c r="Y213" i="19"/>
  <c r="Y212" i="19"/>
  <c r="Y211" i="19"/>
  <c r="Y210" i="19"/>
  <c r="Y209" i="19"/>
  <c r="Y208" i="19"/>
  <c r="Y207" i="19"/>
  <c r="Y206" i="19"/>
  <c r="Y205" i="19"/>
  <c r="Y204" i="19"/>
  <c r="Y203" i="19"/>
  <c r="Y202" i="19"/>
  <c r="Y201" i="19"/>
  <c r="Y200" i="19"/>
  <c r="Y199" i="19"/>
  <c r="Y198" i="19"/>
  <c r="Y197" i="19"/>
  <c r="Y196" i="19"/>
  <c r="Y195" i="19"/>
  <c r="Y194" i="19"/>
  <c r="Y193" i="19"/>
  <c r="Y192" i="19"/>
  <c r="Y191" i="19"/>
  <c r="Y190" i="19"/>
  <c r="Y189" i="19"/>
  <c r="Y188" i="19"/>
  <c r="Y187" i="19"/>
  <c r="Y186" i="19"/>
  <c r="Y185" i="19"/>
  <c r="Y184" i="19"/>
  <c r="Y183" i="19"/>
  <c r="Y182" i="19"/>
  <c r="Y181" i="19"/>
  <c r="Y180" i="19"/>
  <c r="Y179" i="19"/>
  <c r="Y178" i="19"/>
  <c r="Y177" i="19"/>
  <c r="Y176" i="19"/>
  <c r="Y175" i="19"/>
  <c r="Y174" i="19"/>
  <c r="Y173" i="19"/>
  <c r="Y172" i="19"/>
  <c r="Y171" i="19"/>
  <c r="Y170" i="19"/>
  <c r="Y169" i="19"/>
  <c r="Y168" i="19"/>
  <c r="Y167" i="19"/>
  <c r="Y166" i="19"/>
  <c r="Y165" i="19"/>
  <c r="Y164" i="19"/>
  <c r="Y163" i="19"/>
  <c r="Y162" i="19"/>
  <c r="Y161" i="19"/>
  <c r="Y160" i="19"/>
  <c r="Y159" i="19"/>
  <c r="Y158" i="19"/>
  <c r="Y157" i="19"/>
  <c r="Y156" i="19"/>
  <c r="Y155" i="19"/>
  <c r="Y154" i="19"/>
  <c r="Y153" i="19"/>
  <c r="Y152" i="19"/>
  <c r="Y151" i="19"/>
  <c r="Y150" i="19"/>
  <c r="Y149" i="19"/>
  <c r="Y148" i="19"/>
  <c r="Y147" i="19"/>
  <c r="Y146" i="19"/>
  <c r="Y145" i="19"/>
  <c r="Y144" i="19"/>
  <c r="Y143" i="19"/>
  <c r="Y142" i="19"/>
  <c r="Y141" i="19"/>
  <c r="Y140" i="19"/>
  <c r="Y139" i="19"/>
  <c r="Y138" i="19"/>
  <c r="Y137" i="19"/>
  <c r="Y136" i="19"/>
  <c r="Y135" i="19"/>
  <c r="Y134" i="19"/>
  <c r="Y133" i="19"/>
  <c r="Y132" i="19"/>
  <c r="Y131" i="19"/>
  <c r="Y130" i="19"/>
  <c r="Y129" i="19"/>
  <c r="Y128" i="19"/>
  <c r="Y127" i="19"/>
  <c r="Y126" i="19"/>
  <c r="Y125" i="19"/>
  <c r="Y124" i="19"/>
  <c r="Y123" i="19"/>
  <c r="Y122" i="19"/>
  <c r="Y121" i="19"/>
  <c r="Y120" i="19"/>
  <c r="Y119" i="19"/>
  <c r="Y118" i="19"/>
  <c r="Y117" i="19"/>
  <c r="Y116" i="19"/>
  <c r="Y115" i="19"/>
  <c r="Y114" i="19"/>
  <c r="Y113" i="19"/>
  <c r="Y112" i="19"/>
  <c r="Y111" i="19"/>
  <c r="Y110" i="19"/>
  <c r="Y109" i="19"/>
  <c r="Y108" i="19"/>
  <c r="Y107" i="19"/>
  <c r="Y106" i="19"/>
  <c r="Y105" i="19"/>
  <c r="Y104" i="19"/>
  <c r="Y103" i="19"/>
  <c r="Y102" i="19"/>
  <c r="Y101" i="19"/>
  <c r="Y100" i="19"/>
  <c r="Y99" i="19"/>
  <c r="Y98" i="19"/>
  <c r="Y97" i="19"/>
  <c r="Y96" i="19"/>
  <c r="Y95" i="19"/>
  <c r="Y94" i="19"/>
  <c r="Y93" i="19"/>
  <c r="Y92" i="19"/>
  <c r="Y91" i="19"/>
  <c r="Y90" i="19"/>
  <c r="Y89" i="19"/>
  <c r="Y88" i="19"/>
  <c r="Y87" i="19"/>
  <c r="Y86" i="19"/>
  <c r="Y85" i="19"/>
  <c r="Y84" i="19"/>
  <c r="Y83" i="19"/>
  <c r="Y82" i="19"/>
  <c r="Y81" i="19"/>
  <c r="Y80" i="19"/>
  <c r="Y79" i="19"/>
  <c r="Y78" i="19"/>
  <c r="Y77" i="19"/>
  <c r="Y76" i="19"/>
  <c r="Y75" i="19"/>
  <c r="Y74" i="19"/>
  <c r="Y73" i="19"/>
  <c r="Y72" i="19"/>
  <c r="Y71" i="19"/>
  <c r="Y70" i="19"/>
  <c r="Y69" i="19"/>
  <c r="Y68" i="19"/>
  <c r="Y67" i="19"/>
  <c r="Y66" i="19"/>
  <c r="Y65" i="19"/>
  <c r="Y64" i="19"/>
  <c r="Y63" i="19"/>
  <c r="Y62" i="19"/>
  <c r="Y61" i="19"/>
  <c r="Y60" i="19"/>
  <c r="Y59" i="19"/>
  <c r="Y58" i="19"/>
  <c r="Y57" i="19"/>
  <c r="Y56" i="19"/>
  <c r="Y55" i="19"/>
  <c r="Y54" i="19"/>
  <c r="Y53" i="19"/>
  <c r="Y52" i="19"/>
  <c r="Y51" i="19"/>
  <c r="Y50" i="19"/>
  <c r="Y49" i="19"/>
  <c r="Y48" i="19"/>
  <c r="Y47" i="19"/>
  <c r="Y46" i="19"/>
  <c r="Y45" i="19"/>
  <c r="Y44" i="19"/>
  <c r="Y43" i="19"/>
  <c r="Y42" i="19"/>
  <c r="Y41" i="19"/>
  <c r="Y40" i="19"/>
  <c r="Y39" i="19"/>
  <c r="Y38" i="19"/>
  <c r="Y37" i="19"/>
  <c r="Y36" i="19"/>
  <c r="X2034" i="19"/>
  <c r="X2033" i="19"/>
  <c r="X2032" i="19"/>
  <c r="X2031" i="19"/>
  <c r="X2030" i="19"/>
  <c r="X2029" i="19"/>
  <c r="X2028" i="19"/>
  <c r="X2027" i="19"/>
  <c r="X2026" i="19"/>
  <c r="X2025" i="19"/>
  <c r="X2024" i="19"/>
  <c r="X2023" i="19"/>
  <c r="X2022" i="19"/>
  <c r="X2021" i="19"/>
  <c r="X2020" i="19"/>
  <c r="X2019" i="19"/>
  <c r="X2018" i="19"/>
  <c r="X2017" i="19"/>
  <c r="X2016" i="19"/>
  <c r="X2015" i="19"/>
  <c r="X2014" i="19"/>
  <c r="X2013" i="19"/>
  <c r="X2012" i="19"/>
  <c r="X2011" i="19"/>
  <c r="X2010" i="19"/>
  <c r="X2009" i="19"/>
  <c r="X2008" i="19"/>
  <c r="X2007" i="19"/>
  <c r="X2006" i="19"/>
  <c r="X2005" i="19"/>
  <c r="X2004" i="19"/>
  <c r="X2003" i="19"/>
  <c r="X2002" i="19"/>
  <c r="X2001" i="19"/>
  <c r="X2000" i="19"/>
  <c r="X1999" i="19"/>
  <c r="X1998" i="19"/>
  <c r="X1997" i="19"/>
  <c r="X1996" i="19"/>
  <c r="X1995" i="19"/>
  <c r="X1994" i="19"/>
  <c r="X1993" i="19"/>
  <c r="X1992" i="19"/>
  <c r="X1991" i="19"/>
  <c r="X1990" i="19"/>
  <c r="X1989" i="19"/>
  <c r="X1988" i="19"/>
  <c r="X1987" i="19"/>
  <c r="X1986" i="19"/>
  <c r="X1985" i="19"/>
  <c r="X1984" i="19"/>
  <c r="X1983" i="19"/>
  <c r="X1982" i="19"/>
  <c r="X1981" i="19"/>
  <c r="X1980" i="19"/>
  <c r="X1979" i="19"/>
  <c r="X1978" i="19"/>
  <c r="X1977" i="19"/>
  <c r="X1976" i="19"/>
  <c r="X1975" i="19"/>
  <c r="X1974" i="19"/>
  <c r="X1973" i="19"/>
  <c r="X1972" i="19"/>
  <c r="X1971" i="19"/>
  <c r="X1970" i="19"/>
  <c r="X1969" i="19"/>
  <c r="X1968" i="19"/>
  <c r="X1967" i="19"/>
  <c r="X1966" i="19"/>
  <c r="X1965" i="19"/>
  <c r="X1964" i="19"/>
  <c r="X1963" i="19"/>
  <c r="X1962" i="19"/>
  <c r="X1961" i="19"/>
  <c r="X1960" i="19"/>
  <c r="X1959" i="19"/>
  <c r="X1958" i="19"/>
  <c r="X1957" i="19"/>
  <c r="X1956" i="19"/>
  <c r="X1955" i="19"/>
  <c r="X1954" i="19"/>
  <c r="X1953" i="19"/>
  <c r="X1952" i="19"/>
  <c r="X1951" i="19"/>
  <c r="X1950" i="19"/>
  <c r="X1949" i="19"/>
  <c r="X1948" i="19"/>
  <c r="X1947" i="19"/>
  <c r="X1946" i="19"/>
  <c r="X1945" i="19"/>
  <c r="X1944" i="19"/>
  <c r="X1943" i="19"/>
  <c r="X1942" i="19"/>
  <c r="X1941" i="19"/>
  <c r="X1940" i="19"/>
  <c r="X1939" i="19"/>
  <c r="X1938" i="19"/>
  <c r="X1937" i="19"/>
  <c r="X1936" i="19"/>
  <c r="X1935" i="19"/>
  <c r="X1934" i="19"/>
  <c r="X1933" i="19"/>
  <c r="X1932" i="19"/>
  <c r="X1931" i="19"/>
  <c r="X1930" i="19"/>
  <c r="X1929" i="19"/>
  <c r="X1928" i="19"/>
  <c r="X1927" i="19"/>
  <c r="X1926" i="19"/>
  <c r="X1925" i="19"/>
  <c r="X1924" i="19"/>
  <c r="X1923" i="19"/>
  <c r="X1922" i="19"/>
  <c r="X1921" i="19"/>
  <c r="X1920" i="19"/>
  <c r="X1919" i="19"/>
  <c r="X1918" i="19"/>
  <c r="X1917" i="19"/>
  <c r="X1916" i="19"/>
  <c r="X1915" i="19"/>
  <c r="X1914" i="19"/>
  <c r="X1913" i="19"/>
  <c r="X1912" i="19"/>
  <c r="X1911" i="19"/>
  <c r="X1910" i="19"/>
  <c r="X1909" i="19"/>
  <c r="X1908" i="19"/>
  <c r="X1907" i="19"/>
  <c r="X1906" i="19"/>
  <c r="X1905" i="19"/>
  <c r="X1904" i="19"/>
  <c r="X1903" i="19"/>
  <c r="X1902" i="19"/>
  <c r="X1901" i="19"/>
  <c r="X1900" i="19"/>
  <c r="X1899" i="19"/>
  <c r="X1898" i="19"/>
  <c r="X1897" i="19"/>
  <c r="X1896" i="19"/>
  <c r="X1895" i="19"/>
  <c r="X1894" i="19"/>
  <c r="X1893" i="19"/>
  <c r="X1892" i="19"/>
  <c r="X1891" i="19"/>
  <c r="X1890" i="19"/>
  <c r="X1889" i="19"/>
  <c r="X1888" i="19"/>
  <c r="X1887" i="19"/>
  <c r="X1886" i="19"/>
  <c r="X1885" i="19"/>
  <c r="X1884" i="19"/>
  <c r="X1883" i="19"/>
  <c r="X1882" i="19"/>
  <c r="X1881" i="19"/>
  <c r="X1880" i="19"/>
  <c r="X1879" i="19"/>
  <c r="X1878" i="19"/>
  <c r="X1877" i="19"/>
  <c r="X1876" i="19"/>
  <c r="X1875" i="19"/>
  <c r="X1874" i="19"/>
  <c r="X1873" i="19"/>
  <c r="X1872" i="19"/>
  <c r="X1871" i="19"/>
  <c r="X1870" i="19"/>
  <c r="X1869" i="19"/>
  <c r="X1868" i="19"/>
  <c r="X1867" i="19"/>
  <c r="X1866" i="19"/>
  <c r="X1865" i="19"/>
  <c r="X1864" i="19"/>
  <c r="X1863" i="19"/>
  <c r="X1862" i="19"/>
  <c r="X1861" i="19"/>
  <c r="X1860" i="19"/>
  <c r="X1859" i="19"/>
  <c r="X1858" i="19"/>
  <c r="X1857" i="19"/>
  <c r="X1856" i="19"/>
  <c r="X1855" i="19"/>
  <c r="X1854" i="19"/>
  <c r="X1853" i="19"/>
  <c r="X1852" i="19"/>
  <c r="X1851" i="19"/>
  <c r="X1850" i="19"/>
  <c r="X1849" i="19"/>
  <c r="X1848" i="19"/>
  <c r="X1847" i="19"/>
  <c r="X1846" i="19"/>
  <c r="X1845" i="19"/>
  <c r="X1844" i="19"/>
  <c r="X1843" i="19"/>
  <c r="X1842" i="19"/>
  <c r="X1841" i="19"/>
  <c r="X1840" i="19"/>
  <c r="X1839" i="19"/>
  <c r="X1838" i="19"/>
  <c r="X1837" i="19"/>
  <c r="X1836" i="19"/>
  <c r="X1835" i="19"/>
  <c r="X1834" i="19"/>
  <c r="X1833" i="19"/>
  <c r="X1832" i="19"/>
  <c r="X1831" i="19"/>
  <c r="X1830" i="19"/>
  <c r="X1829" i="19"/>
  <c r="X1828" i="19"/>
  <c r="X1827" i="19"/>
  <c r="X1826" i="19"/>
  <c r="X1825" i="19"/>
  <c r="X1824" i="19"/>
  <c r="X1823" i="19"/>
  <c r="X1822" i="19"/>
  <c r="X1821" i="19"/>
  <c r="X1820" i="19"/>
  <c r="X1819" i="19"/>
  <c r="X1818" i="19"/>
  <c r="X1817" i="19"/>
  <c r="X1816" i="19"/>
  <c r="X1815" i="19"/>
  <c r="X1814" i="19"/>
  <c r="X1813" i="19"/>
  <c r="X1812" i="19"/>
  <c r="X1811" i="19"/>
  <c r="X1810" i="19"/>
  <c r="X1809" i="19"/>
  <c r="X1808" i="19"/>
  <c r="X1807" i="19"/>
  <c r="X1806" i="19"/>
  <c r="X1805" i="19"/>
  <c r="X1804" i="19"/>
  <c r="X1803" i="19"/>
  <c r="X1802" i="19"/>
  <c r="X1801" i="19"/>
  <c r="X1800" i="19"/>
  <c r="X1799" i="19"/>
  <c r="X1798" i="19"/>
  <c r="X1797" i="19"/>
  <c r="X1796" i="19"/>
  <c r="X1795" i="19"/>
  <c r="X1794" i="19"/>
  <c r="X1793" i="19"/>
  <c r="X1792" i="19"/>
  <c r="X1791" i="19"/>
  <c r="X1790" i="19"/>
  <c r="X1789" i="19"/>
  <c r="X1788" i="19"/>
  <c r="X1787" i="19"/>
  <c r="X1786" i="19"/>
  <c r="X1785" i="19"/>
  <c r="X1784" i="19"/>
  <c r="X1783" i="19"/>
  <c r="X1782" i="19"/>
  <c r="X1781" i="19"/>
  <c r="X1780" i="19"/>
  <c r="X1779" i="19"/>
  <c r="X1778" i="19"/>
  <c r="X1777" i="19"/>
  <c r="X1776" i="19"/>
  <c r="X1775" i="19"/>
  <c r="X1774" i="19"/>
  <c r="X1773" i="19"/>
  <c r="X1772" i="19"/>
  <c r="X1771" i="19"/>
  <c r="X1770" i="19"/>
  <c r="X1769" i="19"/>
  <c r="X1768" i="19"/>
  <c r="X1767" i="19"/>
  <c r="X1766" i="19"/>
  <c r="X1765" i="19"/>
  <c r="X1764" i="19"/>
  <c r="X1763" i="19"/>
  <c r="X1762" i="19"/>
  <c r="X1761" i="19"/>
  <c r="X1760" i="19"/>
  <c r="X1759" i="19"/>
  <c r="X1758" i="19"/>
  <c r="X1757" i="19"/>
  <c r="X1756" i="19"/>
  <c r="X1755" i="19"/>
  <c r="X1754" i="19"/>
  <c r="X1753" i="19"/>
  <c r="X1752" i="19"/>
  <c r="X1751" i="19"/>
  <c r="X1750" i="19"/>
  <c r="X1749" i="19"/>
  <c r="X1748" i="19"/>
  <c r="X1747" i="19"/>
  <c r="X1746" i="19"/>
  <c r="X1745" i="19"/>
  <c r="X1744" i="19"/>
  <c r="X1743" i="19"/>
  <c r="X1742" i="19"/>
  <c r="X1741" i="19"/>
  <c r="X1740" i="19"/>
  <c r="X1739" i="19"/>
  <c r="X1738" i="19"/>
  <c r="X1737" i="19"/>
  <c r="X1736" i="19"/>
  <c r="X1735" i="19"/>
  <c r="X1734" i="19"/>
  <c r="X1733" i="19"/>
  <c r="X1732" i="19"/>
  <c r="X1731" i="19"/>
  <c r="X1730" i="19"/>
  <c r="X1729" i="19"/>
  <c r="X1728" i="19"/>
  <c r="X1727" i="19"/>
  <c r="X1726" i="19"/>
  <c r="X1725" i="19"/>
  <c r="X1724" i="19"/>
  <c r="X1723" i="19"/>
  <c r="X1722" i="19"/>
  <c r="X1721" i="19"/>
  <c r="X1720" i="19"/>
  <c r="X1719" i="19"/>
  <c r="X1718" i="19"/>
  <c r="X1717" i="19"/>
  <c r="X1716" i="19"/>
  <c r="X1715" i="19"/>
  <c r="X1714" i="19"/>
  <c r="X1713" i="19"/>
  <c r="X1712" i="19"/>
  <c r="X1711" i="19"/>
  <c r="X1710" i="19"/>
  <c r="X1709" i="19"/>
  <c r="X1708" i="19"/>
  <c r="X1707" i="19"/>
  <c r="X1706" i="19"/>
  <c r="X1705" i="19"/>
  <c r="X1704" i="19"/>
  <c r="X1703" i="19"/>
  <c r="X1702" i="19"/>
  <c r="X1701" i="19"/>
  <c r="X1700" i="19"/>
  <c r="X1699" i="19"/>
  <c r="X1698" i="19"/>
  <c r="X1697" i="19"/>
  <c r="X1696" i="19"/>
  <c r="X1695" i="19"/>
  <c r="X1694" i="19"/>
  <c r="X1693" i="19"/>
  <c r="X1692" i="19"/>
  <c r="X1691" i="19"/>
  <c r="X1690" i="19"/>
  <c r="X1689" i="19"/>
  <c r="X1688" i="19"/>
  <c r="X1687" i="19"/>
  <c r="X1686" i="19"/>
  <c r="X1685" i="19"/>
  <c r="X1684" i="19"/>
  <c r="X1683" i="19"/>
  <c r="X1682" i="19"/>
  <c r="X1681" i="19"/>
  <c r="X1680" i="19"/>
  <c r="X1679" i="19"/>
  <c r="X1678" i="19"/>
  <c r="X1677" i="19"/>
  <c r="X1676" i="19"/>
  <c r="X1675" i="19"/>
  <c r="X1674" i="19"/>
  <c r="X1673" i="19"/>
  <c r="X1672" i="19"/>
  <c r="X1671" i="19"/>
  <c r="X1670" i="19"/>
  <c r="X1669" i="19"/>
  <c r="X1668" i="19"/>
  <c r="X1667" i="19"/>
  <c r="X1666" i="19"/>
  <c r="X1665" i="19"/>
  <c r="X1664" i="19"/>
  <c r="X1663" i="19"/>
  <c r="X1662" i="19"/>
  <c r="X1661" i="19"/>
  <c r="X1660" i="19"/>
  <c r="X1659" i="19"/>
  <c r="X1658" i="19"/>
  <c r="X1657" i="19"/>
  <c r="X1656" i="19"/>
  <c r="X1655" i="19"/>
  <c r="X1654" i="19"/>
  <c r="X1653" i="19"/>
  <c r="X1652" i="19"/>
  <c r="X1651" i="19"/>
  <c r="X1650" i="19"/>
  <c r="X1649" i="19"/>
  <c r="X1648" i="19"/>
  <c r="X1647" i="19"/>
  <c r="X1646" i="19"/>
  <c r="X1645" i="19"/>
  <c r="X1644" i="19"/>
  <c r="X1643" i="19"/>
  <c r="X1642" i="19"/>
  <c r="X1641" i="19"/>
  <c r="X1640" i="19"/>
  <c r="X1639" i="19"/>
  <c r="X1638" i="19"/>
  <c r="X1637" i="19"/>
  <c r="X1636" i="19"/>
  <c r="X1635" i="19"/>
  <c r="X1634" i="19"/>
  <c r="X1633" i="19"/>
  <c r="X1632" i="19"/>
  <c r="X1631" i="19"/>
  <c r="X1630" i="19"/>
  <c r="X1629" i="19"/>
  <c r="X1628" i="19"/>
  <c r="X1627" i="19"/>
  <c r="X1626" i="19"/>
  <c r="X1625" i="19"/>
  <c r="X1624" i="19"/>
  <c r="X1623" i="19"/>
  <c r="X1622" i="19"/>
  <c r="X1621" i="19"/>
  <c r="X1620" i="19"/>
  <c r="X1619" i="19"/>
  <c r="X1618" i="19"/>
  <c r="X1617" i="19"/>
  <c r="X1616" i="19"/>
  <c r="X1615" i="19"/>
  <c r="X1614" i="19"/>
  <c r="X1613" i="19"/>
  <c r="X1612" i="19"/>
  <c r="X1611" i="19"/>
  <c r="X1610" i="19"/>
  <c r="X1609" i="19"/>
  <c r="X1608" i="19"/>
  <c r="X1607" i="19"/>
  <c r="X1606" i="19"/>
  <c r="X1605" i="19"/>
  <c r="X1604" i="19"/>
  <c r="X1603" i="19"/>
  <c r="X1602" i="19"/>
  <c r="X1601" i="19"/>
  <c r="X1600" i="19"/>
  <c r="X1599" i="19"/>
  <c r="X1598" i="19"/>
  <c r="X1597" i="19"/>
  <c r="X1596" i="19"/>
  <c r="X1595" i="19"/>
  <c r="X1594" i="19"/>
  <c r="X1593" i="19"/>
  <c r="X1592" i="19"/>
  <c r="X1591" i="19"/>
  <c r="X1590" i="19"/>
  <c r="X1589" i="19"/>
  <c r="X1588" i="19"/>
  <c r="X1587" i="19"/>
  <c r="X1586" i="19"/>
  <c r="X1585" i="19"/>
  <c r="X1584" i="19"/>
  <c r="X1583" i="19"/>
  <c r="X1582" i="19"/>
  <c r="X1581" i="19"/>
  <c r="X1580" i="19"/>
  <c r="X1579" i="19"/>
  <c r="X1578" i="19"/>
  <c r="X1577" i="19"/>
  <c r="X1576" i="19"/>
  <c r="X1575" i="19"/>
  <c r="X1574" i="19"/>
  <c r="X1573" i="19"/>
  <c r="X1572" i="19"/>
  <c r="X1571" i="19"/>
  <c r="X1570" i="19"/>
  <c r="X1569" i="19"/>
  <c r="X1568" i="19"/>
  <c r="X1567" i="19"/>
  <c r="X1566" i="19"/>
  <c r="X1565" i="19"/>
  <c r="X1564" i="19"/>
  <c r="X1563" i="19"/>
  <c r="X1562" i="19"/>
  <c r="X1561" i="19"/>
  <c r="X1560" i="19"/>
  <c r="X1559" i="19"/>
  <c r="X1558" i="19"/>
  <c r="X1557" i="19"/>
  <c r="X1556" i="19"/>
  <c r="X1555" i="19"/>
  <c r="X1554" i="19"/>
  <c r="X1553" i="19"/>
  <c r="X1552" i="19"/>
  <c r="X1551" i="19"/>
  <c r="X1550" i="19"/>
  <c r="X1549" i="19"/>
  <c r="X1548" i="19"/>
  <c r="X1547" i="19"/>
  <c r="X1546" i="19"/>
  <c r="X1545" i="19"/>
  <c r="X1544" i="19"/>
  <c r="X1543" i="19"/>
  <c r="X1542" i="19"/>
  <c r="X1541" i="19"/>
  <c r="X1540" i="19"/>
  <c r="X1539" i="19"/>
  <c r="X1538" i="19"/>
  <c r="X1537" i="19"/>
  <c r="X1536" i="19"/>
  <c r="X1535" i="19"/>
  <c r="X1534" i="19"/>
  <c r="X1533" i="19"/>
  <c r="X1532" i="19"/>
  <c r="X1531" i="19"/>
  <c r="X1530" i="19"/>
  <c r="X1529" i="19"/>
  <c r="X1528" i="19"/>
  <c r="X1527" i="19"/>
  <c r="X1526" i="19"/>
  <c r="X1525" i="19"/>
  <c r="X1524" i="19"/>
  <c r="X1523" i="19"/>
  <c r="X1522" i="19"/>
  <c r="X1521" i="19"/>
  <c r="X1520" i="19"/>
  <c r="X1519" i="19"/>
  <c r="X1518" i="19"/>
  <c r="X1517" i="19"/>
  <c r="X1516" i="19"/>
  <c r="X1515" i="19"/>
  <c r="X1514" i="19"/>
  <c r="X1513" i="19"/>
  <c r="X1512" i="19"/>
  <c r="X1511" i="19"/>
  <c r="X1510" i="19"/>
  <c r="X1509" i="19"/>
  <c r="X1508" i="19"/>
  <c r="X1507" i="19"/>
  <c r="X1506" i="19"/>
  <c r="X1505" i="19"/>
  <c r="X1504" i="19"/>
  <c r="X1503" i="19"/>
  <c r="X1502" i="19"/>
  <c r="X1501" i="19"/>
  <c r="X1500" i="19"/>
  <c r="X1499" i="19"/>
  <c r="X1498" i="19"/>
  <c r="X1497" i="19"/>
  <c r="X1496" i="19"/>
  <c r="X1495" i="19"/>
  <c r="X1494" i="19"/>
  <c r="X1493" i="19"/>
  <c r="X1492" i="19"/>
  <c r="X1491" i="19"/>
  <c r="X1490" i="19"/>
  <c r="X1489" i="19"/>
  <c r="X1488" i="19"/>
  <c r="X1487" i="19"/>
  <c r="X1486" i="19"/>
  <c r="X1485" i="19"/>
  <c r="X1484" i="19"/>
  <c r="X1483" i="19"/>
  <c r="X1482" i="19"/>
  <c r="X1481" i="19"/>
  <c r="X1480" i="19"/>
  <c r="X1479" i="19"/>
  <c r="X1478" i="19"/>
  <c r="X1477" i="19"/>
  <c r="X1476" i="19"/>
  <c r="X1475" i="19"/>
  <c r="X1474" i="19"/>
  <c r="X1473" i="19"/>
  <c r="X1472" i="19"/>
  <c r="X1471" i="19"/>
  <c r="X1470" i="19"/>
  <c r="X1469" i="19"/>
  <c r="X1468" i="19"/>
  <c r="X1467" i="19"/>
  <c r="X1466" i="19"/>
  <c r="X1465" i="19"/>
  <c r="X1464" i="19"/>
  <c r="X1463" i="19"/>
  <c r="X1462" i="19"/>
  <c r="X1461" i="19"/>
  <c r="X1460" i="19"/>
  <c r="X1459" i="19"/>
  <c r="X1458" i="19"/>
  <c r="X1457" i="19"/>
  <c r="X1456" i="19"/>
  <c r="X1455" i="19"/>
  <c r="X1454" i="19"/>
  <c r="X1453" i="19"/>
  <c r="X1452" i="19"/>
  <c r="X1451" i="19"/>
  <c r="X1450" i="19"/>
  <c r="X1449" i="19"/>
  <c r="X1448" i="19"/>
  <c r="X1447" i="19"/>
  <c r="X1446" i="19"/>
  <c r="X1445" i="19"/>
  <c r="X1444" i="19"/>
  <c r="X1443" i="19"/>
  <c r="X1442" i="19"/>
  <c r="X1441" i="19"/>
  <c r="X1440" i="19"/>
  <c r="X1439" i="19"/>
  <c r="X1438" i="19"/>
  <c r="X1437" i="19"/>
  <c r="X1436" i="19"/>
  <c r="X1435" i="19"/>
  <c r="X1434" i="19"/>
  <c r="X1433" i="19"/>
  <c r="X1432" i="19"/>
  <c r="X1431" i="19"/>
  <c r="X1430" i="19"/>
  <c r="X1429" i="19"/>
  <c r="X1428" i="19"/>
  <c r="X1427" i="19"/>
  <c r="X1426" i="19"/>
  <c r="X1425" i="19"/>
  <c r="X1424" i="19"/>
  <c r="X1423" i="19"/>
  <c r="X1422" i="19"/>
  <c r="X1421" i="19"/>
  <c r="X1420" i="19"/>
  <c r="X1419" i="19"/>
  <c r="X1418" i="19"/>
  <c r="X1417" i="19"/>
  <c r="X1416" i="19"/>
  <c r="X1415" i="19"/>
  <c r="X1414" i="19"/>
  <c r="X1413" i="19"/>
  <c r="X1412" i="19"/>
  <c r="X1411" i="19"/>
  <c r="X1410" i="19"/>
  <c r="X1409" i="19"/>
  <c r="X1408" i="19"/>
  <c r="X1407" i="19"/>
  <c r="X1406" i="19"/>
  <c r="X1405" i="19"/>
  <c r="X1404" i="19"/>
  <c r="X1403" i="19"/>
  <c r="X1402" i="19"/>
  <c r="X1401" i="19"/>
  <c r="X1400" i="19"/>
  <c r="X1399" i="19"/>
  <c r="X1398" i="19"/>
  <c r="X1397" i="19"/>
  <c r="X1396" i="19"/>
  <c r="X1395" i="19"/>
  <c r="X1394" i="19"/>
  <c r="X1393" i="19"/>
  <c r="X1392" i="19"/>
  <c r="X1391" i="19"/>
  <c r="X1390" i="19"/>
  <c r="X1389" i="19"/>
  <c r="X1388" i="19"/>
  <c r="X1387" i="19"/>
  <c r="X1386" i="19"/>
  <c r="X1385" i="19"/>
  <c r="X1384" i="19"/>
  <c r="X1383" i="19"/>
  <c r="X1382" i="19"/>
  <c r="X1381" i="19"/>
  <c r="X1380" i="19"/>
  <c r="X1379" i="19"/>
  <c r="X1378" i="19"/>
  <c r="X1377" i="19"/>
  <c r="X1376" i="19"/>
  <c r="X1375" i="19"/>
  <c r="X1374" i="19"/>
  <c r="X1373" i="19"/>
  <c r="X1372" i="19"/>
  <c r="X1371" i="19"/>
  <c r="X1370" i="19"/>
  <c r="X1369" i="19"/>
  <c r="X1368" i="19"/>
  <c r="X1367" i="19"/>
  <c r="X1366" i="19"/>
  <c r="X1365" i="19"/>
  <c r="X1364" i="19"/>
  <c r="X1363" i="19"/>
  <c r="X1362" i="19"/>
  <c r="X1361" i="19"/>
  <c r="X1360" i="19"/>
  <c r="X1359" i="19"/>
  <c r="X1358" i="19"/>
  <c r="X1357" i="19"/>
  <c r="X1356" i="19"/>
  <c r="X1355" i="19"/>
  <c r="X1354" i="19"/>
  <c r="X1353" i="19"/>
  <c r="X1352" i="19"/>
  <c r="X1351" i="19"/>
  <c r="X1350" i="19"/>
  <c r="X1349" i="19"/>
  <c r="X1348" i="19"/>
  <c r="X1347" i="19"/>
  <c r="X1346" i="19"/>
  <c r="X1345" i="19"/>
  <c r="X1344" i="19"/>
  <c r="X1343" i="19"/>
  <c r="X1342" i="19"/>
  <c r="X1341" i="19"/>
  <c r="X1340" i="19"/>
  <c r="X1339" i="19"/>
  <c r="X1338" i="19"/>
  <c r="X1337" i="19"/>
  <c r="X1336" i="19"/>
  <c r="X1335" i="19"/>
  <c r="X1334" i="19"/>
  <c r="X1333" i="19"/>
  <c r="X1332" i="19"/>
  <c r="X1331" i="19"/>
  <c r="X1330" i="19"/>
  <c r="X1329" i="19"/>
  <c r="X1328" i="19"/>
  <c r="X1327" i="19"/>
  <c r="X1326" i="19"/>
  <c r="X1325" i="19"/>
  <c r="X1324" i="19"/>
  <c r="X1323" i="19"/>
  <c r="X1322" i="19"/>
  <c r="X1321" i="19"/>
  <c r="X1320" i="19"/>
  <c r="X1319" i="19"/>
  <c r="X1318" i="19"/>
  <c r="X1317" i="19"/>
  <c r="X1316" i="19"/>
  <c r="X1315" i="19"/>
  <c r="X1314" i="19"/>
  <c r="X1313" i="19"/>
  <c r="X1312" i="19"/>
  <c r="X1311" i="19"/>
  <c r="X1310" i="19"/>
  <c r="X1309" i="19"/>
  <c r="X1308" i="19"/>
  <c r="X1307" i="19"/>
  <c r="X1306" i="19"/>
  <c r="X1305" i="19"/>
  <c r="X1304" i="19"/>
  <c r="X1303" i="19"/>
  <c r="X1302" i="19"/>
  <c r="X1301" i="19"/>
  <c r="X1300" i="19"/>
  <c r="X1299" i="19"/>
  <c r="X1298" i="19"/>
  <c r="X1297" i="19"/>
  <c r="X1296" i="19"/>
  <c r="X1295" i="19"/>
  <c r="X1294" i="19"/>
  <c r="X1293" i="19"/>
  <c r="X1292" i="19"/>
  <c r="X1291" i="19"/>
  <c r="X1290" i="19"/>
  <c r="X1289" i="19"/>
  <c r="X1288" i="19"/>
  <c r="X1287" i="19"/>
  <c r="X1286" i="19"/>
  <c r="X1285" i="19"/>
  <c r="X1284" i="19"/>
  <c r="X1283" i="19"/>
  <c r="X1282" i="19"/>
  <c r="X1281" i="19"/>
  <c r="X1280" i="19"/>
  <c r="X1279" i="19"/>
  <c r="X1278" i="19"/>
  <c r="X1277" i="19"/>
  <c r="X1276" i="19"/>
  <c r="X1275" i="19"/>
  <c r="X1274" i="19"/>
  <c r="X1273" i="19"/>
  <c r="X1272" i="19"/>
  <c r="X1271" i="19"/>
  <c r="X1270" i="19"/>
  <c r="X1269" i="19"/>
  <c r="X1268" i="19"/>
  <c r="X1267" i="19"/>
  <c r="X1266" i="19"/>
  <c r="X1265" i="19"/>
  <c r="X1264" i="19"/>
  <c r="X1263" i="19"/>
  <c r="X1262" i="19"/>
  <c r="X1261" i="19"/>
  <c r="X1260" i="19"/>
  <c r="X1259" i="19"/>
  <c r="X1258" i="19"/>
  <c r="X1257" i="19"/>
  <c r="X1256" i="19"/>
  <c r="X1255" i="19"/>
  <c r="X1254" i="19"/>
  <c r="X1253" i="19"/>
  <c r="X1252" i="19"/>
  <c r="X1251" i="19"/>
  <c r="X1250" i="19"/>
  <c r="X1249" i="19"/>
  <c r="X1248" i="19"/>
  <c r="X1247" i="19"/>
  <c r="X1246" i="19"/>
  <c r="X1245" i="19"/>
  <c r="X1244" i="19"/>
  <c r="X1243" i="19"/>
  <c r="X1242" i="19"/>
  <c r="X1241" i="19"/>
  <c r="X1240" i="19"/>
  <c r="X1239" i="19"/>
  <c r="X1238" i="19"/>
  <c r="X1237" i="19"/>
  <c r="X1236" i="19"/>
  <c r="X1235" i="19"/>
  <c r="X1234" i="19"/>
  <c r="X1233" i="19"/>
  <c r="X1232" i="19"/>
  <c r="X1231" i="19"/>
  <c r="X1230" i="19"/>
  <c r="X1229" i="19"/>
  <c r="X1228" i="19"/>
  <c r="X1227" i="19"/>
  <c r="X1226" i="19"/>
  <c r="X1225" i="19"/>
  <c r="X1224" i="19"/>
  <c r="X1223" i="19"/>
  <c r="X1222" i="19"/>
  <c r="X1221" i="19"/>
  <c r="X1220" i="19"/>
  <c r="X1219" i="19"/>
  <c r="X1218" i="19"/>
  <c r="X1217" i="19"/>
  <c r="X1216" i="19"/>
  <c r="X1215" i="19"/>
  <c r="X1214" i="19"/>
  <c r="X1213" i="19"/>
  <c r="X1212" i="19"/>
  <c r="X1211" i="19"/>
  <c r="X1210" i="19"/>
  <c r="X1209" i="19"/>
  <c r="X1208" i="19"/>
  <c r="X1207" i="19"/>
  <c r="X1206" i="19"/>
  <c r="X1205" i="19"/>
  <c r="X1204" i="19"/>
  <c r="X1203" i="19"/>
  <c r="X1202" i="19"/>
  <c r="X1201" i="19"/>
  <c r="X1200" i="19"/>
  <c r="X1199" i="19"/>
  <c r="X1198" i="19"/>
  <c r="X1197" i="19"/>
  <c r="X1196" i="19"/>
  <c r="X1195" i="19"/>
  <c r="X1194" i="19"/>
  <c r="X1193" i="19"/>
  <c r="X1192" i="19"/>
  <c r="X1191" i="19"/>
  <c r="X1190" i="19"/>
  <c r="X1189" i="19"/>
  <c r="X1188" i="19"/>
  <c r="X1187" i="19"/>
  <c r="X1186" i="19"/>
  <c r="X1185" i="19"/>
  <c r="X1184" i="19"/>
  <c r="X1183" i="19"/>
  <c r="X1182" i="19"/>
  <c r="X1181" i="19"/>
  <c r="X1180" i="19"/>
  <c r="X1179" i="19"/>
  <c r="X1178" i="19"/>
  <c r="X1177" i="19"/>
  <c r="X1176" i="19"/>
  <c r="X1175" i="19"/>
  <c r="X1174" i="19"/>
  <c r="X1173" i="19"/>
  <c r="X1172" i="19"/>
  <c r="X1171" i="19"/>
  <c r="X1170" i="19"/>
  <c r="X1169" i="19"/>
  <c r="X1168" i="19"/>
  <c r="X1167" i="19"/>
  <c r="X1166" i="19"/>
  <c r="X1165" i="19"/>
  <c r="X1164" i="19"/>
  <c r="X1163" i="19"/>
  <c r="X1162" i="19"/>
  <c r="X1161" i="19"/>
  <c r="X1160" i="19"/>
  <c r="X1159" i="19"/>
  <c r="X1158" i="19"/>
  <c r="X1157" i="19"/>
  <c r="X1156" i="19"/>
  <c r="X1155" i="19"/>
  <c r="X1154" i="19"/>
  <c r="X1153" i="19"/>
  <c r="X1152" i="19"/>
  <c r="X1151" i="19"/>
  <c r="X1150" i="19"/>
  <c r="X1149" i="19"/>
  <c r="X1148" i="19"/>
  <c r="X1147" i="19"/>
  <c r="X1146" i="19"/>
  <c r="X1145" i="19"/>
  <c r="X1144" i="19"/>
  <c r="X1143" i="19"/>
  <c r="X1142" i="19"/>
  <c r="X1141" i="19"/>
  <c r="X1140" i="19"/>
  <c r="X1139" i="19"/>
  <c r="X1138" i="19"/>
  <c r="X1137" i="19"/>
  <c r="X1136" i="19"/>
  <c r="X1135" i="19"/>
  <c r="X1134" i="19"/>
  <c r="X1133" i="19"/>
  <c r="X1132" i="19"/>
  <c r="X1131" i="19"/>
  <c r="X1130" i="19"/>
  <c r="X1129" i="19"/>
  <c r="X1128" i="19"/>
  <c r="X1127" i="19"/>
  <c r="X1126" i="19"/>
  <c r="X1125" i="19"/>
  <c r="X1124" i="19"/>
  <c r="X1123" i="19"/>
  <c r="X1122" i="19"/>
  <c r="X1121" i="19"/>
  <c r="X1120" i="19"/>
  <c r="X1119" i="19"/>
  <c r="X1118" i="19"/>
  <c r="X1117" i="19"/>
  <c r="X1116" i="19"/>
  <c r="X1115" i="19"/>
  <c r="X1114" i="19"/>
  <c r="X1113" i="19"/>
  <c r="X1112" i="19"/>
  <c r="X1111" i="19"/>
  <c r="X1110" i="19"/>
  <c r="X1109" i="19"/>
  <c r="X1108" i="19"/>
  <c r="X1107" i="19"/>
  <c r="X1106" i="19"/>
  <c r="X1105" i="19"/>
  <c r="X1104" i="19"/>
  <c r="X1103" i="19"/>
  <c r="X1102" i="19"/>
  <c r="X1101" i="19"/>
  <c r="X1100" i="19"/>
  <c r="X1099" i="19"/>
  <c r="X1098" i="19"/>
  <c r="X1097" i="19"/>
  <c r="X1096" i="19"/>
  <c r="X1095" i="19"/>
  <c r="X1094" i="19"/>
  <c r="X1093" i="19"/>
  <c r="X1092" i="19"/>
  <c r="X1091" i="19"/>
  <c r="X1090" i="19"/>
  <c r="X1089" i="19"/>
  <c r="X1088" i="19"/>
  <c r="X1087" i="19"/>
  <c r="X1086" i="19"/>
  <c r="X1085" i="19"/>
  <c r="X1084" i="19"/>
  <c r="X1083" i="19"/>
  <c r="X1082" i="19"/>
  <c r="X1081" i="19"/>
  <c r="X1080" i="19"/>
  <c r="X1079" i="19"/>
  <c r="X1078" i="19"/>
  <c r="X1077" i="19"/>
  <c r="X1076" i="19"/>
  <c r="X1075" i="19"/>
  <c r="X1074" i="19"/>
  <c r="X1073" i="19"/>
  <c r="X1072" i="19"/>
  <c r="X1071" i="19"/>
  <c r="X1070" i="19"/>
  <c r="X1069" i="19"/>
  <c r="X1068" i="19"/>
  <c r="X1067" i="19"/>
  <c r="X1066" i="19"/>
  <c r="X1065" i="19"/>
  <c r="X1064" i="19"/>
  <c r="X1063" i="19"/>
  <c r="X1062" i="19"/>
  <c r="X1061" i="19"/>
  <c r="X1060" i="19"/>
  <c r="X1059" i="19"/>
  <c r="X1058" i="19"/>
  <c r="X1057" i="19"/>
  <c r="X1056" i="19"/>
  <c r="X1055" i="19"/>
  <c r="X1054" i="19"/>
  <c r="X1053" i="19"/>
  <c r="X1052" i="19"/>
  <c r="X1051" i="19"/>
  <c r="X1050" i="19"/>
  <c r="X1049" i="19"/>
  <c r="X1048" i="19"/>
  <c r="X1047" i="19"/>
  <c r="X1046" i="19"/>
  <c r="X1045" i="19"/>
  <c r="X1044" i="19"/>
  <c r="X1043" i="19"/>
  <c r="X1042" i="19"/>
  <c r="X1041" i="19"/>
  <c r="X1040" i="19"/>
  <c r="X1039" i="19"/>
  <c r="X1038" i="19"/>
  <c r="X1037" i="19"/>
  <c r="X1036" i="19"/>
  <c r="X1035" i="19"/>
  <c r="X1034" i="19"/>
  <c r="X1033" i="19"/>
  <c r="X1032" i="19"/>
  <c r="X1031" i="19"/>
  <c r="X1030" i="19"/>
  <c r="X1029" i="19"/>
  <c r="X1028" i="19"/>
  <c r="X1027" i="19"/>
  <c r="X1026" i="19"/>
  <c r="X1025" i="19"/>
  <c r="X1024" i="19"/>
  <c r="X1023" i="19"/>
  <c r="X1022" i="19"/>
  <c r="X1021" i="19"/>
  <c r="X1020" i="19"/>
  <c r="X1019" i="19"/>
  <c r="X1018" i="19"/>
  <c r="X1017" i="19"/>
  <c r="X1016" i="19"/>
  <c r="X1015" i="19"/>
  <c r="X1014" i="19"/>
  <c r="X1013" i="19"/>
  <c r="X1012" i="19"/>
  <c r="X1011" i="19"/>
  <c r="X1010" i="19"/>
  <c r="X1009" i="19"/>
  <c r="X1008" i="19"/>
  <c r="X1007" i="19"/>
  <c r="X1006" i="19"/>
  <c r="X1005" i="19"/>
  <c r="X1004" i="19"/>
  <c r="X1003" i="19"/>
  <c r="X1002" i="19"/>
  <c r="X1001" i="19"/>
  <c r="X1000" i="19"/>
  <c r="X999" i="19"/>
  <c r="X998" i="19"/>
  <c r="X997" i="19"/>
  <c r="X996" i="19"/>
  <c r="X995" i="19"/>
  <c r="X994" i="19"/>
  <c r="X993" i="19"/>
  <c r="X992" i="19"/>
  <c r="X991" i="19"/>
  <c r="X990" i="19"/>
  <c r="X989" i="19"/>
  <c r="X988" i="19"/>
  <c r="X987" i="19"/>
  <c r="X986" i="19"/>
  <c r="X985" i="19"/>
  <c r="X984" i="19"/>
  <c r="X983" i="19"/>
  <c r="X982" i="19"/>
  <c r="X981" i="19"/>
  <c r="X980" i="19"/>
  <c r="X979" i="19"/>
  <c r="X978" i="19"/>
  <c r="X977" i="19"/>
  <c r="X976" i="19"/>
  <c r="X975" i="19"/>
  <c r="X974" i="19"/>
  <c r="X973" i="19"/>
  <c r="X972" i="19"/>
  <c r="X971" i="19"/>
  <c r="X970" i="19"/>
  <c r="X969" i="19"/>
  <c r="X968" i="19"/>
  <c r="X967" i="19"/>
  <c r="X966" i="19"/>
  <c r="X965" i="19"/>
  <c r="X964" i="19"/>
  <c r="X963" i="19"/>
  <c r="X962" i="19"/>
  <c r="X961" i="19"/>
  <c r="X960" i="19"/>
  <c r="X959" i="19"/>
  <c r="X958" i="19"/>
  <c r="X957" i="19"/>
  <c r="X956" i="19"/>
  <c r="X955" i="19"/>
  <c r="X954" i="19"/>
  <c r="X953" i="19"/>
  <c r="X952" i="19"/>
  <c r="X951" i="19"/>
  <c r="X950" i="19"/>
  <c r="X949" i="19"/>
  <c r="X948" i="19"/>
  <c r="X947" i="19"/>
  <c r="X946" i="19"/>
  <c r="X945" i="19"/>
  <c r="X944" i="19"/>
  <c r="X943" i="19"/>
  <c r="X942" i="19"/>
  <c r="X941" i="19"/>
  <c r="X940" i="19"/>
  <c r="X939" i="19"/>
  <c r="X938" i="19"/>
  <c r="X937" i="19"/>
  <c r="X936" i="19"/>
  <c r="X935" i="19"/>
  <c r="X934" i="19"/>
  <c r="X933" i="19"/>
  <c r="X932" i="19"/>
  <c r="X931" i="19"/>
  <c r="X930" i="19"/>
  <c r="X929" i="19"/>
  <c r="X928" i="19"/>
  <c r="X927" i="19"/>
  <c r="X926" i="19"/>
  <c r="X925" i="19"/>
  <c r="X924" i="19"/>
  <c r="X923" i="19"/>
  <c r="X922" i="19"/>
  <c r="X921" i="19"/>
  <c r="X920" i="19"/>
  <c r="X919" i="19"/>
  <c r="X918" i="19"/>
  <c r="X917" i="19"/>
  <c r="X916" i="19"/>
  <c r="X915" i="19"/>
  <c r="X914" i="19"/>
  <c r="X913" i="19"/>
  <c r="X912" i="19"/>
  <c r="X911" i="19"/>
  <c r="X910" i="19"/>
  <c r="X909" i="19"/>
  <c r="X908" i="19"/>
  <c r="X907" i="19"/>
  <c r="X906" i="19"/>
  <c r="X905" i="19"/>
  <c r="X904" i="19"/>
  <c r="X903" i="19"/>
  <c r="X902" i="19"/>
  <c r="X901" i="19"/>
  <c r="X900" i="19"/>
  <c r="X899" i="19"/>
  <c r="X898" i="19"/>
  <c r="X897" i="19"/>
  <c r="X896" i="19"/>
  <c r="X895" i="19"/>
  <c r="X894" i="19"/>
  <c r="X893" i="19"/>
  <c r="X892" i="19"/>
  <c r="X891" i="19"/>
  <c r="X890" i="19"/>
  <c r="X889" i="19"/>
  <c r="X888" i="19"/>
  <c r="X887" i="19"/>
  <c r="X886" i="19"/>
  <c r="X885" i="19"/>
  <c r="X884" i="19"/>
  <c r="X883" i="19"/>
  <c r="X882" i="19"/>
  <c r="X881" i="19"/>
  <c r="X880" i="19"/>
  <c r="X879" i="19"/>
  <c r="X878" i="19"/>
  <c r="X877" i="19"/>
  <c r="X876" i="19"/>
  <c r="X875" i="19"/>
  <c r="X874" i="19"/>
  <c r="X873" i="19"/>
  <c r="X872" i="19"/>
  <c r="X871" i="19"/>
  <c r="X870" i="19"/>
  <c r="X869" i="19"/>
  <c r="X868" i="19"/>
  <c r="X867" i="19"/>
  <c r="X866" i="19"/>
  <c r="X865" i="19"/>
  <c r="X864" i="19"/>
  <c r="X863" i="19"/>
  <c r="X862" i="19"/>
  <c r="X861" i="19"/>
  <c r="X860" i="19"/>
  <c r="X859" i="19"/>
  <c r="X858" i="19"/>
  <c r="X857" i="19"/>
  <c r="X856" i="19"/>
  <c r="X855" i="19"/>
  <c r="X854" i="19"/>
  <c r="X853" i="19"/>
  <c r="X852" i="19"/>
  <c r="X851" i="19"/>
  <c r="X850" i="19"/>
  <c r="X849" i="19"/>
  <c r="X848" i="19"/>
  <c r="X847" i="19"/>
  <c r="X846" i="19"/>
  <c r="X845" i="19"/>
  <c r="X844" i="19"/>
  <c r="X843" i="19"/>
  <c r="X842" i="19"/>
  <c r="X841" i="19"/>
  <c r="X840" i="19"/>
  <c r="X839" i="19"/>
  <c r="X838" i="19"/>
  <c r="X837" i="19"/>
  <c r="X836" i="19"/>
  <c r="X835" i="19"/>
  <c r="X834" i="19"/>
  <c r="X833" i="19"/>
  <c r="X832" i="19"/>
  <c r="X831" i="19"/>
  <c r="X830" i="19"/>
  <c r="X829" i="19"/>
  <c r="X828" i="19"/>
  <c r="X827" i="19"/>
  <c r="X826" i="19"/>
  <c r="X825" i="19"/>
  <c r="X824" i="19"/>
  <c r="X823" i="19"/>
  <c r="X822" i="19"/>
  <c r="X821" i="19"/>
  <c r="X820" i="19"/>
  <c r="X819" i="19"/>
  <c r="X818" i="19"/>
  <c r="X817" i="19"/>
  <c r="X816" i="19"/>
  <c r="X815" i="19"/>
  <c r="X814" i="19"/>
  <c r="X813" i="19"/>
  <c r="X812" i="19"/>
  <c r="X811" i="19"/>
  <c r="X810" i="19"/>
  <c r="X809" i="19"/>
  <c r="X808" i="19"/>
  <c r="X807" i="19"/>
  <c r="X806" i="19"/>
  <c r="X805" i="19"/>
  <c r="X804" i="19"/>
  <c r="X803" i="19"/>
  <c r="X802" i="19"/>
  <c r="X801" i="19"/>
  <c r="X800" i="19"/>
  <c r="X799" i="19"/>
  <c r="X798" i="19"/>
  <c r="X797" i="19"/>
  <c r="X796" i="19"/>
  <c r="X795" i="19"/>
  <c r="X794" i="19"/>
  <c r="X793" i="19"/>
  <c r="X792" i="19"/>
  <c r="X791" i="19"/>
  <c r="X790" i="19"/>
  <c r="X789" i="19"/>
  <c r="X788" i="19"/>
  <c r="X787" i="19"/>
  <c r="X786" i="19"/>
  <c r="X785" i="19"/>
  <c r="X784" i="19"/>
  <c r="X783" i="19"/>
  <c r="X782" i="19"/>
  <c r="X781" i="19"/>
  <c r="X780" i="19"/>
  <c r="X779" i="19"/>
  <c r="X778" i="19"/>
  <c r="X777" i="19"/>
  <c r="X776" i="19"/>
  <c r="X775" i="19"/>
  <c r="X774" i="19"/>
  <c r="X773" i="19"/>
  <c r="X772" i="19"/>
  <c r="X771" i="19"/>
  <c r="X770" i="19"/>
  <c r="X769" i="19"/>
  <c r="X768" i="19"/>
  <c r="X767" i="19"/>
  <c r="X766" i="19"/>
  <c r="X765" i="19"/>
  <c r="X764" i="19"/>
  <c r="X763" i="19"/>
  <c r="X762" i="19"/>
  <c r="X761" i="19"/>
  <c r="X760" i="19"/>
  <c r="X759" i="19"/>
  <c r="X758" i="19"/>
  <c r="X757" i="19"/>
  <c r="X756" i="19"/>
  <c r="X755" i="19"/>
  <c r="X754" i="19"/>
  <c r="X753" i="19"/>
  <c r="X752" i="19"/>
  <c r="X751" i="19"/>
  <c r="X750" i="19"/>
  <c r="X749" i="19"/>
  <c r="X748" i="19"/>
  <c r="X747" i="19"/>
  <c r="X746" i="19"/>
  <c r="X745" i="19"/>
  <c r="X744" i="19"/>
  <c r="X743" i="19"/>
  <c r="X742" i="19"/>
  <c r="X741" i="19"/>
  <c r="X740" i="19"/>
  <c r="X739" i="19"/>
  <c r="X738" i="19"/>
  <c r="X737" i="19"/>
  <c r="X736" i="19"/>
  <c r="X735" i="19"/>
  <c r="X734" i="19"/>
  <c r="X733" i="19"/>
  <c r="X732" i="19"/>
  <c r="X731" i="19"/>
  <c r="X730" i="19"/>
  <c r="X729" i="19"/>
  <c r="X728" i="19"/>
  <c r="X727" i="19"/>
  <c r="X726" i="19"/>
  <c r="X725" i="19"/>
  <c r="X724" i="19"/>
  <c r="X723" i="19"/>
  <c r="X722" i="19"/>
  <c r="X721" i="19"/>
  <c r="X720" i="19"/>
  <c r="X719" i="19"/>
  <c r="X718" i="19"/>
  <c r="X717" i="19"/>
  <c r="X716" i="19"/>
  <c r="X715" i="19"/>
  <c r="X714" i="19"/>
  <c r="X713" i="19"/>
  <c r="X712" i="19"/>
  <c r="X711" i="19"/>
  <c r="X710" i="19"/>
  <c r="X709" i="19"/>
  <c r="X708" i="19"/>
  <c r="X707" i="19"/>
  <c r="X706" i="19"/>
  <c r="X705" i="19"/>
  <c r="X704" i="19"/>
  <c r="X703" i="19"/>
  <c r="X702" i="19"/>
  <c r="X701" i="19"/>
  <c r="X700" i="19"/>
  <c r="X699" i="19"/>
  <c r="X698" i="19"/>
  <c r="X697" i="19"/>
  <c r="X696" i="19"/>
  <c r="X695" i="19"/>
  <c r="X694" i="19"/>
  <c r="X693" i="19"/>
  <c r="X692" i="19"/>
  <c r="X691" i="19"/>
  <c r="X690" i="19"/>
  <c r="X689" i="19"/>
  <c r="X688" i="19"/>
  <c r="X687" i="19"/>
  <c r="X686" i="19"/>
  <c r="X685" i="19"/>
  <c r="X684" i="19"/>
  <c r="X683" i="19"/>
  <c r="X682" i="19"/>
  <c r="X681" i="19"/>
  <c r="X680" i="19"/>
  <c r="X679" i="19"/>
  <c r="X678" i="19"/>
  <c r="X677" i="19"/>
  <c r="X676" i="19"/>
  <c r="X675" i="19"/>
  <c r="X674" i="19"/>
  <c r="X673" i="19"/>
  <c r="X672" i="19"/>
  <c r="X671" i="19"/>
  <c r="X670" i="19"/>
  <c r="X669" i="19"/>
  <c r="X668" i="19"/>
  <c r="X667" i="19"/>
  <c r="X666" i="19"/>
  <c r="X665" i="19"/>
  <c r="X664" i="19"/>
  <c r="X663" i="19"/>
  <c r="X662" i="19"/>
  <c r="X661" i="19"/>
  <c r="X660" i="19"/>
  <c r="X659" i="19"/>
  <c r="X658" i="19"/>
  <c r="X657" i="19"/>
  <c r="X656" i="19"/>
  <c r="X655" i="19"/>
  <c r="X654" i="19"/>
  <c r="X653" i="19"/>
  <c r="X652" i="19"/>
  <c r="X651" i="19"/>
  <c r="X650" i="19"/>
  <c r="X649" i="19"/>
  <c r="X648" i="19"/>
  <c r="X647" i="19"/>
  <c r="X646" i="19"/>
  <c r="X645" i="19"/>
  <c r="X644" i="19"/>
  <c r="X643" i="19"/>
  <c r="X642" i="19"/>
  <c r="X641" i="19"/>
  <c r="X640" i="19"/>
  <c r="X639" i="19"/>
  <c r="X638" i="19"/>
  <c r="X637" i="19"/>
  <c r="X636" i="19"/>
  <c r="X635" i="19"/>
  <c r="X634" i="19"/>
  <c r="X633" i="19"/>
  <c r="X632" i="19"/>
  <c r="X631" i="19"/>
  <c r="X630" i="19"/>
  <c r="X629" i="19"/>
  <c r="X628" i="19"/>
  <c r="X627" i="19"/>
  <c r="X626" i="19"/>
  <c r="X625" i="19"/>
  <c r="X624" i="19"/>
  <c r="X623" i="19"/>
  <c r="X622" i="19"/>
  <c r="X621" i="19"/>
  <c r="X620" i="19"/>
  <c r="X619" i="19"/>
  <c r="X618" i="19"/>
  <c r="X617" i="19"/>
  <c r="X616" i="19"/>
  <c r="X615" i="19"/>
  <c r="X614" i="19"/>
  <c r="X613" i="19"/>
  <c r="X612" i="19"/>
  <c r="X611" i="19"/>
  <c r="X610" i="19"/>
  <c r="X609" i="19"/>
  <c r="X608" i="19"/>
  <c r="X607" i="19"/>
  <c r="X606" i="19"/>
  <c r="X605" i="19"/>
  <c r="X604" i="19"/>
  <c r="X603" i="19"/>
  <c r="X602" i="19"/>
  <c r="X601" i="19"/>
  <c r="X600" i="19"/>
  <c r="X599" i="19"/>
  <c r="X598" i="19"/>
  <c r="X597" i="19"/>
  <c r="X596" i="19"/>
  <c r="X595" i="19"/>
  <c r="X594" i="19"/>
  <c r="X593" i="19"/>
  <c r="X592" i="19"/>
  <c r="X591" i="19"/>
  <c r="X590" i="19"/>
  <c r="X589" i="19"/>
  <c r="X588" i="19"/>
  <c r="X587" i="19"/>
  <c r="X586" i="19"/>
  <c r="X585" i="19"/>
  <c r="X584" i="19"/>
  <c r="X583" i="19"/>
  <c r="X582" i="19"/>
  <c r="X581" i="19"/>
  <c r="X580" i="19"/>
  <c r="X579" i="19"/>
  <c r="X578" i="19"/>
  <c r="X577" i="19"/>
  <c r="X576" i="19"/>
  <c r="X575" i="19"/>
  <c r="X574" i="19"/>
  <c r="X573" i="19"/>
  <c r="X572" i="19"/>
  <c r="X571" i="19"/>
  <c r="X570" i="19"/>
  <c r="X569" i="19"/>
  <c r="X568" i="19"/>
  <c r="X567" i="19"/>
  <c r="X566" i="19"/>
  <c r="X565" i="19"/>
  <c r="X564" i="19"/>
  <c r="X563" i="19"/>
  <c r="X562" i="19"/>
  <c r="X561" i="19"/>
  <c r="X560" i="19"/>
  <c r="X559" i="19"/>
  <c r="X558" i="19"/>
  <c r="X557" i="19"/>
  <c r="X556" i="19"/>
  <c r="X555" i="19"/>
  <c r="X554" i="19"/>
  <c r="X553" i="19"/>
  <c r="X552" i="19"/>
  <c r="X551" i="19"/>
  <c r="X550" i="19"/>
  <c r="X549" i="19"/>
  <c r="X548" i="19"/>
  <c r="X547" i="19"/>
  <c r="X546" i="19"/>
  <c r="X545" i="19"/>
  <c r="X544" i="19"/>
  <c r="X543" i="19"/>
  <c r="X542" i="19"/>
  <c r="X541" i="19"/>
  <c r="X540" i="19"/>
  <c r="X539" i="19"/>
  <c r="X538" i="19"/>
  <c r="X537" i="19"/>
  <c r="X536" i="19"/>
  <c r="X535" i="19"/>
  <c r="X534" i="19"/>
  <c r="X533" i="19"/>
  <c r="X532" i="19"/>
  <c r="X531" i="19"/>
  <c r="X530" i="19"/>
  <c r="X529" i="19"/>
  <c r="X528" i="19"/>
  <c r="X527" i="19"/>
  <c r="X526" i="19"/>
  <c r="X525" i="19"/>
  <c r="X524" i="19"/>
  <c r="X523" i="19"/>
  <c r="X522" i="19"/>
  <c r="X521" i="19"/>
  <c r="X520" i="19"/>
  <c r="X519" i="19"/>
  <c r="X518" i="19"/>
  <c r="X517" i="19"/>
  <c r="X516" i="19"/>
  <c r="X515" i="19"/>
  <c r="X514" i="19"/>
  <c r="X513" i="19"/>
  <c r="X512" i="19"/>
  <c r="X511" i="19"/>
  <c r="X510" i="19"/>
  <c r="X509" i="19"/>
  <c r="X508" i="19"/>
  <c r="X507" i="19"/>
  <c r="X506" i="19"/>
  <c r="X505" i="19"/>
  <c r="X504" i="19"/>
  <c r="X503" i="19"/>
  <c r="X502" i="19"/>
  <c r="X501" i="19"/>
  <c r="X500" i="19"/>
  <c r="X499" i="19"/>
  <c r="X498" i="19"/>
  <c r="X497" i="19"/>
  <c r="X496" i="19"/>
  <c r="X495" i="19"/>
  <c r="X494" i="19"/>
  <c r="X493" i="19"/>
  <c r="X492" i="19"/>
  <c r="X491" i="19"/>
  <c r="X490" i="19"/>
  <c r="X489" i="19"/>
  <c r="X488" i="19"/>
  <c r="X487" i="19"/>
  <c r="X486" i="19"/>
  <c r="X485" i="19"/>
  <c r="X484" i="19"/>
  <c r="X483" i="19"/>
  <c r="X482" i="19"/>
  <c r="X481" i="19"/>
  <c r="X480" i="19"/>
  <c r="X479" i="19"/>
  <c r="X478" i="19"/>
  <c r="X477" i="19"/>
  <c r="X476" i="19"/>
  <c r="X475" i="19"/>
  <c r="X474" i="19"/>
  <c r="X473" i="19"/>
  <c r="X472" i="19"/>
  <c r="X471" i="19"/>
  <c r="X470" i="19"/>
  <c r="X469" i="19"/>
  <c r="X468" i="19"/>
  <c r="X467" i="19"/>
  <c r="X466" i="19"/>
  <c r="X465" i="19"/>
  <c r="X464" i="19"/>
  <c r="X463" i="19"/>
  <c r="X462" i="19"/>
  <c r="X461" i="19"/>
  <c r="X460" i="19"/>
  <c r="X459" i="19"/>
  <c r="X458" i="19"/>
  <c r="X457" i="19"/>
  <c r="X456" i="19"/>
  <c r="X455" i="19"/>
  <c r="X454" i="19"/>
  <c r="X453" i="19"/>
  <c r="X452" i="19"/>
  <c r="X451" i="19"/>
  <c r="X450" i="19"/>
  <c r="X449" i="19"/>
  <c r="X448" i="19"/>
  <c r="X447" i="19"/>
  <c r="X446" i="19"/>
  <c r="X445" i="19"/>
  <c r="X444" i="19"/>
  <c r="X443" i="19"/>
  <c r="X442" i="19"/>
  <c r="X441" i="19"/>
  <c r="X440" i="19"/>
  <c r="X439" i="19"/>
  <c r="X438" i="19"/>
  <c r="X437" i="19"/>
  <c r="X436" i="19"/>
  <c r="X435" i="19"/>
  <c r="X434" i="19"/>
  <c r="X433" i="19"/>
  <c r="X432" i="19"/>
  <c r="X431" i="19"/>
  <c r="X430" i="19"/>
  <c r="X429" i="19"/>
  <c r="X428" i="19"/>
  <c r="X427" i="19"/>
  <c r="X426" i="19"/>
  <c r="X425" i="19"/>
  <c r="X424" i="19"/>
  <c r="X423" i="19"/>
  <c r="X422" i="19"/>
  <c r="X421" i="19"/>
  <c r="X420" i="19"/>
  <c r="X419" i="19"/>
  <c r="X418" i="19"/>
  <c r="X417" i="19"/>
  <c r="X416" i="19"/>
  <c r="X415" i="19"/>
  <c r="X414" i="19"/>
  <c r="X413" i="19"/>
  <c r="X412" i="19"/>
  <c r="X411" i="19"/>
  <c r="X410" i="19"/>
  <c r="X409" i="19"/>
  <c r="X408" i="19"/>
  <c r="X407" i="19"/>
  <c r="X406" i="19"/>
  <c r="X405" i="19"/>
  <c r="X404" i="19"/>
  <c r="X403" i="19"/>
  <c r="X402" i="19"/>
  <c r="X401" i="19"/>
  <c r="X400" i="19"/>
  <c r="X399" i="19"/>
  <c r="X398" i="19"/>
  <c r="X397" i="19"/>
  <c r="X396" i="19"/>
  <c r="X395" i="19"/>
  <c r="X394" i="19"/>
  <c r="X393" i="19"/>
  <c r="X392" i="19"/>
  <c r="X391" i="19"/>
  <c r="X390" i="19"/>
  <c r="X389" i="19"/>
  <c r="X388" i="19"/>
  <c r="X387" i="19"/>
  <c r="X386" i="19"/>
  <c r="X385" i="19"/>
  <c r="X384" i="19"/>
  <c r="X383" i="19"/>
  <c r="X382" i="19"/>
  <c r="X381" i="19"/>
  <c r="X380" i="19"/>
  <c r="X379" i="19"/>
  <c r="X378" i="19"/>
  <c r="X377" i="19"/>
  <c r="X376" i="19"/>
  <c r="X375" i="19"/>
  <c r="X374" i="19"/>
  <c r="X373" i="19"/>
  <c r="X372" i="19"/>
  <c r="X371" i="19"/>
  <c r="X370" i="19"/>
  <c r="X369" i="19"/>
  <c r="X368" i="19"/>
  <c r="X367" i="19"/>
  <c r="X366" i="19"/>
  <c r="X365" i="19"/>
  <c r="X364" i="19"/>
  <c r="X363" i="19"/>
  <c r="X362" i="19"/>
  <c r="X361" i="19"/>
  <c r="X360" i="19"/>
  <c r="X359" i="19"/>
  <c r="X358" i="19"/>
  <c r="X357" i="19"/>
  <c r="X356" i="19"/>
  <c r="X355" i="19"/>
  <c r="X354" i="19"/>
  <c r="X353" i="19"/>
  <c r="X352" i="19"/>
  <c r="X351" i="19"/>
  <c r="X350" i="19"/>
  <c r="X349" i="19"/>
  <c r="X348" i="19"/>
  <c r="X347" i="19"/>
  <c r="X346" i="19"/>
  <c r="X345" i="19"/>
  <c r="X344" i="19"/>
  <c r="X343" i="19"/>
  <c r="X342" i="19"/>
  <c r="X341" i="19"/>
  <c r="X340" i="19"/>
  <c r="X339" i="19"/>
  <c r="X338" i="19"/>
  <c r="X337" i="19"/>
  <c r="X336" i="19"/>
  <c r="X335" i="19"/>
  <c r="X334" i="19"/>
  <c r="X333" i="19"/>
  <c r="X332" i="19"/>
  <c r="X331" i="19"/>
  <c r="X330" i="19"/>
  <c r="X329" i="19"/>
  <c r="X328" i="19"/>
  <c r="X327" i="19"/>
  <c r="X326" i="19"/>
  <c r="X325" i="19"/>
  <c r="X324" i="19"/>
  <c r="X323" i="19"/>
  <c r="X322" i="19"/>
  <c r="X321" i="19"/>
  <c r="X320" i="19"/>
  <c r="X319" i="19"/>
  <c r="X318" i="19"/>
  <c r="X317" i="19"/>
  <c r="X316" i="19"/>
  <c r="X315" i="19"/>
  <c r="X314" i="19"/>
  <c r="X313" i="19"/>
  <c r="X312" i="19"/>
  <c r="X311" i="19"/>
  <c r="X310" i="19"/>
  <c r="X309" i="19"/>
  <c r="X308" i="19"/>
  <c r="X307" i="19"/>
  <c r="X306" i="19"/>
  <c r="X305" i="19"/>
  <c r="X304" i="19"/>
  <c r="X303" i="19"/>
  <c r="X302" i="19"/>
  <c r="X301" i="19"/>
  <c r="X300" i="19"/>
  <c r="X299" i="19"/>
  <c r="X298" i="19"/>
  <c r="X297" i="19"/>
  <c r="X296" i="19"/>
  <c r="X295" i="19"/>
  <c r="X294" i="19"/>
  <c r="X293" i="19"/>
  <c r="X292" i="19"/>
  <c r="X291" i="19"/>
  <c r="X290" i="19"/>
  <c r="X289" i="19"/>
  <c r="X288" i="19"/>
  <c r="X287" i="19"/>
  <c r="X286" i="19"/>
  <c r="X285" i="19"/>
  <c r="X284" i="19"/>
  <c r="X283" i="19"/>
  <c r="X282" i="19"/>
  <c r="X281" i="19"/>
  <c r="X280" i="19"/>
  <c r="X279" i="19"/>
  <c r="X278" i="19"/>
  <c r="X277" i="19"/>
  <c r="X276" i="19"/>
  <c r="X275" i="19"/>
  <c r="X274" i="19"/>
  <c r="X273" i="19"/>
  <c r="X272" i="19"/>
  <c r="X271" i="19"/>
  <c r="X270" i="19"/>
  <c r="X269" i="19"/>
  <c r="X268" i="19"/>
  <c r="X267" i="19"/>
  <c r="X266" i="19"/>
  <c r="X265" i="19"/>
  <c r="X264" i="19"/>
  <c r="X263" i="19"/>
  <c r="X262" i="19"/>
  <c r="X261" i="19"/>
  <c r="X260" i="19"/>
  <c r="X259" i="19"/>
  <c r="X258" i="19"/>
  <c r="X257" i="19"/>
  <c r="X256" i="19"/>
  <c r="X255" i="19"/>
  <c r="X254" i="19"/>
  <c r="X253" i="19"/>
  <c r="X252" i="19"/>
  <c r="X251" i="19"/>
  <c r="X250" i="19"/>
  <c r="X249" i="19"/>
  <c r="X248" i="19"/>
  <c r="X247" i="19"/>
  <c r="X246" i="19"/>
  <c r="X245" i="19"/>
  <c r="X244" i="19"/>
  <c r="X243" i="19"/>
  <c r="X242" i="19"/>
  <c r="X241" i="19"/>
  <c r="X240" i="19"/>
  <c r="X239" i="19"/>
  <c r="X238" i="19"/>
  <c r="X237" i="19"/>
  <c r="X236" i="19"/>
  <c r="X235" i="19"/>
  <c r="X234" i="19"/>
  <c r="X233" i="19"/>
  <c r="X232" i="19"/>
  <c r="X231" i="19"/>
  <c r="X230" i="19"/>
  <c r="X229" i="19"/>
  <c r="X228" i="19"/>
  <c r="X227" i="19"/>
  <c r="X226" i="19"/>
  <c r="X225" i="19"/>
  <c r="X224" i="19"/>
  <c r="X223" i="19"/>
  <c r="X222" i="19"/>
  <c r="X221" i="19"/>
  <c r="X220" i="19"/>
  <c r="X219" i="19"/>
  <c r="X218" i="19"/>
  <c r="X217" i="19"/>
  <c r="X216" i="19"/>
  <c r="X215" i="19"/>
  <c r="X214" i="19"/>
  <c r="X213" i="19"/>
  <c r="X212" i="19"/>
  <c r="X211" i="19"/>
  <c r="X210" i="19"/>
  <c r="X209" i="19"/>
  <c r="X208" i="19"/>
  <c r="X207" i="19"/>
  <c r="X206" i="19"/>
  <c r="X205" i="19"/>
  <c r="X204" i="19"/>
  <c r="X203" i="19"/>
  <c r="X202" i="19"/>
  <c r="X201" i="19"/>
  <c r="X200" i="19"/>
  <c r="X199" i="19"/>
  <c r="X198" i="19"/>
  <c r="X197" i="19"/>
  <c r="X196" i="19"/>
  <c r="X195" i="19"/>
  <c r="X194" i="19"/>
  <c r="X193" i="19"/>
  <c r="X192" i="19"/>
  <c r="X191" i="19"/>
  <c r="X190" i="19"/>
  <c r="X189" i="19"/>
  <c r="X188" i="19"/>
  <c r="X187" i="19"/>
  <c r="X186" i="19"/>
  <c r="X185" i="19"/>
  <c r="X184" i="19"/>
  <c r="X183" i="19"/>
  <c r="X182" i="19"/>
  <c r="X181" i="19"/>
  <c r="X180" i="19"/>
  <c r="X179" i="19"/>
  <c r="X178" i="19"/>
  <c r="X177" i="19"/>
  <c r="X176" i="19"/>
  <c r="X175" i="19"/>
  <c r="X174" i="19"/>
  <c r="X173" i="19"/>
  <c r="X172" i="19"/>
  <c r="X171" i="19"/>
  <c r="X170" i="19"/>
  <c r="X169" i="19"/>
  <c r="X168" i="19"/>
  <c r="X167" i="19"/>
  <c r="X166" i="19"/>
  <c r="X165" i="19"/>
  <c r="X164" i="19"/>
  <c r="X163" i="19"/>
  <c r="X162" i="19"/>
  <c r="X161" i="19"/>
  <c r="X160" i="19"/>
  <c r="X159" i="19"/>
  <c r="X158" i="19"/>
  <c r="X157" i="19"/>
  <c r="X156" i="19"/>
  <c r="X155" i="19"/>
  <c r="X154" i="19"/>
  <c r="X153" i="19"/>
  <c r="X152" i="19"/>
  <c r="X151" i="19"/>
  <c r="X150" i="19"/>
  <c r="X149" i="19"/>
  <c r="X148" i="19"/>
  <c r="X147" i="19"/>
  <c r="X146" i="19"/>
  <c r="X145" i="19"/>
  <c r="X144" i="19"/>
  <c r="X143" i="19"/>
  <c r="X142" i="19"/>
  <c r="X141" i="19"/>
  <c r="X140" i="19"/>
  <c r="X139" i="19"/>
  <c r="X138" i="19"/>
  <c r="X137" i="19"/>
  <c r="X136" i="19"/>
  <c r="X135" i="19"/>
  <c r="X134" i="19"/>
  <c r="X133" i="19"/>
  <c r="X132" i="19"/>
  <c r="X131" i="19"/>
  <c r="X130" i="19"/>
  <c r="X129" i="19"/>
  <c r="X128" i="19"/>
  <c r="X127" i="19"/>
  <c r="X126" i="19"/>
  <c r="X125" i="19"/>
  <c r="X124" i="19"/>
  <c r="X123" i="19"/>
  <c r="X122" i="19"/>
  <c r="X121" i="19"/>
  <c r="X120" i="19"/>
  <c r="X119" i="19"/>
  <c r="X118" i="19"/>
  <c r="X117" i="19"/>
  <c r="X116" i="19"/>
  <c r="X115" i="19"/>
  <c r="X114" i="19"/>
  <c r="X113" i="19"/>
  <c r="X112" i="19"/>
  <c r="X111" i="19"/>
  <c r="X110" i="19"/>
  <c r="X109" i="19"/>
  <c r="X108" i="19"/>
  <c r="X107" i="19"/>
  <c r="X106" i="19"/>
  <c r="X105" i="19"/>
  <c r="X104" i="19"/>
  <c r="X103" i="19"/>
  <c r="X102" i="19"/>
  <c r="X101" i="19"/>
  <c r="X100" i="19"/>
  <c r="X99" i="19"/>
  <c r="X98" i="19"/>
  <c r="X97" i="19"/>
  <c r="X96" i="19"/>
  <c r="X95" i="19"/>
  <c r="X94" i="19"/>
  <c r="X93" i="19"/>
  <c r="X92" i="19"/>
  <c r="X91" i="19"/>
  <c r="X90" i="19"/>
  <c r="X89" i="19"/>
  <c r="X88" i="19"/>
  <c r="X87" i="19"/>
  <c r="X86" i="19"/>
  <c r="X85" i="19"/>
  <c r="X84" i="19"/>
  <c r="X83" i="19"/>
  <c r="X82" i="19"/>
  <c r="X81" i="19"/>
  <c r="X80" i="19"/>
  <c r="X79" i="19"/>
  <c r="X78" i="19"/>
  <c r="X77" i="19"/>
  <c r="X76" i="19"/>
  <c r="X75" i="19"/>
  <c r="X74" i="19"/>
  <c r="X73" i="19"/>
  <c r="X72" i="19"/>
  <c r="X71" i="19"/>
  <c r="X70" i="19"/>
  <c r="X69" i="19"/>
  <c r="X68" i="19"/>
  <c r="X67" i="19"/>
  <c r="X66" i="19"/>
  <c r="X65" i="19"/>
  <c r="X64" i="19"/>
  <c r="X63" i="19"/>
  <c r="X62" i="19"/>
  <c r="X61" i="19"/>
  <c r="X60" i="19"/>
  <c r="X59" i="19"/>
  <c r="X58" i="19"/>
  <c r="X57" i="19"/>
  <c r="X56" i="19"/>
  <c r="X55" i="19"/>
  <c r="X54" i="19"/>
  <c r="X53" i="19"/>
  <c r="X52" i="19"/>
  <c r="X51" i="19"/>
  <c r="X50" i="19"/>
  <c r="X49" i="19"/>
  <c r="X48" i="19"/>
  <c r="X47" i="19"/>
  <c r="X46" i="19"/>
  <c r="X45" i="19"/>
  <c r="X44" i="19"/>
  <c r="X43" i="19"/>
  <c r="X42" i="19"/>
  <c r="X41" i="19"/>
  <c r="X40" i="19"/>
  <c r="X39" i="19"/>
  <c r="X38" i="19"/>
  <c r="X37" i="19"/>
  <c r="X36" i="19"/>
  <c r="Z36" i="11"/>
  <c r="Z37" i="11"/>
  <c r="Z38" i="11"/>
  <c r="Z39" i="11"/>
  <c r="Z40" i="11"/>
  <c r="Z41" i="11"/>
  <c r="Z42" i="11"/>
  <c r="Z43" i="11"/>
  <c r="Z44" i="11"/>
  <c r="Z36" i="19"/>
  <c r="U36" i="19" s="1"/>
  <c r="Z37" i="19"/>
  <c r="Z38" i="19"/>
  <c r="Z39" i="19"/>
  <c r="Z40" i="19"/>
  <c r="Z41" i="19"/>
  <c r="Z42" i="19"/>
  <c r="Z43" i="19"/>
  <c r="Z44" i="19"/>
  <c r="U44" i="19" s="1"/>
  <c r="Z45" i="19"/>
  <c r="Z46" i="19"/>
  <c r="Z47" i="19"/>
  <c r="Z48" i="19"/>
  <c r="U48" i="19" s="1"/>
  <c r="Z49" i="19"/>
  <c r="U49" i="19" s="1"/>
  <c r="Z50" i="19"/>
  <c r="U50" i="19" s="1"/>
  <c r="Z51" i="19"/>
  <c r="U51" i="19" s="1"/>
  <c r="Z52" i="19"/>
  <c r="U52" i="19" s="1"/>
  <c r="Z53" i="19"/>
  <c r="Z54" i="19"/>
  <c r="Z55" i="19"/>
  <c r="U55" i="19" s="1"/>
  <c r="Z56" i="19"/>
  <c r="U56" i="19" s="1"/>
  <c r="Z57" i="19"/>
  <c r="U57" i="19" s="1"/>
  <c r="Z58" i="19"/>
  <c r="U58" i="19" s="1"/>
  <c r="Z59" i="19"/>
  <c r="U59" i="19" s="1"/>
  <c r="Z60" i="19"/>
  <c r="U60" i="19" s="1"/>
  <c r="Z61" i="19"/>
  <c r="Z62" i="19"/>
  <c r="Z63" i="19"/>
  <c r="U63" i="19" s="1"/>
  <c r="Z64" i="19"/>
  <c r="U64" i="19" s="1"/>
  <c r="Z65" i="19"/>
  <c r="U65" i="19" s="1"/>
  <c r="Z66" i="19"/>
  <c r="U66" i="19" s="1"/>
  <c r="Z67" i="19"/>
  <c r="U67" i="19" s="1"/>
  <c r="Z68" i="19"/>
  <c r="U68" i="19" s="1"/>
  <c r="Z69" i="19"/>
  <c r="Z70" i="19"/>
  <c r="Z71" i="19"/>
  <c r="U71" i="19" s="1"/>
  <c r="Z72" i="19"/>
  <c r="U72" i="19" s="1"/>
  <c r="Z73" i="19"/>
  <c r="U73" i="19" s="1"/>
  <c r="Z74" i="19"/>
  <c r="U74" i="19" s="1"/>
  <c r="Z75" i="19"/>
  <c r="U75" i="19" s="1"/>
  <c r="Z76" i="19"/>
  <c r="U76" i="19" s="1"/>
  <c r="Z77" i="19"/>
  <c r="Z78" i="19"/>
  <c r="Z79" i="19"/>
  <c r="U79" i="19" s="1"/>
  <c r="Z80" i="19"/>
  <c r="U80" i="19" s="1"/>
  <c r="Z81" i="19"/>
  <c r="U81" i="19" s="1"/>
  <c r="Z82" i="19"/>
  <c r="U82" i="19" s="1"/>
  <c r="Z83" i="19"/>
  <c r="U83" i="19" s="1"/>
  <c r="Z84" i="19"/>
  <c r="U84" i="19" s="1"/>
  <c r="Z85" i="19"/>
  <c r="Z86" i="19"/>
  <c r="Z87" i="19"/>
  <c r="U87" i="19" s="1"/>
  <c r="Z88" i="19"/>
  <c r="U88" i="19" s="1"/>
  <c r="Z89" i="19"/>
  <c r="U89" i="19" s="1"/>
  <c r="Z90" i="19"/>
  <c r="U90" i="19" s="1"/>
  <c r="Z91" i="19"/>
  <c r="U91" i="19" s="1"/>
  <c r="Z92" i="19"/>
  <c r="U92" i="19" s="1"/>
  <c r="Z93" i="19"/>
  <c r="Z94" i="19"/>
  <c r="Z95" i="19"/>
  <c r="U95" i="19" s="1"/>
  <c r="Z96" i="19"/>
  <c r="U96" i="19" s="1"/>
  <c r="Z97" i="19"/>
  <c r="U97" i="19" s="1"/>
  <c r="Z98" i="19"/>
  <c r="U98" i="19" s="1"/>
  <c r="Z99" i="19"/>
  <c r="U99" i="19" s="1"/>
  <c r="Z100" i="19"/>
  <c r="U100" i="19" s="1"/>
  <c r="Z101" i="19"/>
  <c r="Z102" i="19"/>
  <c r="Z103" i="19"/>
  <c r="U103" i="19" s="1"/>
  <c r="Z104" i="19"/>
  <c r="U104" i="19" s="1"/>
  <c r="Z105" i="19"/>
  <c r="U105" i="19" s="1"/>
  <c r="Z106" i="19"/>
  <c r="U106" i="19" s="1"/>
  <c r="Z107" i="19"/>
  <c r="U107" i="19" s="1"/>
  <c r="Z108" i="19"/>
  <c r="U108" i="19" s="1"/>
  <c r="Z109" i="19"/>
  <c r="Z110" i="19"/>
  <c r="Z111" i="19"/>
  <c r="U111" i="19" s="1"/>
  <c r="Z112" i="19"/>
  <c r="U112" i="19" s="1"/>
  <c r="Z113" i="19"/>
  <c r="U113" i="19" s="1"/>
  <c r="Z114" i="19"/>
  <c r="U114" i="19" s="1"/>
  <c r="Z115" i="19"/>
  <c r="U115" i="19" s="1"/>
  <c r="Z116" i="19"/>
  <c r="U116" i="19" s="1"/>
  <c r="Z117" i="19"/>
  <c r="Z118" i="19"/>
  <c r="Z119" i="19"/>
  <c r="U119" i="19" s="1"/>
  <c r="Z120" i="19"/>
  <c r="U120" i="19" s="1"/>
  <c r="Z121" i="19"/>
  <c r="U121" i="19" s="1"/>
  <c r="Z122" i="19"/>
  <c r="U122" i="19" s="1"/>
  <c r="Z123" i="19"/>
  <c r="U123" i="19" s="1"/>
  <c r="Z124" i="19"/>
  <c r="U124" i="19" s="1"/>
  <c r="Z125" i="19"/>
  <c r="Z126" i="19"/>
  <c r="Z127" i="19"/>
  <c r="U127" i="19" s="1"/>
  <c r="Z128" i="19"/>
  <c r="U128" i="19" s="1"/>
  <c r="Z129" i="19"/>
  <c r="U129" i="19" s="1"/>
  <c r="Z130" i="19"/>
  <c r="U130" i="19" s="1"/>
  <c r="Z131" i="19"/>
  <c r="U131" i="19" s="1"/>
  <c r="Z132" i="19"/>
  <c r="U132" i="19" s="1"/>
  <c r="Z133" i="19"/>
  <c r="Z134" i="19"/>
  <c r="Z135" i="19"/>
  <c r="U135" i="19" s="1"/>
  <c r="Z136" i="19"/>
  <c r="U136" i="19" s="1"/>
  <c r="Z137" i="19"/>
  <c r="U137" i="19" s="1"/>
  <c r="Z138" i="19"/>
  <c r="U138" i="19" s="1"/>
  <c r="Z139" i="19"/>
  <c r="U139" i="19" s="1"/>
  <c r="Z140" i="19"/>
  <c r="U140" i="19" s="1"/>
  <c r="Z141" i="19"/>
  <c r="Z142" i="19"/>
  <c r="Z143" i="19"/>
  <c r="U143" i="19" s="1"/>
  <c r="Z144" i="19"/>
  <c r="U144" i="19" s="1"/>
  <c r="Z145" i="19"/>
  <c r="U145" i="19" s="1"/>
  <c r="Z146" i="19"/>
  <c r="U146" i="19" s="1"/>
  <c r="Z147" i="19"/>
  <c r="U147" i="19" s="1"/>
  <c r="Z148" i="19"/>
  <c r="U148" i="19" s="1"/>
  <c r="Z149" i="19"/>
  <c r="Z150" i="19"/>
  <c r="Z151" i="19"/>
  <c r="U151" i="19" s="1"/>
  <c r="Z152" i="19"/>
  <c r="U152" i="19" s="1"/>
  <c r="Z153" i="19"/>
  <c r="U153" i="19" s="1"/>
  <c r="Z154" i="19"/>
  <c r="U154" i="19" s="1"/>
  <c r="Z155" i="19"/>
  <c r="U155" i="19" s="1"/>
  <c r="Z156" i="19"/>
  <c r="U156" i="19" s="1"/>
  <c r="Z157" i="19"/>
  <c r="Z158" i="19"/>
  <c r="Z159" i="19"/>
  <c r="U159" i="19" s="1"/>
  <c r="Z160" i="19"/>
  <c r="U160" i="19" s="1"/>
  <c r="Z161" i="19"/>
  <c r="U161" i="19" s="1"/>
  <c r="Z162" i="19"/>
  <c r="U162" i="19" s="1"/>
  <c r="Z163" i="19"/>
  <c r="U163" i="19" s="1"/>
  <c r="Z164" i="19"/>
  <c r="U164" i="19" s="1"/>
  <c r="Z165" i="19"/>
  <c r="Z166" i="19"/>
  <c r="Z167" i="19"/>
  <c r="U167" i="19" s="1"/>
  <c r="Z168" i="19"/>
  <c r="U168" i="19" s="1"/>
  <c r="Z169" i="19"/>
  <c r="U169" i="19" s="1"/>
  <c r="Z170" i="19"/>
  <c r="U170" i="19" s="1"/>
  <c r="Z171" i="19"/>
  <c r="U171" i="19" s="1"/>
  <c r="Z172" i="19"/>
  <c r="U172" i="19" s="1"/>
  <c r="Z173" i="19"/>
  <c r="Z174" i="19"/>
  <c r="Z175" i="19"/>
  <c r="U175" i="19" s="1"/>
  <c r="Z176" i="19"/>
  <c r="U176" i="19" s="1"/>
  <c r="Z177" i="19"/>
  <c r="U177" i="19" s="1"/>
  <c r="Z178" i="19"/>
  <c r="U178" i="19" s="1"/>
  <c r="Z179" i="19"/>
  <c r="U179" i="19" s="1"/>
  <c r="Z180" i="19"/>
  <c r="U180" i="19" s="1"/>
  <c r="Z181" i="19"/>
  <c r="Z182" i="19"/>
  <c r="Z183" i="19"/>
  <c r="U183" i="19" s="1"/>
  <c r="Z184" i="19"/>
  <c r="U184" i="19" s="1"/>
  <c r="Z185" i="19"/>
  <c r="U185" i="19" s="1"/>
  <c r="Z186" i="19"/>
  <c r="U186" i="19" s="1"/>
  <c r="Z187" i="19"/>
  <c r="U187" i="19" s="1"/>
  <c r="Z188" i="19"/>
  <c r="U188" i="19" s="1"/>
  <c r="Z189" i="19"/>
  <c r="Z190" i="19"/>
  <c r="Z191" i="19"/>
  <c r="U191" i="19" s="1"/>
  <c r="Z192" i="19"/>
  <c r="U192" i="19" s="1"/>
  <c r="Z193" i="19"/>
  <c r="U193" i="19" s="1"/>
  <c r="Z194" i="19"/>
  <c r="U194" i="19" s="1"/>
  <c r="Z195" i="19"/>
  <c r="U195" i="19" s="1"/>
  <c r="Z196" i="19"/>
  <c r="U196" i="19" s="1"/>
  <c r="Z197" i="19"/>
  <c r="Z198" i="19"/>
  <c r="Z199" i="19"/>
  <c r="U199" i="19" s="1"/>
  <c r="Z200" i="19"/>
  <c r="U200" i="19" s="1"/>
  <c r="Z201" i="19"/>
  <c r="U201" i="19" s="1"/>
  <c r="Z202" i="19"/>
  <c r="U202" i="19" s="1"/>
  <c r="Z203" i="19"/>
  <c r="U203" i="19" s="1"/>
  <c r="Z204" i="19"/>
  <c r="U204" i="19" s="1"/>
  <c r="Z205" i="19"/>
  <c r="Z206" i="19"/>
  <c r="Z207" i="19"/>
  <c r="U207" i="19" s="1"/>
  <c r="Z208" i="19"/>
  <c r="U208" i="19" s="1"/>
  <c r="Z209" i="19"/>
  <c r="U209" i="19" s="1"/>
  <c r="Z210" i="19"/>
  <c r="U210" i="19" s="1"/>
  <c r="Z211" i="19"/>
  <c r="U211" i="19" s="1"/>
  <c r="Z212" i="19"/>
  <c r="U212" i="19" s="1"/>
  <c r="Z213" i="19"/>
  <c r="Z214" i="19"/>
  <c r="Z215" i="19"/>
  <c r="U215" i="19" s="1"/>
  <c r="Z216" i="19"/>
  <c r="U216" i="19" s="1"/>
  <c r="Z217" i="19"/>
  <c r="U217" i="19" s="1"/>
  <c r="Z218" i="19"/>
  <c r="U218" i="19" s="1"/>
  <c r="Z219" i="19"/>
  <c r="U219" i="19" s="1"/>
  <c r="Z220" i="19"/>
  <c r="U220" i="19" s="1"/>
  <c r="Z221" i="19"/>
  <c r="Z222" i="19"/>
  <c r="Z223" i="19"/>
  <c r="U223" i="19" s="1"/>
  <c r="Z224" i="19"/>
  <c r="U224" i="19" s="1"/>
  <c r="Z225" i="19"/>
  <c r="U225" i="19" s="1"/>
  <c r="Z226" i="19"/>
  <c r="U226" i="19" s="1"/>
  <c r="Z227" i="19"/>
  <c r="U227" i="19" s="1"/>
  <c r="Z228" i="19"/>
  <c r="U228" i="19" s="1"/>
  <c r="Z229" i="19"/>
  <c r="Z230" i="19"/>
  <c r="Z231" i="19"/>
  <c r="U231" i="19" s="1"/>
  <c r="Z232" i="19"/>
  <c r="U232" i="19" s="1"/>
  <c r="Z233" i="19"/>
  <c r="U233" i="19" s="1"/>
  <c r="Z234" i="19"/>
  <c r="U234" i="19" s="1"/>
  <c r="Z235" i="19"/>
  <c r="U235" i="19" s="1"/>
  <c r="Z236" i="19"/>
  <c r="U236" i="19" s="1"/>
  <c r="Z237" i="19"/>
  <c r="Z238" i="19"/>
  <c r="Z239" i="19"/>
  <c r="U239" i="19" s="1"/>
  <c r="Z240" i="19"/>
  <c r="U240" i="19" s="1"/>
  <c r="Z241" i="19"/>
  <c r="U241" i="19" s="1"/>
  <c r="Z242" i="19"/>
  <c r="U242" i="19" s="1"/>
  <c r="Z243" i="19"/>
  <c r="U243" i="19" s="1"/>
  <c r="Z244" i="19"/>
  <c r="U244" i="19" s="1"/>
  <c r="Z245" i="19"/>
  <c r="Z246" i="19"/>
  <c r="Z247" i="19"/>
  <c r="U247" i="19" s="1"/>
  <c r="Z248" i="19"/>
  <c r="U248" i="19" s="1"/>
  <c r="Z249" i="19"/>
  <c r="U249" i="19" s="1"/>
  <c r="Z250" i="19"/>
  <c r="U250" i="19" s="1"/>
  <c r="Z251" i="19"/>
  <c r="U251" i="19" s="1"/>
  <c r="Z252" i="19"/>
  <c r="U252" i="19" s="1"/>
  <c r="Z253" i="19"/>
  <c r="Z254" i="19"/>
  <c r="Z255" i="19"/>
  <c r="U255" i="19" s="1"/>
  <c r="Z256" i="19"/>
  <c r="U256" i="19" s="1"/>
  <c r="Z257" i="19"/>
  <c r="U257" i="19" s="1"/>
  <c r="Z258" i="19"/>
  <c r="U258" i="19" s="1"/>
  <c r="Z259" i="19"/>
  <c r="U259" i="19" s="1"/>
  <c r="Z260" i="19"/>
  <c r="U260" i="19" s="1"/>
  <c r="Z261" i="19"/>
  <c r="Z262" i="19"/>
  <c r="Z263" i="19"/>
  <c r="U263" i="19" s="1"/>
  <c r="Z264" i="19"/>
  <c r="U264" i="19" s="1"/>
  <c r="Z265" i="19"/>
  <c r="U265" i="19" s="1"/>
  <c r="Z266" i="19"/>
  <c r="U266" i="19" s="1"/>
  <c r="Z267" i="19"/>
  <c r="U267" i="19" s="1"/>
  <c r="Z268" i="19"/>
  <c r="U268" i="19" s="1"/>
  <c r="Z269" i="19"/>
  <c r="Z270" i="19"/>
  <c r="Z271" i="19"/>
  <c r="U271" i="19" s="1"/>
  <c r="Z272" i="19"/>
  <c r="U272" i="19" s="1"/>
  <c r="Z273" i="19"/>
  <c r="U273" i="19" s="1"/>
  <c r="Z274" i="19"/>
  <c r="U274" i="19" s="1"/>
  <c r="Z275" i="19"/>
  <c r="U275" i="19" s="1"/>
  <c r="Z276" i="19"/>
  <c r="U276" i="19" s="1"/>
  <c r="Z277" i="19"/>
  <c r="Z278" i="19"/>
  <c r="Z279" i="19"/>
  <c r="U279" i="19" s="1"/>
  <c r="Z280" i="19"/>
  <c r="U280" i="19" s="1"/>
  <c r="Z281" i="19"/>
  <c r="U281" i="19" s="1"/>
  <c r="Z282" i="19"/>
  <c r="U282" i="19" s="1"/>
  <c r="Z283" i="19"/>
  <c r="U283" i="19" s="1"/>
  <c r="Z284" i="19"/>
  <c r="U284" i="19" s="1"/>
  <c r="Z285" i="19"/>
  <c r="Z286" i="19"/>
  <c r="Z287" i="19"/>
  <c r="U287" i="19" s="1"/>
  <c r="Z288" i="19"/>
  <c r="U288" i="19" s="1"/>
  <c r="Z289" i="19"/>
  <c r="U289" i="19" s="1"/>
  <c r="Z290" i="19"/>
  <c r="U290" i="19" s="1"/>
  <c r="Z291" i="19"/>
  <c r="U291" i="19" s="1"/>
  <c r="Z292" i="19"/>
  <c r="U292" i="19" s="1"/>
  <c r="Z293" i="19"/>
  <c r="Z294" i="19"/>
  <c r="Z295" i="19"/>
  <c r="U295" i="19" s="1"/>
  <c r="Z296" i="19"/>
  <c r="U296" i="19" s="1"/>
  <c r="Z297" i="19"/>
  <c r="U297" i="19" s="1"/>
  <c r="Z298" i="19"/>
  <c r="U298" i="19" s="1"/>
  <c r="Z299" i="19"/>
  <c r="U299" i="19" s="1"/>
  <c r="Z300" i="19"/>
  <c r="U300" i="19" s="1"/>
  <c r="Z301" i="19"/>
  <c r="Z302" i="19"/>
  <c r="Z303" i="19"/>
  <c r="U303" i="19" s="1"/>
  <c r="Z304" i="19"/>
  <c r="U304" i="19" s="1"/>
  <c r="Z305" i="19"/>
  <c r="U305" i="19" s="1"/>
  <c r="Z306" i="19"/>
  <c r="U306" i="19" s="1"/>
  <c r="Z307" i="19"/>
  <c r="U307" i="19" s="1"/>
  <c r="Z308" i="19"/>
  <c r="U308" i="19" s="1"/>
  <c r="Z309" i="19"/>
  <c r="Z310" i="19"/>
  <c r="Z311" i="19"/>
  <c r="U311" i="19" s="1"/>
  <c r="Z312" i="19"/>
  <c r="U312" i="19" s="1"/>
  <c r="Z313" i="19"/>
  <c r="U313" i="19" s="1"/>
  <c r="Z314" i="19"/>
  <c r="U314" i="19" s="1"/>
  <c r="Z315" i="19"/>
  <c r="U315" i="19" s="1"/>
  <c r="Z316" i="19"/>
  <c r="U316" i="19" s="1"/>
  <c r="Z317" i="19"/>
  <c r="Z318" i="19"/>
  <c r="Z319" i="19"/>
  <c r="U319" i="19" s="1"/>
  <c r="Z320" i="19"/>
  <c r="U320" i="19" s="1"/>
  <c r="Z321" i="19"/>
  <c r="U321" i="19" s="1"/>
  <c r="Z322" i="19"/>
  <c r="U322" i="19" s="1"/>
  <c r="Z323" i="19"/>
  <c r="U323" i="19" s="1"/>
  <c r="Z324" i="19"/>
  <c r="U324" i="19" s="1"/>
  <c r="Z325" i="19"/>
  <c r="Z326" i="19"/>
  <c r="Z327" i="19"/>
  <c r="U327" i="19" s="1"/>
  <c r="Z328" i="19"/>
  <c r="U328" i="19" s="1"/>
  <c r="Z329" i="19"/>
  <c r="U329" i="19" s="1"/>
  <c r="Z330" i="19"/>
  <c r="U330" i="19" s="1"/>
  <c r="Z331" i="19"/>
  <c r="U331" i="19" s="1"/>
  <c r="Z332" i="19"/>
  <c r="U332" i="19" s="1"/>
  <c r="Z333" i="19"/>
  <c r="Z334" i="19"/>
  <c r="Z335" i="19"/>
  <c r="U335" i="19" s="1"/>
  <c r="Z336" i="19"/>
  <c r="U336" i="19" s="1"/>
  <c r="Z337" i="19"/>
  <c r="U337" i="19" s="1"/>
  <c r="Z338" i="19"/>
  <c r="U338" i="19" s="1"/>
  <c r="Z339" i="19"/>
  <c r="U339" i="19" s="1"/>
  <c r="Z340" i="19"/>
  <c r="U340" i="19" s="1"/>
  <c r="Z341" i="19"/>
  <c r="Z342" i="19"/>
  <c r="Z343" i="19"/>
  <c r="U343" i="19" s="1"/>
  <c r="Z344" i="19"/>
  <c r="U344" i="19" s="1"/>
  <c r="Z345" i="19"/>
  <c r="U345" i="19" s="1"/>
  <c r="Z346" i="19"/>
  <c r="U346" i="19" s="1"/>
  <c r="Z347" i="19"/>
  <c r="U347" i="19" s="1"/>
  <c r="Z348" i="19"/>
  <c r="U348" i="19" s="1"/>
  <c r="Z349" i="19"/>
  <c r="Z350" i="19"/>
  <c r="Z351" i="19"/>
  <c r="U351" i="19" s="1"/>
  <c r="Z352" i="19"/>
  <c r="U352" i="19" s="1"/>
  <c r="Z353" i="19"/>
  <c r="U353" i="19" s="1"/>
  <c r="Z354" i="19"/>
  <c r="U354" i="19" s="1"/>
  <c r="Z355" i="19"/>
  <c r="U355" i="19" s="1"/>
  <c r="Z356" i="19"/>
  <c r="U356" i="19" s="1"/>
  <c r="Z357" i="19"/>
  <c r="Z358" i="19"/>
  <c r="Z359" i="19"/>
  <c r="U359" i="19" s="1"/>
  <c r="Z360" i="19"/>
  <c r="U360" i="19" s="1"/>
  <c r="Z361" i="19"/>
  <c r="U361" i="19" s="1"/>
  <c r="Z362" i="19"/>
  <c r="U362" i="19" s="1"/>
  <c r="Z363" i="19"/>
  <c r="U363" i="19" s="1"/>
  <c r="Z364" i="19"/>
  <c r="U364" i="19" s="1"/>
  <c r="Z365" i="19"/>
  <c r="Z366" i="19"/>
  <c r="Z367" i="19"/>
  <c r="U367" i="19" s="1"/>
  <c r="Z368" i="19"/>
  <c r="U368" i="19" s="1"/>
  <c r="Z369" i="19"/>
  <c r="U369" i="19" s="1"/>
  <c r="Z370" i="19"/>
  <c r="U370" i="19" s="1"/>
  <c r="Z371" i="19"/>
  <c r="U371" i="19" s="1"/>
  <c r="Z372" i="19"/>
  <c r="U372" i="19" s="1"/>
  <c r="Z373" i="19"/>
  <c r="Z374" i="19"/>
  <c r="Z375" i="19"/>
  <c r="U375" i="19" s="1"/>
  <c r="Z376" i="19"/>
  <c r="U376" i="19" s="1"/>
  <c r="Z377" i="19"/>
  <c r="U377" i="19" s="1"/>
  <c r="Z378" i="19"/>
  <c r="U378" i="19" s="1"/>
  <c r="Z379" i="19"/>
  <c r="U379" i="19" s="1"/>
  <c r="Z380" i="19"/>
  <c r="U380" i="19" s="1"/>
  <c r="Z381" i="19"/>
  <c r="Z382" i="19"/>
  <c r="Z383" i="19"/>
  <c r="U383" i="19" s="1"/>
  <c r="Z384" i="19"/>
  <c r="U384" i="19" s="1"/>
  <c r="Z385" i="19"/>
  <c r="U385" i="19" s="1"/>
  <c r="Z386" i="19"/>
  <c r="U386" i="19" s="1"/>
  <c r="Z387" i="19"/>
  <c r="U387" i="19" s="1"/>
  <c r="Z388" i="19"/>
  <c r="U388" i="19" s="1"/>
  <c r="Z389" i="19"/>
  <c r="Z390" i="19"/>
  <c r="Z391" i="19"/>
  <c r="U391" i="19" s="1"/>
  <c r="Z392" i="19"/>
  <c r="U392" i="19" s="1"/>
  <c r="Z393" i="19"/>
  <c r="U393" i="19" s="1"/>
  <c r="Z394" i="19"/>
  <c r="U394" i="19" s="1"/>
  <c r="Z395" i="19"/>
  <c r="U395" i="19" s="1"/>
  <c r="Z396" i="19"/>
  <c r="U396" i="19" s="1"/>
  <c r="Z397" i="19"/>
  <c r="Z398" i="19"/>
  <c r="Z399" i="19"/>
  <c r="U399" i="19" s="1"/>
  <c r="Z400" i="19"/>
  <c r="U400" i="19" s="1"/>
  <c r="Z401" i="19"/>
  <c r="U401" i="19" s="1"/>
  <c r="Z402" i="19"/>
  <c r="U402" i="19" s="1"/>
  <c r="Z403" i="19"/>
  <c r="U403" i="19" s="1"/>
  <c r="Z404" i="19"/>
  <c r="U404" i="19" s="1"/>
  <c r="Z405" i="19"/>
  <c r="Z406" i="19"/>
  <c r="Z407" i="19"/>
  <c r="U407" i="19" s="1"/>
  <c r="Z408" i="19"/>
  <c r="U408" i="19" s="1"/>
  <c r="Z409" i="19"/>
  <c r="U409" i="19" s="1"/>
  <c r="Z410" i="19"/>
  <c r="U410" i="19" s="1"/>
  <c r="Z411" i="19"/>
  <c r="U411" i="19" s="1"/>
  <c r="Z412" i="19"/>
  <c r="U412" i="19" s="1"/>
  <c r="Z413" i="19"/>
  <c r="Z414" i="19"/>
  <c r="Z415" i="19"/>
  <c r="U415" i="19" s="1"/>
  <c r="Z416" i="19"/>
  <c r="U416" i="19" s="1"/>
  <c r="Z417" i="19"/>
  <c r="U417" i="19" s="1"/>
  <c r="Z418" i="19"/>
  <c r="U418" i="19" s="1"/>
  <c r="Z419" i="19"/>
  <c r="U419" i="19" s="1"/>
  <c r="Z420" i="19"/>
  <c r="U420" i="19" s="1"/>
  <c r="Z421" i="19"/>
  <c r="Z422" i="19"/>
  <c r="Z423" i="19"/>
  <c r="U423" i="19" s="1"/>
  <c r="Z424" i="19"/>
  <c r="U424" i="19" s="1"/>
  <c r="Z425" i="19"/>
  <c r="U425" i="19" s="1"/>
  <c r="Z426" i="19"/>
  <c r="U426" i="19" s="1"/>
  <c r="Z427" i="19"/>
  <c r="U427" i="19" s="1"/>
  <c r="Z428" i="19"/>
  <c r="U428" i="19" s="1"/>
  <c r="Z429" i="19"/>
  <c r="Z430" i="19"/>
  <c r="Z431" i="19"/>
  <c r="U431" i="19" s="1"/>
  <c r="Z432" i="19"/>
  <c r="U432" i="19" s="1"/>
  <c r="Z433" i="19"/>
  <c r="U433" i="19" s="1"/>
  <c r="Z434" i="19"/>
  <c r="U434" i="19" s="1"/>
  <c r="Z435" i="19"/>
  <c r="U435" i="19" s="1"/>
  <c r="Z436" i="19"/>
  <c r="U436" i="19" s="1"/>
  <c r="Z437" i="19"/>
  <c r="Z438" i="19"/>
  <c r="Z439" i="19"/>
  <c r="U439" i="19" s="1"/>
  <c r="Z440" i="19"/>
  <c r="U440" i="19" s="1"/>
  <c r="Z441" i="19"/>
  <c r="U441" i="19" s="1"/>
  <c r="Z442" i="19"/>
  <c r="U442" i="19" s="1"/>
  <c r="Z443" i="19"/>
  <c r="U443" i="19" s="1"/>
  <c r="Z444" i="19"/>
  <c r="U444" i="19" s="1"/>
  <c r="Z445" i="19"/>
  <c r="Z446" i="19"/>
  <c r="Z447" i="19"/>
  <c r="U447" i="19" s="1"/>
  <c r="Z448" i="19"/>
  <c r="U448" i="19" s="1"/>
  <c r="Z449" i="19"/>
  <c r="U449" i="19" s="1"/>
  <c r="Z450" i="19"/>
  <c r="U450" i="19" s="1"/>
  <c r="Z451" i="19"/>
  <c r="U451" i="19" s="1"/>
  <c r="Z452" i="19"/>
  <c r="U452" i="19" s="1"/>
  <c r="Z453" i="19"/>
  <c r="Z454" i="19"/>
  <c r="Z455" i="19"/>
  <c r="U455" i="19" s="1"/>
  <c r="Z456" i="19"/>
  <c r="U456" i="19" s="1"/>
  <c r="Z457" i="19"/>
  <c r="U457" i="19" s="1"/>
  <c r="Z458" i="19"/>
  <c r="U458" i="19" s="1"/>
  <c r="Z459" i="19"/>
  <c r="U459" i="19" s="1"/>
  <c r="Z460" i="19"/>
  <c r="U460" i="19" s="1"/>
  <c r="Z461" i="19"/>
  <c r="Z462" i="19"/>
  <c r="Z463" i="19"/>
  <c r="U463" i="19" s="1"/>
  <c r="Z464" i="19"/>
  <c r="U464" i="19" s="1"/>
  <c r="Z465" i="19"/>
  <c r="U465" i="19" s="1"/>
  <c r="Z466" i="19"/>
  <c r="U466" i="19" s="1"/>
  <c r="Z467" i="19"/>
  <c r="U467" i="19" s="1"/>
  <c r="Z468" i="19"/>
  <c r="U468" i="19" s="1"/>
  <c r="Z469" i="19"/>
  <c r="Z470" i="19"/>
  <c r="Z471" i="19"/>
  <c r="U471" i="19" s="1"/>
  <c r="Z472" i="19"/>
  <c r="U472" i="19" s="1"/>
  <c r="Z473" i="19"/>
  <c r="U473" i="19" s="1"/>
  <c r="Z474" i="19"/>
  <c r="U474" i="19" s="1"/>
  <c r="Z475" i="19"/>
  <c r="U475" i="19" s="1"/>
  <c r="Z476" i="19"/>
  <c r="U476" i="19" s="1"/>
  <c r="Z477" i="19"/>
  <c r="Z478" i="19"/>
  <c r="Z479" i="19"/>
  <c r="U479" i="19" s="1"/>
  <c r="Z480" i="19"/>
  <c r="U480" i="19" s="1"/>
  <c r="Z481" i="19"/>
  <c r="U481" i="19" s="1"/>
  <c r="Z482" i="19"/>
  <c r="U482" i="19" s="1"/>
  <c r="Z483" i="19"/>
  <c r="U483" i="19" s="1"/>
  <c r="Z484" i="19"/>
  <c r="U484" i="19" s="1"/>
  <c r="Z485" i="19"/>
  <c r="Z486" i="19"/>
  <c r="Z487" i="19"/>
  <c r="U487" i="19" s="1"/>
  <c r="Z488" i="19"/>
  <c r="U488" i="19" s="1"/>
  <c r="Z489" i="19"/>
  <c r="U489" i="19" s="1"/>
  <c r="Z490" i="19"/>
  <c r="U490" i="19" s="1"/>
  <c r="Z491" i="19"/>
  <c r="U491" i="19" s="1"/>
  <c r="Z492" i="19"/>
  <c r="U492" i="19" s="1"/>
  <c r="Z493" i="19"/>
  <c r="Z494" i="19"/>
  <c r="Z495" i="19"/>
  <c r="U495" i="19" s="1"/>
  <c r="Z496" i="19"/>
  <c r="U496" i="19" s="1"/>
  <c r="Z497" i="19"/>
  <c r="U497" i="19" s="1"/>
  <c r="Z498" i="19"/>
  <c r="U498" i="19" s="1"/>
  <c r="Z499" i="19"/>
  <c r="U499" i="19" s="1"/>
  <c r="Z500" i="19"/>
  <c r="U500" i="19" s="1"/>
  <c r="Z501" i="19"/>
  <c r="Z502" i="19"/>
  <c r="Z503" i="19"/>
  <c r="U503" i="19" s="1"/>
  <c r="Z504" i="19"/>
  <c r="U504" i="19" s="1"/>
  <c r="Z505" i="19"/>
  <c r="U505" i="19" s="1"/>
  <c r="Z506" i="19"/>
  <c r="U506" i="19" s="1"/>
  <c r="Z507" i="19"/>
  <c r="U507" i="19" s="1"/>
  <c r="Z508" i="19"/>
  <c r="U508" i="19" s="1"/>
  <c r="Z509" i="19"/>
  <c r="Z510" i="19"/>
  <c r="Z511" i="19"/>
  <c r="U511" i="19" s="1"/>
  <c r="Z512" i="19"/>
  <c r="U512" i="19" s="1"/>
  <c r="Z513" i="19"/>
  <c r="U513" i="19" s="1"/>
  <c r="Z514" i="19"/>
  <c r="U514" i="19" s="1"/>
  <c r="Z515" i="19"/>
  <c r="U515" i="19" s="1"/>
  <c r="Z516" i="19"/>
  <c r="U516" i="19" s="1"/>
  <c r="Z517" i="19"/>
  <c r="Z518" i="19"/>
  <c r="Z519" i="19"/>
  <c r="U519" i="19" s="1"/>
  <c r="Z520" i="19"/>
  <c r="U520" i="19" s="1"/>
  <c r="Z521" i="19"/>
  <c r="U521" i="19" s="1"/>
  <c r="Z522" i="19"/>
  <c r="U522" i="19" s="1"/>
  <c r="Z523" i="19"/>
  <c r="U523" i="19" s="1"/>
  <c r="Z524" i="19"/>
  <c r="U524" i="19" s="1"/>
  <c r="Z525" i="19"/>
  <c r="Z526" i="19"/>
  <c r="Z527" i="19"/>
  <c r="U527" i="19" s="1"/>
  <c r="Z528" i="19"/>
  <c r="U528" i="19" s="1"/>
  <c r="Z529" i="19"/>
  <c r="U529" i="19" s="1"/>
  <c r="Z530" i="19"/>
  <c r="U530" i="19" s="1"/>
  <c r="Z531" i="19"/>
  <c r="U531" i="19" s="1"/>
  <c r="Z532" i="19"/>
  <c r="U532" i="19" s="1"/>
  <c r="Z533" i="19"/>
  <c r="Z534" i="19"/>
  <c r="Z535" i="19"/>
  <c r="U535" i="19" s="1"/>
  <c r="Z536" i="19"/>
  <c r="U536" i="19" s="1"/>
  <c r="Z537" i="19"/>
  <c r="U537" i="19" s="1"/>
  <c r="Z538" i="19"/>
  <c r="U538" i="19" s="1"/>
  <c r="Z539" i="19"/>
  <c r="U539" i="19" s="1"/>
  <c r="Z540" i="19"/>
  <c r="U540" i="19" s="1"/>
  <c r="Z541" i="19"/>
  <c r="Z542" i="19"/>
  <c r="Z543" i="19"/>
  <c r="U543" i="19" s="1"/>
  <c r="Z544" i="19"/>
  <c r="U544" i="19" s="1"/>
  <c r="Z545" i="19"/>
  <c r="U545" i="19" s="1"/>
  <c r="Z546" i="19"/>
  <c r="U546" i="19" s="1"/>
  <c r="Z547" i="19"/>
  <c r="U547" i="19" s="1"/>
  <c r="Z548" i="19"/>
  <c r="U548" i="19" s="1"/>
  <c r="Z549" i="19"/>
  <c r="Z550" i="19"/>
  <c r="Z551" i="19"/>
  <c r="U551" i="19" s="1"/>
  <c r="Z552" i="19"/>
  <c r="U552" i="19" s="1"/>
  <c r="Z553" i="19"/>
  <c r="U553" i="19" s="1"/>
  <c r="Z554" i="19"/>
  <c r="U554" i="19" s="1"/>
  <c r="Z555" i="19"/>
  <c r="U555" i="19" s="1"/>
  <c r="Z556" i="19"/>
  <c r="U556" i="19" s="1"/>
  <c r="Z557" i="19"/>
  <c r="Z558" i="19"/>
  <c r="Z559" i="19"/>
  <c r="U559" i="19" s="1"/>
  <c r="Z560" i="19"/>
  <c r="U560" i="19" s="1"/>
  <c r="Z561" i="19"/>
  <c r="U561" i="19" s="1"/>
  <c r="Z562" i="19"/>
  <c r="U562" i="19" s="1"/>
  <c r="Z563" i="19"/>
  <c r="U563" i="19" s="1"/>
  <c r="Z564" i="19"/>
  <c r="U564" i="19" s="1"/>
  <c r="Z565" i="19"/>
  <c r="Z566" i="19"/>
  <c r="Z567" i="19"/>
  <c r="U567" i="19" s="1"/>
  <c r="Z568" i="19"/>
  <c r="U568" i="19" s="1"/>
  <c r="Z569" i="19"/>
  <c r="U569" i="19" s="1"/>
  <c r="Z570" i="19"/>
  <c r="U570" i="19" s="1"/>
  <c r="Z571" i="19"/>
  <c r="U571" i="19" s="1"/>
  <c r="Z572" i="19"/>
  <c r="U572" i="19" s="1"/>
  <c r="Z573" i="19"/>
  <c r="Z574" i="19"/>
  <c r="Z575" i="19"/>
  <c r="U575" i="19" s="1"/>
  <c r="Z576" i="19"/>
  <c r="U576" i="19" s="1"/>
  <c r="Z577" i="19"/>
  <c r="U577" i="19" s="1"/>
  <c r="Z578" i="19"/>
  <c r="U578" i="19" s="1"/>
  <c r="Z579" i="19"/>
  <c r="U579" i="19" s="1"/>
  <c r="Z580" i="19"/>
  <c r="U580" i="19" s="1"/>
  <c r="Z581" i="19"/>
  <c r="Z582" i="19"/>
  <c r="Z583" i="19"/>
  <c r="U583" i="19" s="1"/>
  <c r="Z584" i="19"/>
  <c r="U584" i="19" s="1"/>
  <c r="Z585" i="19"/>
  <c r="U585" i="19" s="1"/>
  <c r="Z586" i="19"/>
  <c r="U586" i="19" s="1"/>
  <c r="Z587" i="19"/>
  <c r="U587" i="19" s="1"/>
  <c r="Z588" i="19"/>
  <c r="U588" i="19" s="1"/>
  <c r="Z589" i="19"/>
  <c r="Z590" i="19"/>
  <c r="Z591" i="19"/>
  <c r="U591" i="19" s="1"/>
  <c r="Z592" i="19"/>
  <c r="U592" i="19" s="1"/>
  <c r="Z593" i="19"/>
  <c r="U593" i="19" s="1"/>
  <c r="Z594" i="19"/>
  <c r="U594" i="19" s="1"/>
  <c r="Z595" i="19"/>
  <c r="U595" i="19" s="1"/>
  <c r="Z596" i="19"/>
  <c r="U596" i="19" s="1"/>
  <c r="Z597" i="19"/>
  <c r="Z598" i="19"/>
  <c r="Z599" i="19"/>
  <c r="U599" i="19" s="1"/>
  <c r="Z600" i="19"/>
  <c r="U600" i="19" s="1"/>
  <c r="Z601" i="19"/>
  <c r="U601" i="19" s="1"/>
  <c r="Z602" i="19"/>
  <c r="U602" i="19" s="1"/>
  <c r="Z603" i="19"/>
  <c r="U603" i="19" s="1"/>
  <c r="Z604" i="19"/>
  <c r="U604" i="19" s="1"/>
  <c r="Z605" i="19"/>
  <c r="Z606" i="19"/>
  <c r="Z607" i="19"/>
  <c r="U607" i="19" s="1"/>
  <c r="Z608" i="19"/>
  <c r="U608" i="19" s="1"/>
  <c r="Z609" i="19"/>
  <c r="U609" i="19" s="1"/>
  <c r="Z610" i="19"/>
  <c r="U610" i="19" s="1"/>
  <c r="Z611" i="19"/>
  <c r="U611" i="19" s="1"/>
  <c r="Z612" i="19"/>
  <c r="U612" i="19" s="1"/>
  <c r="Z613" i="19"/>
  <c r="Z614" i="19"/>
  <c r="Z615" i="19"/>
  <c r="U615" i="19" s="1"/>
  <c r="Z616" i="19"/>
  <c r="U616" i="19" s="1"/>
  <c r="Z617" i="19"/>
  <c r="U617" i="19" s="1"/>
  <c r="Z618" i="19"/>
  <c r="U618" i="19" s="1"/>
  <c r="Z619" i="19"/>
  <c r="U619" i="19" s="1"/>
  <c r="Z620" i="19"/>
  <c r="U620" i="19" s="1"/>
  <c r="Z621" i="19"/>
  <c r="Z622" i="19"/>
  <c r="Z623" i="19"/>
  <c r="U623" i="19" s="1"/>
  <c r="Z624" i="19"/>
  <c r="U624" i="19" s="1"/>
  <c r="Z625" i="19"/>
  <c r="U625" i="19" s="1"/>
  <c r="Z626" i="19"/>
  <c r="U626" i="19" s="1"/>
  <c r="Z627" i="19"/>
  <c r="U627" i="19" s="1"/>
  <c r="Z628" i="19"/>
  <c r="U628" i="19" s="1"/>
  <c r="Z629" i="19"/>
  <c r="Z630" i="19"/>
  <c r="Z631" i="19"/>
  <c r="U631" i="19" s="1"/>
  <c r="Z632" i="19"/>
  <c r="U632" i="19" s="1"/>
  <c r="Z633" i="19"/>
  <c r="U633" i="19" s="1"/>
  <c r="Z634" i="19"/>
  <c r="U634" i="19" s="1"/>
  <c r="Z635" i="19"/>
  <c r="U635" i="19" s="1"/>
  <c r="Z636" i="19"/>
  <c r="U636" i="19" s="1"/>
  <c r="Z637" i="19"/>
  <c r="Z638" i="19"/>
  <c r="Z639" i="19"/>
  <c r="U639" i="19" s="1"/>
  <c r="Z640" i="19"/>
  <c r="U640" i="19" s="1"/>
  <c r="Z641" i="19"/>
  <c r="U641" i="19" s="1"/>
  <c r="Z642" i="19"/>
  <c r="U642" i="19" s="1"/>
  <c r="Z643" i="19"/>
  <c r="U643" i="19" s="1"/>
  <c r="Z644" i="19"/>
  <c r="U644" i="19" s="1"/>
  <c r="Z645" i="19"/>
  <c r="Z646" i="19"/>
  <c r="Z647" i="19"/>
  <c r="U647" i="19" s="1"/>
  <c r="Z648" i="19"/>
  <c r="U648" i="19" s="1"/>
  <c r="Z649" i="19"/>
  <c r="U649" i="19" s="1"/>
  <c r="Z650" i="19"/>
  <c r="U650" i="19" s="1"/>
  <c r="Z651" i="19"/>
  <c r="U651" i="19" s="1"/>
  <c r="Z652" i="19"/>
  <c r="U652" i="19" s="1"/>
  <c r="Z653" i="19"/>
  <c r="Z654" i="19"/>
  <c r="Z655" i="19"/>
  <c r="U655" i="19" s="1"/>
  <c r="Z656" i="19"/>
  <c r="U656" i="19" s="1"/>
  <c r="Z657" i="19"/>
  <c r="U657" i="19" s="1"/>
  <c r="Z658" i="19"/>
  <c r="U658" i="19" s="1"/>
  <c r="Z659" i="19"/>
  <c r="U659" i="19" s="1"/>
  <c r="Z660" i="19"/>
  <c r="U660" i="19" s="1"/>
  <c r="Z661" i="19"/>
  <c r="Z662" i="19"/>
  <c r="Z663" i="19"/>
  <c r="U663" i="19" s="1"/>
  <c r="Z664" i="19"/>
  <c r="U664" i="19" s="1"/>
  <c r="Z665" i="19"/>
  <c r="U665" i="19" s="1"/>
  <c r="Z666" i="19"/>
  <c r="U666" i="19" s="1"/>
  <c r="Z667" i="19"/>
  <c r="U667" i="19" s="1"/>
  <c r="Z668" i="19"/>
  <c r="U668" i="19" s="1"/>
  <c r="Z669" i="19"/>
  <c r="Z670" i="19"/>
  <c r="Z671" i="19"/>
  <c r="U671" i="19" s="1"/>
  <c r="Z672" i="19"/>
  <c r="U672" i="19" s="1"/>
  <c r="Z673" i="19"/>
  <c r="U673" i="19" s="1"/>
  <c r="Z674" i="19"/>
  <c r="U674" i="19" s="1"/>
  <c r="Z675" i="19"/>
  <c r="U675" i="19" s="1"/>
  <c r="Z676" i="19"/>
  <c r="U676" i="19" s="1"/>
  <c r="Z677" i="19"/>
  <c r="Z678" i="19"/>
  <c r="Z679" i="19"/>
  <c r="U679" i="19" s="1"/>
  <c r="Z680" i="19"/>
  <c r="U680" i="19" s="1"/>
  <c r="Z681" i="19"/>
  <c r="U681" i="19" s="1"/>
  <c r="Z682" i="19"/>
  <c r="U682" i="19" s="1"/>
  <c r="Z683" i="19"/>
  <c r="U683" i="19" s="1"/>
  <c r="Z684" i="19"/>
  <c r="U684" i="19" s="1"/>
  <c r="Z685" i="19"/>
  <c r="Z686" i="19"/>
  <c r="Z687" i="19"/>
  <c r="U687" i="19" s="1"/>
  <c r="Z688" i="19"/>
  <c r="U688" i="19" s="1"/>
  <c r="Z689" i="19"/>
  <c r="U689" i="19" s="1"/>
  <c r="Z690" i="19"/>
  <c r="U690" i="19" s="1"/>
  <c r="Z691" i="19"/>
  <c r="U691" i="19" s="1"/>
  <c r="Z692" i="19"/>
  <c r="U692" i="19" s="1"/>
  <c r="Z693" i="19"/>
  <c r="Z694" i="19"/>
  <c r="Z695" i="19"/>
  <c r="U695" i="19" s="1"/>
  <c r="Z696" i="19"/>
  <c r="U696" i="19" s="1"/>
  <c r="Z697" i="19"/>
  <c r="U697" i="19" s="1"/>
  <c r="Z698" i="19"/>
  <c r="U698" i="19" s="1"/>
  <c r="Z699" i="19"/>
  <c r="U699" i="19" s="1"/>
  <c r="Z700" i="19"/>
  <c r="U700" i="19" s="1"/>
  <c r="Z701" i="19"/>
  <c r="Z702" i="19"/>
  <c r="Z703" i="19"/>
  <c r="U703" i="19" s="1"/>
  <c r="Z704" i="19"/>
  <c r="U704" i="19" s="1"/>
  <c r="Z705" i="19"/>
  <c r="U705" i="19" s="1"/>
  <c r="Z706" i="19"/>
  <c r="U706" i="19" s="1"/>
  <c r="Z707" i="19"/>
  <c r="U707" i="19" s="1"/>
  <c r="Z708" i="19"/>
  <c r="U708" i="19" s="1"/>
  <c r="Z709" i="19"/>
  <c r="Z710" i="19"/>
  <c r="Z711" i="19"/>
  <c r="U711" i="19" s="1"/>
  <c r="Z712" i="19"/>
  <c r="U712" i="19" s="1"/>
  <c r="Z713" i="19"/>
  <c r="U713" i="19" s="1"/>
  <c r="Z714" i="19"/>
  <c r="U714" i="19" s="1"/>
  <c r="Z715" i="19"/>
  <c r="U715" i="19" s="1"/>
  <c r="Z716" i="19"/>
  <c r="U716" i="19" s="1"/>
  <c r="Z717" i="19"/>
  <c r="Z718" i="19"/>
  <c r="Z719" i="19"/>
  <c r="U719" i="19" s="1"/>
  <c r="Z720" i="19"/>
  <c r="U720" i="19" s="1"/>
  <c r="Z721" i="19"/>
  <c r="U721" i="19" s="1"/>
  <c r="Z722" i="19"/>
  <c r="U722" i="19" s="1"/>
  <c r="Z723" i="19"/>
  <c r="U723" i="19" s="1"/>
  <c r="Z724" i="19"/>
  <c r="U724" i="19" s="1"/>
  <c r="Z725" i="19"/>
  <c r="Z726" i="19"/>
  <c r="Z727" i="19"/>
  <c r="U727" i="19" s="1"/>
  <c r="Z728" i="19"/>
  <c r="U728" i="19" s="1"/>
  <c r="Z729" i="19"/>
  <c r="U729" i="19" s="1"/>
  <c r="Z730" i="19"/>
  <c r="U730" i="19" s="1"/>
  <c r="Z731" i="19"/>
  <c r="U731" i="19" s="1"/>
  <c r="Z732" i="19"/>
  <c r="U732" i="19" s="1"/>
  <c r="Z733" i="19"/>
  <c r="Z734" i="19"/>
  <c r="Z735" i="19"/>
  <c r="U735" i="19" s="1"/>
  <c r="Z736" i="19"/>
  <c r="U736" i="19" s="1"/>
  <c r="Z737" i="19"/>
  <c r="U737" i="19" s="1"/>
  <c r="Z738" i="19"/>
  <c r="U738" i="19" s="1"/>
  <c r="Z739" i="19"/>
  <c r="U739" i="19" s="1"/>
  <c r="Z740" i="19"/>
  <c r="U740" i="19" s="1"/>
  <c r="Z741" i="19"/>
  <c r="Z742" i="19"/>
  <c r="Z743" i="19"/>
  <c r="U743" i="19" s="1"/>
  <c r="Z744" i="19"/>
  <c r="U744" i="19" s="1"/>
  <c r="Z745" i="19"/>
  <c r="U745" i="19" s="1"/>
  <c r="Z746" i="19"/>
  <c r="U746" i="19" s="1"/>
  <c r="Z747" i="19"/>
  <c r="U747" i="19" s="1"/>
  <c r="Z748" i="19"/>
  <c r="U748" i="19" s="1"/>
  <c r="Z749" i="19"/>
  <c r="Z750" i="19"/>
  <c r="Z751" i="19"/>
  <c r="U751" i="19" s="1"/>
  <c r="Z752" i="19"/>
  <c r="U752" i="19" s="1"/>
  <c r="Z753" i="19"/>
  <c r="U753" i="19" s="1"/>
  <c r="Z754" i="19"/>
  <c r="U754" i="19" s="1"/>
  <c r="Z755" i="19"/>
  <c r="U755" i="19" s="1"/>
  <c r="Z756" i="19"/>
  <c r="U756" i="19" s="1"/>
  <c r="Z757" i="19"/>
  <c r="Z758" i="19"/>
  <c r="Z759" i="19"/>
  <c r="U759" i="19" s="1"/>
  <c r="Z760" i="19"/>
  <c r="U760" i="19" s="1"/>
  <c r="Z761" i="19"/>
  <c r="U761" i="19" s="1"/>
  <c r="Z762" i="19"/>
  <c r="U762" i="19" s="1"/>
  <c r="Z763" i="19"/>
  <c r="U763" i="19" s="1"/>
  <c r="Z764" i="19"/>
  <c r="U764" i="19" s="1"/>
  <c r="Z765" i="19"/>
  <c r="Z766" i="19"/>
  <c r="Z767" i="19"/>
  <c r="U767" i="19" s="1"/>
  <c r="Z768" i="19"/>
  <c r="U768" i="19" s="1"/>
  <c r="Z769" i="19"/>
  <c r="U769" i="19" s="1"/>
  <c r="Z770" i="19"/>
  <c r="U770" i="19" s="1"/>
  <c r="Z771" i="19"/>
  <c r="U771" i="19" s="1"/>
  <c r="Z772" i="19"/>
  <c r="U772" i="19" s="1"/>
  <c r="Z773" i="19"/>
  <c r="Z774" i="19"/>
  <c r="Z775" i="19"/>
  <c r="U775" i="19" s="1"/>
  <c r="Z776" i="19"/>
  <c r="U776" i="19" s="1"/>
  <c r="Z777" i="19"/>
  <c r="U777" i="19" s="1"/>
  <c r="Z778" i="19"/>
  <c r="U778" i="19" s="1"/>
  <c r="Z779" i="19"/>
  <c r="U779" i="19" s="1"/>
  <c r="Z780" i="19"/>
  <c r="U780" i="19" s="1"/>
  <c r="Z781" i="19"/>
  <c r="Z782" i="19"/>
  <c r="Z783" i="19"/>
  <c r="U783" i="19" s="1"/>
  <c r="Z784" i="19"/>
  <c r="U784" i="19" s="1"/>
  <c r="Z785" i="19"/>
  <c r="U785" i="19" s="1"/>
  <c r="Z786" i="19"/>
  <c r="U786" i="19" s="1"/>
  <c r="Z787" i="19"/>
  <c r="U787" i="19" s="1"/>
  <c r="Z788" i="19"/>
  <c r="U788" i="19" s="1"/>
  <c r="Z789" i="19"/>
  <c r="Z790" i="19"/>
  <c r="Z791" i="19"/>
  <c r="U791" i="19" s="1"/>
  <c r="Z792" i="19"/>
  <c r="U792" i="19" s="1"/>
  <c r="Z793" i="19"/>
  <c r="U793" i="19" s="1"/>
  <c r="Z794" i="19"/>
  <c r="U794" i="19" s="1"/>
  <c r="Z795" i="19"/>
  <c r="U795" i="19" s="1"/>
  <c r="Z796" i="19"/>
  <c r="U796" i="19" s="1"/>
  <c r="Z797" i="19"/>
  <c r="Z798" i="19"/>
  <c r="Z799" i="19"/>
  <c r="U799" i="19" s="1"/>
  <c r="Z800" i="19"/>
  <c r="U800" i="19" s="1"/>
  <c r="Z801" i="19"/>
  <c r="U801" i="19" s="1"/>
  <c r="Z802" i="19"/>
  <c r="U802" i="19" s="1"/>
  <c r="Z803" i="19"/>
  <c r="U803" i="19" s="1"/>
  <c r="Z804" i="19"/>
  <c r="U804" i="19" s="1"/>
  <c r="Z805" i="19"/>
  <c r="Z806" i="19"/>
  <c r="Z807" i="19"/>
  <c r="U807" i="19" s="1"/>
  <c r="Z808" i="19"/>
  <c r="U808" i="19" s="1"/>
  <c r="Z809" i="19"/>
  <c r="U809" i="19" s="1"/>
  <c r="Z810" i="19"/>
  <c r="U810" i="19" s="1"/>
  <c r="Z811" i="19"/>
  <c r="U811" i="19" s="1"/>
  <c r="Z812" i="19"/>
  <c r="U812" i="19" s="1"/>
  <c r="Z813" i="19"/>
  <c r="Z814" i="19"/>
  <c r="Z815" i="19"/>
  <c r="U815" i="19" s="1"/>
  <c r="Z816" i="19"/>
  <c r="U816" i="19" s="1"/>
  <c r="Z817" i="19"/>
  <c r="U817" i="19" s="1"/>
  <c r="Z818" i="19"/>
  <c r="U818" i="19" s="1"/>
  <c r="Z819" i="19"/>
  <c r="U819" i="19" s="1"/>
  <c r="Z820" i="19"/>
  <c r="U820" i="19" s="1"/>
  <c r="Z821" i="19"/>
  <c r="Z822" i="19"/>
  <c r="Z823" i="19"/>
  <c r="U823" i="19" s="1"/>
  <c r="Z824" i="19"/>
  <c r="U824" i="19" s="1"/>
  <c r="Z825" i="19"/>
  <c r="U825" i="19" s="1"/>
  <c r="Z826" i="19"/>
  <c r="U826" i="19" s="1"/>
  <c r="Z827" i="19"/>
  <c r="U827" i="19" s="1"/>
  <c r="Z828" i="19"/>
  <c r="U828" i="19" s="1"/>
  <c r="Z829" i="19"/>
  <c r="Z830" i="19"/>
  <c r="Z831" i="19"/>
  <c r="U831" i="19" s="1"/>
  <c r="Z832" i="19"/>
  <c r="U832" i="19" s="1"/>
  <c r="Z833" i="19"/>
  <c r="U833" i="19" s="1"/>
  <c r="Z834" i="19"/>
  <c r="U834" i="19" s="1"/>
  <c r="Z835" i="19"/>
  <c r="U835" i="19" s="1"/>
  <c r="Z836" i="19"/>
  <c r="U836" i="19" s="1"/>
  <c r="Z837" i="19"/>
  <c r="Z838" i="19"/>
  <c r="Z839" i="19"/>
  <c r="U839" i="19" s="1"/>
  <c r="Z840" i="19"/>
  <c r="U840" i="19" s="1"/>
  <c r="Z841" i="19"/>
  <c r="U841" i="19" s="1"/>
  <c r="Z842" i="19"/>
  <c r="U842" i="19" s="1"/>
  <c r="Z843" i="19"/>
  <c r="U843" i="19" s="1"/>
  <c r="Z844" i="19"/>
  <c r="U844" i="19" s="1"/>
  <c r="Z845" i="19"/>
  <c r="Z846" i="19"/>
  <c r="Z847" i="19"/>
  <c r="U847" i="19" s="1"/>
  <c r="Z848" i="19"/>
  <c r="U848" i="19" s="1"/>
  <c r="Z849" i="19"/>
  <c r="U849" i="19" s="1"/>
  <c r="Z850" i="19"/>
  <c r="U850" i="19" s="1"/>
  <c r="Z851" i="19"/>
  <c r="U851" i="19" s="1"/>
  <c r="Z852" i="19"/>
  <c r="U852" i="19" s="1"/>
  <c r="Z853" i="19"/>
  <c r="Z854" i="19"/>
  <c r="Z855" i="19"/>
  <c r="U855" i="19" s="1"/>
  <c r="Z856" i="19"/>
  <c r="U856" i="19" s="1"/>
  <c r="Z857" i="19"/>
  <c r="U857" i="19" s="1"/>
  <c r="Z858" i="19"/>
  <c r="U858" i="19" s="1"/>
  <c r="Z859" i="19"/>
  <c r="U859" i="19" s="1"/>
  <c r="Z860" i="19"/>
  <c r="U860" i="19" s="1"/>
  <c r="Z861" i="19"/>
  <c r="Z862" i="19"/>
  <c r="Z863" i="19"/>
  <c r="U863" i="19" s="1"/>
  <c r="Z864" i="19"/>
  <c r="U864" i="19" s="1"/>
  <c r="Z865" i="19"/>
  <c r="U865" i="19" s="1"/>
  <c r="Z866" i="19"/>
  <c r="U866" i="19" s="1"/>
  <c r="Z867" i="19"/>
  <c r="U867" i="19" s="1"/>
  <c r="Z868" i="19"/>
  <c r="U868" i="19" s="1"/>
  <c r="Z869" i="19"/>
  <c r="Z870" i="19"/>
  <c r="Z871" i="19"/>
  <c r="U871" i="19" s="1"/>
  <c r="Z872" i="19"/>
  <c r="U872" i="19" s="1"/>
  <c r="Z873" i="19"/>
  <c r="U873" i="19" s="1"/>
  <c r="Z874" i="19"/>
  <c r="U874" i="19" s="1"/>
  <c r="Z875" i="19"/>
  <c r="U875" i="19" s="1"/>
  <c r="Z876" i="19"/>
  <c r="U876" i="19" s="1"/>
  <c r="Z877" i="19"/>
  <c r="Z878" i="19"/>
  <c r="Z879" i="19"/>
  <c r="U879" i="19" s="1"/>
  <c r="Z880" i="19"/>
  <c r="U880" i="19" s="1"/>
  <c r="Z881" i="19"/>
  <c r="U881" i="19" s="1"/>
  <c r="Z882" i="19"/>
  <c r="U882" i="19" s="1"/>
  <c r="Z883" i="19"/>
  <c r="U883" i="19" s="1"/>
  <c r="Z884" i="19"/>
  <c r="U884" i="19" s="1"/>
  <c r="Z885" i="19"/>
  <c r="Z886" i="19"/>
  <c r="Z887" i="19"/>
  <c r="U887" i="19" s="1"/>
  <c r="Z888" i="19"/>
  <c r="U888" i="19" s="1"/>
  <c r="Z889" i="19"/>
  <c r="U889" i="19" s="1"/>
  <c r="Z890" i="19"/>
  <c r="U890" i="19" s="1"/>
  <c r="Z891" i="19"/>
  <c r="U891" i="19" s="1"/>
  <c r="Z892" i="19"/>
  <c r="U892" i="19" s="1"/>
  <c r="Z893" i="19"/>
  <c r="Z894" i="19"/>
  <c r="Z895" i="19"/>
  <c r="U895" i="19" s="1"/>
  <c r="Z896" i="19"/>
  <c r="U896" i="19" s="1"/>
  <c r="Z897" i="19"/>
  <c r="U897" i="19" s="1"/>
  <c r="Z898" i="19"/>
  <c r="U898" i="19" s="1"/>
  <c r="Z899" i="19"/>
  <c r="U899" i="19" s="1"/>
  <c r="Z900" i="19"/>
  <c r="U900" i="19" s="1"/>
  <c r="Z901" i="19"/>
  <c r="Z902" i="19"/>
  <c r="Z903" i="19"/>
  <c r="U903" i="19" s="1"/>
  <c r="Z904" i="19"/>
  <c r="U904" i="19" s="1"/>
  <c r="Z905" i="19"/>
  <c r="U905" i="19" s="1"/>
  <c r="Z906" i="19"/>
  <c r="U906" i="19" s="1"/>
  <c r="Z907" i="19"/>
  <c r="U907" i="19" s="1"/>
  <c r="Z908" i="19"/>
  <c r="U908" i="19" s="1"/>
  <c r="Z909" i="19"/>
  <c r="Z910" i="19"/>
  <c r="Z911" i="19"/>
  <c r="U911" i="19" s="1"/>
  <c r="Z912" i="19"/>
  <c r="U912" i="19" s="1"/>
  <c r="Z913" i="19"/>
  <c r="U913" i="19" s="1"/>
  <c r="Z914" i="19"/>
  <c r="U914" i="19" s="1"/>
  <c r="Z915" i="19"/>
  <c r="U915" i="19" s="1"/>
  <c r="Z916" i="19"/>
  <c r="U916" i="19" s="1"/>
  <c r="Z917" i="19"/>
  <c r="Z918" i="19"/>
  <c r="Z919" i="19"/>
  <c r="U919" i="19" s="1"/>
  <c r="Z920" i="19"/>
  <c r="U920" i="19" s="1"/>
  <c r="Z921" i="19"/>
  <c r="U921" i="19" s="1"/>
  <c r="Z922" i="19"/>
  <c r="U922" i="19" s="1"/>
  <c r="Z923" i="19"/>
  <c r="U923" i="19" s="1"/>
  <c r="Z924" i="19"/>
  <c r="U924" i="19" s="1"/>
  <c r="Z925" i="19"/>
  <c r="Z926" i="19"/>
  <c r="Z927" i="19"/>
  <c r="U927" i="19" s="1"/>
  <c r="Z928" i="19"/>
  <c r="U928" i="19" s="1"/>
  <c r="Z929" i="19"/>
  <c r="U929" i="19" s="1"/>
  <c r="Z930" i="19"/>
  <c r="U930" i="19" s="1"/>
  <c r="Z931" i="19"/>
  <c r="U931" i="19" s="1"/>
  <c r="Z932" i="19"/>
  <c r="U932" i="19" s="1"/>
  <c r="Z933" i="19"/>
  <c r="Z934" i="19"/>
  <c r="Z935" i="19"/>
  <c r="U935" i="19" s="1"/>
  <c r="Z936" i="19"/>
  <c r="U936" i="19" s="1"/>
  <c r="Z937" i="19"/>
  <c r="U937" i="19" s="1"/>
  <c r="Z938" i="19"/>
  <c r="U938" i="19" s="1"/>
  <c r="Z939" i="19"/>
  <c r="U939" i="19" s="1"/>
  <c r="Z940" i="19"/>
  <c r="U940" i="19" s="1"/>
  <c r="Z941" i="19"/>
  <c r="Z942" i="19"/>
  <c r="Z943" i="19"/>
  <c r="U943" i="19" s="1"/>
  <c r="Z944" i="19"/>
  <c r="U944" i="19" s="1"/>
  <c r="Z945" i="19"/>
  <c r="U945" i="19" s="1"/>
  <c r="Z946" i="19"/>
  <c r="U946" i="19" s="1"/>
  <c r="Z947" i="19"/>
  <c r="U947" i="19" s="1"/>
  <c r="Z948" i="19"/>
  <c r="U948" i="19" s="1"/>
  <c r="Z949" i="19"/>
  <c r="Z950" i="19"/>
  <c r="Z951" i="19"/>
  <c r="U951" i="19" s="1"/>
  <c r="Z952" i="19"/>
  <c r="U952" i="19" s="1"/>
  <c r="Z953" i="19"/>
  <c r="U953" i="19" s="1"/>
  <c r="Z954" i="19"/>
  <c r="U954" i="19" s="1"/>
  <c r="Z955" i="19"/>
  <c r="U955" i="19" s="1"/>
  <c r="Z956" i="19"/>
  <c r="U956" i="19" s="1"/>
  <c r="Z957" i="19"/>
  <c r="Z958" i="19"/>
  <c r="Z959" i="19"/>
  <c r="U959" i="19" s="1"/>
  <c r="Z960" i="19"/>
  <c r="U960" i="19" s="1"/>
  <c r="Z961" i="19"/>
  <c r="U961" i="19" s="1"/>
  <c r="Z962" i="19"/>
  <c r="U962" i="19" s="1"/>
  <c r="Z963" i="19"/>
  <c r="U963" i="19" s="1"/>
  <c r="Z964" i="19"/>
  <c r="U964" i="19" s="1"/>
  <c r="Z965" i="19"/>
  <c r="Z966" i="19"/>
  <c r="Z967" i="19"/>
  <c r="U967" i="19" s="1"/>
  <c r="Z968" i="19"/>
  <c r="U968" i="19" s="1"/>
  <c r="Z969" i="19"/>
  <c r="U969" i="19" s="1"/>
  <c r="Z970" i="19"/>
  <c r="U970" i="19" s="1"/>
  <c r="Z971" i="19"/>
  <c r="U971" i="19" s="1"/>
  <c r="Z972" i="19"/>
  <c r="U972" i="19" s="1"/>
  <c r="Z973" i="19"/>
  <c r="Z974" i="19"/>
  <c r="Z975" i="19"/>
  <c r="U975" i="19" s="1"/>
  <c r="Z976" i="19"/>
  <c r="U976" i="19" s="1"/>
  <c r="Z977" i="19"/>
  <c r="U977" i="19" s="1"/>
  <c r="Z978" i="19"/>
  <c r="U978" i="19" s="1"/>
  <c r="Z979" i="19"/>
  <c r="U979" i="19" s="1"/>
  <c r="Z980" i="19"/>
  <c r="U980" i="19" s="1"/>
  <c r="Z981" i="19"/>
  <c r="Z982" i="19"/>
  <c r="Z983" i="19"/>
  <c r="U983" i="19" s="1"/>
  <c r="Z984" i="19"/>
  <c r="U984" i="19" s="1"/>
  <c r="Z985" i="19"/>
  <c r="U985" i="19" s="1"/>
  <c r="Z986" i="19"/>
  <c r="U986" i="19" s="1"/>
  <c r="Z987" i="19"/>
  <c r="U987" i="19" s="1"/>
  <c r="Z988" i="19"/>
  <c r="U988" i="19" s="1"/>
  <c r="Z989" i="19"/>
  <c r="Z990" i="19"/>
  <c r="Z991" i="19"/>
  <c r="U991" i="19" s="1"/>
  <c r="Z992" i="19"/>
  <c r="U992" i="19" s="1"/>
  <c r="Z993" i="19"/>
  <c r="U993" i="19" s="1"/>
  <c r="Z994" i="19"/>
  <c r="U994" i="19" s="1"/>
  <c r="Z995" i="19"/>
  <c r="U995" i="19" s="1"/>
  <c r="Z996" i="19"/>
  <c r="U996" i="19" s="1"/>
  <c r="Z997" i="19"/>
  <c r="Z998" i="19"/>
  <c r="Z999" i="19"/>
  <c r="U999" i="19" s="1"/>
  <c r="Z1000" i="19"/>
  <c r="U1000" i="19" s="1"/>
  <c r="Z1001" i="19"/>
  <c r="U1001" i="19" s="1"/>
  <c r="Z1002" i="19"/>
  <c r="U1002" i="19" s="1"/>
  <c r="Z1003" i="19"/>
  <c r="U1003" i="19" s="1"/>
  <c r="Z1004" i="19"/>
  <c r="U1004" i="19" s="1"/>
  <c r="Z1005" i="19"/>
  <c r="Z1006" i="19"/>
  <c r="Z1007" i="19"/>
  <c r="U1007" i="19" s="1"/>
  <c r="Z1008" i="19"/>
  <c r="U1008" i="19" s="1"/>
  <c r="Z1009" i="19"/>
  <c r="U1009" i="19" s="1"/>
  <c r="Z1010" i="19"/>
  <c r="U1010" i="19" s="1"/>
  <c r="Z1011" i="19"/>
  <c r="U1011" i="19" s="1"/>
  <c r="Z1012" i="19"/>
  <c r="U1012" i="19" s="1"/>
  <c r="Z1013" i="19"/>
  <c r="Z1014" i="19"/>
  <c r="Z1015" i="19"/>
  <c r="U1015" i="19" s="1"/>
  <c r="Z1016" i="19"/>
  <c r="U1016" i="19" s="1"/>
  <c r="Z1017" i="19"/>
  <c r="U1017" i="19" s="1"/>
  <c r="Z1018" i="19"/>
  <c r="U1018" i="19" s="1"/>
  <c r="Z1019" i="19"/>
  <c r="U1019" i="19" s="1"/>
  <c r="Z1020" i="19"/>
  <c r="U1020" i="19" s="1"/>
  <c r="Z1021" i="19"/>
  <c r="Z1022" i="19"/>
  <c r="Z1023" i="19"/>
  <c r="U1023" i="19" s="1"/>
  <c r="Z1024" i="19"/>
  <c r="U1024" i="19" s="1"/>
  <c r="Z1025" i="19"/>
  <c r="U1025" i="19" s="1"/>
  <c r="Z1026" i="19"/>
  <c r="U1026" i="19" s="1"/>
  <c r="Z1027" i="19"/>
  <c r="U1027" i="19" s="1"/>
  <c r="Z1028" i="19"/>
  <c r="U1028" i="19" s="1"/>
  <c r="Z1029" i="19"/>
  <c r="Z1030" i="19"/>
  <c r="Z1031" i="19"/>
  <c r="U1031" i="19" s="1"/>
  <c r="Z1032" i="19"/>
  <c r="U1032" i="19" s="1"/>
  <c r="Z1033" i="19"/>
  <c r="U1033" i="19" s="1"/>
  <c r="Z1034" i="19"/>
  <c r="U1034" i="19" s="1"/>
  <c r="Z1035" i="19"/>
  <c r="U1035" i="19" s="1"/>
  <c r="Z1036" i="19"/>
  <c r="U1036" i="19" s="1"/>
  <c r="Z1037" i="19"/>
  <c r="Z1038" i="19"/>
  <c r="Z1039" i="19"/>
  <c r="U1039" i="19" s="1"/>
  <c r="Z1040" i="19"/>
  <c r="U1040" i="19" s="1"/>
  <c r="Z1041" i="19"/>
  <c r="U1041" i="19" s="1"/>
  <c r="Z1042" i="19"/>
  <c r="U1042" i="19" s="1"/>
  <c r="Z1043" i="19"/>
  <c r="U1043" i="19" s="1"/>
  <c r="Z1044" i="19"/>
  <c r="U1044" i="19" s="1"/>
  <c r="Z1045" i="19"/>
  <c r="Z1046" i="19"/>
  <c r="Z1047" i="19"/>
  <c r="U1047" i="19" s="1"/>
  <c r="Z1048" i="19"/>
  <c r="U1048" i="19" s="1"/>
  <c r="Z1049" i="19"/>
  <c r="U1049" i="19" s="1"/>
  <c r="Z1050" i="19"/>
  <c r="U1050" i="19" s="1"/>
  <c r="Z1051" i="19"/>
  <c r="U1051" i="19" s="1"/>
  <c r="Z1052" i="19"/>
  <c r="U1052" i="19" s="1"/>
  <c r="Z1053" i="19"/>
  <c r="Z1054" i="19"/>
  <c r="Z1055" i="19"/>
  <c r="U1055" i="19" s="1"/>
  <c r="Z1056" i="19"/>
  <c r="U1056" i="19" s="1"/>
  <c r="Z1057" i="19"/>
  <c r="Z1058" i="19"/>
  <c r="U1058" i="19" s="1"/>
  <c r="Z1059" i="19"/>
  <c r="U1059" i="19" s="1"/>
  <c r="Z1060" i="19"/>
  <c r="U1060" i="19" s="1"/>
  <c r="Z1061" i="19"/>
  <c r="Z1062" i="19"/>
  <c r="Z1063" i="19"/>
  <c r="U1063" i="19" s="1"/>
  <c r="Z1064" i="19"/>
  <c r="U1064" i="19" s="1"/>
  <c r="Z1065" i="19"/>
  <c r="Z1066" i="19"/>
  <c r="U1066" i="19" s="1"/>
  <c r="Z1067" i="19"/>
  <c r="U1067" i="19" s="1"/>
  <c r="Z1068" i="19"/>
  <c r="U1068" i="19" s="1"/>
  <c r="Z1069" i="19"/>
  <c r="Z1070" i="19"/>
  <c r="Z1071" i="19"/>
  <c r="U1071" i="19" s="1"/>
  <c r="Z1072" i="19"/>
  <c r="U1072" i="19" s="1"/>
  <c r="Z1073" i="19"/>
  <c r="Z1074" i="19"/>
  <c r="U1074" i="19" s="1"/>
  <c r="Z1075" i="19"/>
  <c r="U1075" i="19" s="1"/>
  <c r="Z1076" i="19"/>
  <c r="U1076" i="19" s="1"/>
  <c r="Z1077" i="19"/>
  <c r="Z1078" i="19"/>
  <c r="Z1079" i="19"/>
  <c r="U1079" i="19" s="1"/>
  <c r="Z1080" i="19"/>
  <c r="U1080" i="19" s="1"/>
  <c r="Z1081" i="19"/>
  <c r="Z1082" i="19"/>
  <c r="U1082" i="19" s="1"/>
  <c r="Z1083" i="19"/>
  <c r="U1083" i="19" s="1"/>
  <c r="Z1084" i="19"/>
  <c r="U1084" i="19" s="1"/>
  <c r="Z1085" i="19"/>
  <c r="Z1086" i="19"/>
  <c r="Z1087" i="19"/>
  <c r="U1087" i="19" s="1"/>
  <c r="Z1088" i="19"/>
  <c r="U1088" i="19" s="1"/>
  <c r="Z1089" i="19"/>
  <c r="Z1090" i="19"/>
  <c r="U1090" i="19" s="1"/>
  <c r="Z1091" i="19"/>
  <c r="U1091" i="19" s="1"/>
  <c r="Z1092" i="19"/>
  <c r="U1092" i="19" s="1"/>
  <c r="Z1093" i="19"/>
  <c r="Z1094" i="19"/>
  <c r="Z1095" i="19"/>
  <c r="U1095" i="19" s="1"/>
  <c r="Z1096" i="19"/>
  <c r="U1096" i="19" s="1"/>
  <c r="Z1097" i="19"/>
  <c r="Z1098" i="19"/>
  <c r="U1098" i="19" s="1"/>
  <c r="Z1099" i="19"/>
  <c r="U1099" i="19" s="1"/>
  <c r="Z1100" i="19"/>
  <c r="U1100" i="19" s="1"/>
  <c r="Z1101" i="19"/>
  <c r="Z1102" i="19"/>
  <c r="Z1103" i="19"/>
  <c r="U1103" i="19" s="1"/>
  <c r="Z1104" i="19"/>
  <c r="U1104" i="19" s="1"/>
  <c r="Z1105" i="19"/>
  <c r="Z1106" i="19"/>
  <c r="U1106" i="19" s="1"/>
  <c r="Z1107" i="19"/>
  <c r="U1107" i="19" s="1"/>
  <c r="Z1108" i="19"/>
  <c r="U1108" i="19" s="1"/>
  <c r="Z1109" i="19"/>
  <c r="Z1110" i="19"/>
  <c r="Z1111" i="19"/>
  <c r="U1111" i="19" s="1"/>
  <c r="Z1112" i="19"/>
  <c r="U1112" i="19" s="1"/>
  <c r="Z1113" i="19"/>
  <c r="Z1114" i="19"/>
  <c r="U1114" i="19" s="1"/>
  <c r="Z1115" i="19"/>
  <c r="U1115" i="19" s="1"/>
  <c r="Z1116" i="19"/>
  <c r="U1116" i="19" s="1"/>
  <c r="Z1117" i="19"/>
  <c r="Z1118" i="19"/>
  <c r="Z1119" i="19"/>
  <c r="U1119" i="19" s="1"/>
  <c r="Z1120" i="19"/>
  <c r="U1120" i="19" s="1"/>
  <c r="Z1121" i="19"/>
  <c r="Z1122" i="19"/>
  <c r="U1122" i="19" s="1"/>
  <c r="Z1123" i="19"/>
  <c r="U1123" i="19" s="1"/>
  <c r="Z1124" i="19"/>
  <c r="U1124" i="19" s="1"/>
  <c r="Z1125" i="19"/>
  <c r="Z1126" i="19"/>
  <c r="Z1127" i="19"/>
  <c r="U1127" i="19" s="1"/>
  <c r="Z1128" i="19"/>
  <c r="U1128" i="19" s="1"/>
  <c r="Z1129" i="19"/>
  <c r="Z1130" i="19"/>
  <c r="U1130" i="19" s="1"/>
  <c r="Z1131" i="19"/>
  <c r="U1131" i="19" s="1"/>
  <c r="Z1132" i="19"/>
  <c r="U1132" i="19" s="1"/>
  <c r="Z1133" i="19"/>
  <c r="Z1134" i="19"/>
  <c r="Z1135" i="19"/>
  <c r="U1135" i="19" s="1"/>
  <c r="Z1136" i="19"/>
  <c r="U1136" i="19" s="1"/>
  <c r="Z1137" i="19"/>
  <c r="Z1138" i="19"/>
  <c r="U1138" i="19" s="1"/>
  <c r="Z1139" i="19"/>
  <c r="U1139" i="19" s="1"/>
  <c r="Z1140" i="19"/>
  <c r="U1140" i="19" s="1"/>
  <c r="Z1141" i="19"/>
  <c r="Z1142" i="19"/>
  <c r="Z1143" i="19"/>
  <c r="U1143" i="19" s="1"/>
  <c r="Z1144" i="19"/>
  <c r="U1144" i="19" s="1"/>
  <c r="Z1145" i="19"/>
  <c r="Z1146" i="19"/>
  <c r="U1146" i="19" s="1"/>
  <c r="Z1147" i="19"/>
  <c r="U1147" i="19" s="1"/>
  <c r="Z1148" i="19"/>
  <c r="U1148" i="19" s="1"/>
  <c r="Z1149" i="19"/>
  <c r="Z1150" i="19"/>
  <c r="Z1151" i="19"/>
  <c r="U1151" i="19" s="1"/>
  <c r="Z1152" i="19"/>
  <c r="U1152" i="19" s="1"/>
  <c r="Z1153" i="19"/>
  <c r="Z1154" i="19"/>
  <c r="U1154" i="19" s="1"/>
  <c r="Z1155" i="19"/>
  <c r="U1155" i="19" s="1"/>
  <c r="Z1156" i="19"/>
  <c r="U1156" i="19" s="1"/>
  <c r="Z1157" i="19"/>
  <c r="Z1158" i="19"/>
  <c r="Z1159" i="19"/>
  <c r="U1159" i="19" s="1"/>
  <c r="Z1160" i="19"/>
  <c r="U1160" i="19" s="1"/>
  <c r="Z1161" i="19"/>
  <c r="Z1162" i="19"/>
  <c r="U1162" i="19" s="1"/>
  <c r="Z1163" i="19"/>
  <c r="U1163" i="19" s="1"/>
  <c r="Z1164" i="19"/>
  <c r="U1164" i="19" s="1"/>
  <c r="Z1165" i="19"/>
  <c r="Z1166" i="19"/>
  <c r="Z1167" i="19"/>
  <c r="U1167" i="19" s="1"/>
  <c r="Z1168" i="19"/>
  <c r="U1168" i="19" s="1"/>
  <c r="Z1169" i="19"/>
  <c r="Z1170" i="19"/>
  <c r="U1170" i="19" s="1"/>
  <c r="Z1171" i="19"/>
  <c r="U1171" i="19" s="1"/>
  <c r="Z1172" i="19"/>
  <c r="U1172" i="19" s="1"/>
  <c r="Z1173" i="19"/>
  <c r="Z1174" i="19"/>
  <c r="Z1175" i="19"/>
  <c r="U1175" i="19" s="1"/>
  <c r="Z1176" i="19"/>
  <c r="U1176" i="19" s="1"/>
  <c r="Z1177" i="19"/>
  <c r="Z1178" i="19"/>
  <c r="U1178" i="19" s="1"/>
  <c r="Z1179" i="19"/>
  <c r="U1179" i="19" s="1"/>
  <c r="Z1180" i="19"/>
  <c r="U1180" i="19" s="1"/>
  <c r="Z1181" i="19"/>
  <c r="Z1182" i="19"/>
  <c r="Z1183" i="19"/>
  <c r="U1183" i="19" s="1"/>
  <c r="Z1184" i="19"/>
  <c r="U1184" i="19" s="1"/>
  <c r="Z1185" i="19"/>
  <c r="Z1186" i="19"/>
  <c r="U1186" i="19" s="1"/>
  <c r="Z1187" i="19"/>
  <c r="U1187" i="19" s="1"/>
  <c r="Z1188" i="19"/>
  <c r="U1188" i="19" s="1"/>
  <c r="Z1189" i="19"/>
  <c r="Z1190" i="19"/>
  <c r="Z1191" i="19"/>
  <c r="U1191" i="19" s="1"/>
  <c r="Z1192" i="19"/>
  <c r="U1192" i="19" s="1"/>
  <c r="Z1193" i="19"/>
  <c r="Z1194" i="19"/>
  <c r="U1194" i="19" s="1"/>
  <c r="Z1195" i="19"/>
  <c r="U1195" i="19" s="1"/>
  <c r="Z1196" i="19"/>
  <c r="U1196" i="19" s="1"/>
  <c r="Z1197" i="19"/>
  <c r="Z1198" i="19"/>
  <c r="Z1199" i="19"/>
  <c r="U1199" i="19" s="1"/>
  <c r="Z1200" i="19"/>
  <c r="U1200" i="19" s="1"/>
  <c r="Z1201" i="19"/>
  <c r="Z1202" i="19"/>
  <c r="U1202" i="19" s="1"/>
  <c r="Z1203" i="19"/>
  <c r="U1203" i="19" s="1"/>
  <c r="Z1204" i="19"/>
  <c r="U1204" i="19" s="1"/>
  <c r="Z1205" i="19"/>
  <c r="Z1206" i="19"/>
  <c r="Z1207" i="19"/>
  <c r="U1207" i="19" s="1"/>
  <c r="Z1208" i="19"/>
  <c r="U1208" i="19" s="1"/>
  <c r="Z1209" i="19"/>
  <c r="Z1210" i="19"/>
  <c r="U1210" i="19" s="1"/>
  <c r="Z1211" i="19"/>
  <c r="U1211" i="19" s="1"/>
  <c r="Z1212" i="19"/>
  <c r="U1212" i="19" s="1"/>
  <c r="Z1213" i="19"/>
  <c r="Z1214" i="19"/>
  <c r="Z1215" i="19"/>
  <c r="U1215" i="19" s="1"/>
  <c r="Z1216" i="19"/>
  <c r="U1216" i="19" s="1"/>
  <c r="Z1217" i="19"/>
  <c r="Z1218" i="19"/>
  <c r="U1218" i="19" s="1"/>
  <c r="Z1219" i="19"/>
  <c r="U1219" i="19" s="1"/>
  <c r="Z1220" i="19"/>
  <c r="U1220" i="19" s="1"/>
  <c r="Z1221" i="19"/>
  <c r="Z1222" i="19"/>
  <c r="Z1223" i="19"/>
  <c r="U1223" i="19" s="1"/>
  <c r="Z1224" i="19"/>
  <c r="U1224" i="19" s="1"/>
  <c r="Z1225" i="19"/>
  <c r="Z1226" i="19"/>
  <c r="U1226" i="19" s="1"/>
  <c r="Z1227" i="19"/>
  <c r="U1227" i="19" s="1"/>
  <c r="Z1228" i="19"/>
  <c r="U1228" i="19" s="1"/>
  <c r="Z1229" i="19"/>
  <c r="Z1230" i="19"/>
  <c r="Z1231" i="19"/>
  <c r="U1231" i="19" s="1"/>
  <c r="Z1232" i="19"/>
  <c r="U1232" i="19" s="1"/>
  <c r="Z1233" i="19"/>
  <c r="Z1234" i="19"/>
  <c r="U1234" i="19" s="1"/>
  <c r="Z1235" i="19"/>
  <c r="U1235" i="19" s="1"/>
  <c r="Z1236" i="19"/>
  <c r="U1236" i="19" s="1"/>
  <c r="Z1237" i="19"/>
  <c r="Z1238" i="19"/>
  <c r="Z1239" i="19"/>
  <c r="U1239" i="19" s="1"/>
  <c r="Z1240" i="19"/>
  <c r="U1240" i="19" s="1"/>
  <c r="Z1241" i="19"/>
  <c r="Z1242" i="19"/>
  <c r="U1242" i="19" s="1"/>
  <c r="Z1243" i="19"/>
  <c r="U1243" i="19" s="1"/>
  <c r="Z1244" i="19"/>
  <c r="U1244" i="19" s="1"/>
  <c r="Z1245" i="19"/>
  <c r="Z1246" i="19"/>
  <c r="Z1247" i="19"/>
  <c r="U1247" i="19" s="1"/>
  <c r="Z1248" i="19"/>
  <c r="U1248" i="19" s="1"/>
  <c r="Z1249" i="19"/>
  <c r="Z1250" i="19"/>
  <c r="U1250" i="19" s="1"/>
  <c r="Z1251" i="19"/>
  <c r="U1251" i="19" s="1"/>
  <c r="Z1252" i="19"/>
  <c r="U1252" i="19" s="1"/>
  <c r="Z1253" i="19"/>
  <c r="Z1254" i="19"/>
  <c r="Z1255" i="19"/>
  <c r="U1255" i="19" s="1"/>
  <c r="Z1256" i="19"/>
  <c r="U1256" i="19" s="1"/>
  <c r="Z1257" i="19"/>
  <c r="Z1258" i="19"/>
  <c r="U1258" i="19" s="1"/>
  <c r="Z1259" i="19"/>
  <c r="U1259" i="19" s="1"/>
  <c r="Z1260" i="19"/>
  <c r="U1260" i="19" s="1"/>
  <c r="Z1261" i="19"/>
  <c r="Z1262" i="19"/>
  <c r="Z1263" i="19"/>
  <c r="U1263" i="19" s="1"/>
  <c r="Z1264" i="19"/>
  <c r="U1264" i="19" s="1"/>
  <c r="Z1265" i="19"/>
  <c r="Z1266" i="19"/>
  <c r="U1266" i="19" s="1"/>
  <c r="Z1267" i="19"/>
  <c r="U1267" i="19" s="1"/>
  <c r="Z1268" i="19"/>
  <c r="U1268" i="19" s="1"/>
  <c r="Z1269" i="19"/>
  <c r="Z1270" i="19"/>
  <c r="Z1271" i="19"/>
  <c r="U1271" i="19" s="1"/>
  <c r="Z1272" i="19"/>
  <c r="U1272" i="19" s="1"/>
  <c r="Z1273" i="19"/>
  <c r="Z1274" i="19"/>
  <c r="U1274" i="19" s="1"/>
  <c r="Z1275" i="19"/>
  <c r="U1275" i="19" s="1"/>
  <c r="Z1276" i="19"/>
  <c r="U1276" i="19" s="1"/>
  <c r="Z1277" i="19"/>
  <c r="Z1278" i="19"/>
  <c r="Z1279" i="19"/>
  <c r="U1279" i="19" s="1"/>
  <c r="Z1280" i="19"/>
  <c r="U1280" i="19" s="1"/>
  <c r="Z1281" i="19"/>
  <c r="Z1282" i="19"/>
  <c r="U1282" i="19" s="1"/>
  <c r="Z1283" i="19"/>
  <c r="U1283" i="19" s="1"/>
  <c r="Z1284" i="19"/>
  <c r="U1284" i="19" s="1"/>
  <c r="Z1285" i="19"/>
  <c r="Z1286" i="19"/>
  <c r="Z1287" i="19"/>
  <c r="U1287" i="19" s="1"/>
  <c r="Z1288" i="19"/>
  <c r="U1288" i="19" s="1"/>
  <c r="Z1289" i="19"/>
  <c r="Z1290" i="19"/>
  <c r="U1290" i="19" s="1"/>
  <c r="Z1291" i="19"/>
  <c r="U1291" i="19" s="1"/>
  <c r="Z1292" i="19"/>
  <c r="U1292" i="19" s="1"/>
  <c r="Z1293" i="19"/>
  <c r="Z1294" i="19"/>
  <c r="Z1295" i="19"/>
  <c r="U1295" i="19" s="1"/>
  <c r="Z1296" i="19"/>
  <c r="U1296" i="19" s="1"/>
  <c r="Z1297" i="19"/>
  <c r="Z1298" i="19"/>
  <c r="U1298" i="19" s="1"/>
  <c r="Z1299" i="19"/>
  <c r="U1299" i="19" s="1"/>
  <c r="Z1300" i="19"/>
  <c r="U1300" i="19" s="1"/>
  <c r="Z1301" i="19"/>
  <c r="Z1302" i="19"/>
  <c r="Z1303" i="19"/>
  <c r="U1303" i="19" s="1"/>
  <c r="Z1304" i="19"/>
  <c r="U1304" i="19" s="1"/>
  <c r="Z1305" i="19"/>
  <c r="Z1306" i="19"/>
  <c r="U1306" i="19" s="1"/>
  <c r="Z1307" i="19"/>
  <c r="U1307" i="19" s="1"/>
  <c r="Z1308" i="19"/>
  <c r="U1308" i="19" s="1"/>
  <c r="Z1309" i="19"/>
  <c r="Z1310" i="19"/>
  <c r="Z1311" i="19"/>
  <c r="U1311" i="19" s="1"/>
  <c r="Z1312" i="19"/>
  <c r="U1312" i="19" s="1"/>
  <c r="Z1313" i="19"/>
  <c r="Z1314" i="19"/>
  <c r="U1314" i="19" s="1"/>
  <c r="Z1315" i="19"/>
  <c r="U1315" i="19" s="1"/>
  <c r="Z1316" i="19"/>
  <c r="U1316" i="19" s="1"/>
  <c r="Z1317" i="19"/>
  <c r="Z1318" i="19"/>
  <c r="Z1319" i="19"/>
  <c r="U1319" i="19" s="1"/>
  <c r="Z1320" i="19"/>
  <c r="U1320" i="19" s="1"/>
  <c r="Z1321" i="19"/>
  <c r="Z1322" i="19"/>
  <c r="U1322" i="19" s="1"/>
  <c r="Z1323" i="19"/>
  <c r="U1323" i="19" s="1"/>
  <c r="Z1324" i="19"/>
  <c r="U1324" i="19" s="1"/>
  <c r="Z1325" i="19"/>
  <c r="Z1326" i="19"/>
  <c r="Z1327" i="19"/>
  <c r="U1327" i="19" s="1"/>
  <c r="Z1328" i="19"/>
  <c r="U1328" i="19" s="1"/>
  <c r="Z1329" i="19"/>
  <c r="Z1330" i="19"/>
  <c r="U1330" i="19" s="1"/>
  <c r="Z1331" i="19"/>
  <c r="U1331" i="19" s="1"/>
  <c r="Z1332" i="19"/>
  <c r="U1332" i="19" s="1"/>
  <c r="Z1333" i="19"/>
  <c r="Z1334" i="19"/>
  <c r="Z1335" i="19"/>
  <c r="U1335" i="19" s="1"/>
  <c r="Z1336" i="19"/>
  <c r="U1336" i="19" s="1"/>
  <c r="Z1337" i="19"/>
  <c r="Z1338" i="19"/>
  <c r="U1338" i="19" s="1"/>
  <c r="Z1339" i="19"/>
  <c r="U1339" i="19" s="1"/>
  <c r="Z1340" i="19"/>
  <c r="U1340" i="19" s="1"/>
  <c r="Z1341" i="19"/>
  <c r="Z1342" i="19"/>
  <c r="Z1343" i="19"/>
  <c r="U1343" i="19" s="1"/>
  <c r="Z1344" i="19"/>
  <c r="U1344" i="19" s="1"/>
  <c r="Z1345" i="19"/>
  <c r="Z1346" i="19"/>
  <c r="U1346" i="19" s="1"/>
  <c r="Z1347" i="19"/>
  <c r="U1347" i="19" s="1"/>
  <c r="Z1348" i="19"/>
  <c r="U1348" i="19" s="1"/>
  <c r="Z1349" i="19"/>
  <c r="Z1350" i="19"/>
  <c r="Z1351" i="19"/>
  <c r="U1351" i="19" s="1"/>
  <c r="Z1352" i="19"/>
  <c r="U1352" i="19" s="1"/>
  <c r="Z1353" i="19"/>
  <c r="Z1354" i="19"/>
  <c r="U1354" i="19" s="1"/>
  <c r="Z1355" i="19"/>
  <c r="U1355" i="19" s="1"/>
  <c r="Z1356" i="19"/>
  <c r="U1356" i="19" s="1"/>
  <c r="Z1357" i="19"/>
  <c r="Z1358" i="19"/>
  <c r="Z1359" i="19"/>
  <c r="U1359" i="19" s="1"/>
  <c r="Z1360" i="19"/>
  <c r="U1360" i="19" s="1"/>
  <c r="Z1361" i="19"/>
  <c r="Z1362" i="19"/>
  <c r="U1362" i="19" s="1"/>
  <c r="Z1363" i="19"/>
  <c r="Z1364" i="19"/>
  <c r="U1364" i="19" s="1"/>
  <c r="Z1365" i="19"/>
  <c r="Z1366" i="19"/>
  <c r="Z1367" i="19"/>
  <c r="U1367" i="19" s="1"/>
  <c r="Z1368" i="19"/>
  <c r="U1368" i="19" s="1"/>
  <c r="Z1369" i="19"/>
  <c r="Z1370" i="19"/>
  <c r="U1370" i="19" s="1"/>
  <c r="Z1371" i="19"/>
  <c r="U1371" i="19" s="1"/>
  <c r="Z1372" i="19"/>
  <c r="U1372" i="19" s="1"/>
  <c r="Z1373" i="19"/>
  <c r="Z1374" i="19"/>
  <c r="Z1375" i="19"/>
  <c r="U1375" i="19" s="1"/>
  <c r="Z1376" i="19"/>
  <c r="U1376" i="19" s="1"/>
  <c r="Z1377" i="19"/>
  <c r="Z1378" i="19"/>
  <c r="U1378" i="19" s="1"/>
  <c r="Z1379" i="19"/>
  <c r="U1379" i="19" s="1"/>
  <c r="Z1380" i="19"/>
  <c r="U1380" i="19" s="1"/>
  <c r="Z1381" i="19"/>
  <c r="Z1382" i="19"/>
  <c r="Z1383" i="19"/>
  <c r="U1383" i="19" s="1"/>
  <c r="Z1384" i="19"/>
  <c r="U1384" i="19" s="1"/>
  <c r="Z1385" i="19"/>
  <c r="Z1386" i="19"/>
  <c r="U1386" i="19" s="1"/>
  <c r="Z1387" i="19"/>
  <c r="U1387" i="19" s="1"/>
  <c r="Z1388" i="19"/>
  <c r="U1388" i="19" s="1"/>
  <c r="Z1389" i="19"/>
  <c r="Z1390" i="19"/>
  <c r="Z1391" i="19"/>
  <c r="U1391" i="19" s="1"/>
  <c r="Z1392" i="19"/>
  <c r="U1392" i="19" s="1"/>
  <c r="Z1393" i="19"/>
  <c r="Z1394" i="19"/>
  <c r="U1394" i="19" s="1"/>
  <c r="Z1395" i="19"/>
  <c r="U1395" i="19" s="1"/>
  <c r="Z1396" i="19"/>
  <c r="U1396" i="19" s="1"/>
  <c r="Z1397" i="19"/>
  <c r="Z1398" i="19"/>
  <c r="Z1399" i="19"/>
  <c r="U1399" i="19" s="1"/>
  <c r="Z1400" i="19"/>
  <c r="U1400" i="19" s="1"/>
  <c r="Z1401" i="19"/>
  <c r="Z1402" i="19"/>
  <c r="U1402" i="19" s="1"/>
  <c r="Z1403" i="19"/>
  <c r="U1403" i="19" s="1"/>
  <c r="Z1404" i="19"/>
  <c r="U1404" i="19" s="1"/>
  <c r="Z1405" i="19"/>
  <c r="Z1406" i="19"/>
  <c r="Z1407" i="19"/>
  <c r="U1407" i="19" s="1"/>
  <c r="Z1408" i="19"/>
  <c r="U1408" i="19" s="1"/>
  <c r="Z1409" i="19"/>
  <c r="Z1410" i="19"/>
  <c r="U1410" i="19" s="1"/>
  <c r="Z1411" i="19"/>
  <c r="U1411" i="19" s="1"/>
  <c r="Z1412" i="19"/>
  <c r="U1412" i="19" s="1"/>
  <c r="Z1413" i="19"/>
  <c r="Z1414" i="19"/>
  <c r="Z1415" i="19"/>
  <c r="U1415" i="19" s="1"/>
  <c r="Z1416" i="19"/>
  <c r="U1416" i="19" s="1"/>
  <c r="Z1417" i="19"/>
  <c r="Z1418" i="19"/>
  <c r="U1418" i="19" s="1"/>
  <c r="Z1419" i="19"/>
  <c r="U1419" i="19" s="1"/>
  <c r="Z1420" i="19"/>
  <c r="U1420" i="19" s="1"/>
  <c r="Z1421" i="19"/>
  <c r="Z1422" i="19"/>
  <c r="Z1423" i="19"/>
  <c r="U1423" i="19" s="1"/>
  <c r="Z1424" i="19"/>
  <c r="U1424" i="19" s="1"/>
  <c r="Z1425" i="19"/>
  <c r="Z1426" i="19"/>
  <c r="U1426" i="19" s="1"/>
  <c r="Z1427" i="19"/>
  <c r="U1427" i="19" s="1"/>
  <c r="Z1428" i="19"/>
  <c r="U1428" i="19" s="1"/>
  <c r="Z1429" i="19"/>
  <c r="Z1430" i="19"/>
  <c r="Z1431" i="19"/>
  <c r="U1431" i="19" s="1"/>
  <c r="Z1432" i="19"/>
  <c r="U1432" i="19" s="1"/>
  <c r="Z1433" i="19"/>
  <c r="Z1434" i="19"/>
  <c r="U1434" i="19" s="1"/>
  <c r="Z1435" i="19"/>
  <c r="U1435" i="19" s="1"/>
  <c r="Z1436" i="19"/>
  <c r="U1436" i="19" s="1"/>
  <c r="Z1437" i="19"/>
  <c r="Z1438" i="19"/>
  <c r="Z1439" i="19"/>
  <c r="U1439" i="19" s="1"/>
  <c r="Z1440" i="19"/>
  <c r="U1440" i="19" s="1"/>
  <c r="Z1441" i="19"/>
  <c r="Z1442" i="19"/>
  <c r="U1442" i="19" s="1"/>
  <c r="Z1443" i="19"/>
  <c r="U1443" i="19" s="1"/>
  <c r="Z1444" i="19"/>
  <c r="U1444" i="19" s="1"/>
  <c r="Z1445" i="19"/>
  <c r="Z1446" i="19"/>
  <c r="Z1447" i="19"/>
  <c r="U1447" i="19" s="1"/>
  <c r="Z1448" i="19"/>
  <c r="U1448" i="19" s="1"/>
  <c r="Z1449" i="19"/>
  <c r="Z1450" i="19"/>
  <c r="U1450" i="19" s="1"/>
  <c r="Z1451" i="19"/>
  <c r="U1451" i="19" s="1"/>
  <c r="Z1452" i="19"/>
  <c r="U1452" i="19" s="1"/>
  <c r="Z1453" i="19"/>
  <c r="Z1454" i="19"/>
  <c r="Z1455" i="19"/>
  <c r="U1455" i="19" s="1"/>
  <c r="Z1456" i="19"/>
  <c r="U1456" i="19" s="1"/>
  <c r="Z1457" i="19"/>
  <c r="Z1458" i="19"/>
  <c r="U1458" i="19" s="1"/>
  <c r="Z1459" i="19"/>
  <c r="U1459" i="19" s="1"/>
  <c r="Z1460" i="19"/>
  <c r="U1460" i="19" s="1"/>
  <c r="Z1461" i="19"/>
  <c r="Z1462" i="19"/>
  <c r="Z1463" i="19"/>
  <c r="U1463" i="19" s="1"/>
  <c r="Z1464" i="19"/>
  <c r="U1464" i="19" s="1"/>
  <c r="Z1465" i="19"/>
  <c r="Z1466" i="19"/>
  <c r="U1466" i="19" s="1"/>
  <c r="Z1467" i="19"/>
  <c r="U1467" i="19" s="1"/>
  <c r="Z1468" i="19"/>
  <c r="U1468" i="19" s="1"/>
  <c r="Z1469" i="19"/>
  <c r="Z1470" i="19"/>
  <c r="Z1471" i="19"/>
  <c r="U1471" i="19" s="1"/>
  <c r="Z1472" i="19"/>
  <c r="U1472" i="19" s="1"/>
  <c r="Z1473" i="19"/>
  <c r="Z1474" i="19"/>
  <c r="U1474" i="19" s="1"/>
  <c r="Z1475" i="19"/>
  <c r="U1475" i="19" s="1"/>
  <c r="Z1476" i="19"/>
  <c r="U1476" i="19" s="1"/>
  <c r="Z1477" i="19"/>
  <c r="Z1478" i="19"/>
  <c r="Z1479" i="19"/>
  <c r="U1479" i="19" s="1"/>
  <c r="Z1480" i="19"/>
  <c r="U1480" i="19" s="1"/>
  <c r="Z1481" i="19"/>
  <c r="Z1482" i="19"/>
  <c r="U1482" i="19" s="1"/>
  <c r="Z1483" i="19"/>
  <c r="U1483" i="19" s="1"/>
  <c r="Z1484" i="19"/>
  <c r="U1484" i="19" s="1"/>
  <c r="Z1485" i="19"/>
  <c r="Z1486" i="19"/>
  <c r="Z1487" i="19"/>
  <c r="U1487" i="19" s="1"/>
  <c r="Z1488" i="19"/>
  <c r="U1488" i="19" s="1"/>
  <c r="Z1489" i="19"/>
  <c r="Z1490" i="19"/>
  <c r="U1490" i="19" s="1"/>
  <c r="Z1491" i="19"/>
  <c r="U1491" i="19" s="1"/>
  <c r="Z1492" i="19"/>
  <c r="U1492" i="19" s="1"/>
  <c r="Z1493" i="19"/>
  <c r="Z1494" i="19"/>
  <c r="Z1495" i="19"/>
  <c r="U1495" i="19" s="1"/>
  <c r="Z1496" i="19"/>
  <c r="U1496" i="19" s="1"/>
  <c r="Z1497" i="19"/>
  <c r="Z1498" i="19"/>
  <c r="U1498" i="19" s="1"/>
  <c r="Z1499" i="19"/>
  <c r="U1499" i="19" s="1"/>
  <c r="Z1500" i="19"/>
  <c r="U1500" i="19" s="1"/>
  <c r="Z1501" i="19"/>
  <c r="Z1502" i="19"/>
  <c r="Z1503" i="19"/>
  <c r="U1503" i="19" s="1"/>
  <c r="Z1504" i="19"/>
  <c r="U1504" i="19" s="1"/>
  <c r="Z1505" i="19"/>
  <c r="Z1506" i="19"/>
  <c r="U1506" i="19" s="1"/>
  <c r="Z1507" i="19"/>
  <c r="U1507" i="19" s="1"/>
  <c r="Z1508" i="19"/>
  <c r="U1508" i="19" s="1"/>
  <c r="Z1509" i="19"/>
  <c r="Z1510" i="19"/>
  <c r="Z1511" i="19"/>
  <c r="U1511" i="19" s="1"/>
  <c r="Z1512" i="19"/>
  <c r="U1512" i="19" s="1"/>
  <c r="Z1513" i="19"/>
  <c r="Z1514" i="19"/>
  <c r="U1514" i="19" s="1"/>
  <c r="Z1515" i="19"/>
  <c r="U1515" i="19" s="1"/>
  <c r="Z1516" i="19"/>
  <c r="U1516" i="19" s="1"/>
  <c r="Z1517" i="19"/>
  <c r="Z1518" i="19"/>
  <c r="Z1519" i="19"/>
  <c r="U1519" i="19" s="1"/>
  <c r="Z1520" i="19"/>
  <c r="U1520" i="19" s="1"/>
  <c r="Z1521" i="19"/>
  <c r="Z1522" i="19"/>
  <c r="U1522" i="19" s="1"/>
  <c r="Z1523" i="19"/>
  <c r="U1523" i="19" s="1"/>
  <c r="Z1524" i="19"/>
  <c r="U1524" i="19" s="1"/>
  <c r="Z1525" i="19"/>
  <c r="Z1526" i="19"/>
  <c r="Z1527" i="19"/>
  <c r="U1527" i="19" s="1"/>
  <c r="Z1528" i="19"/>
  <c r="U1528" i="19" s="1"/>
  <c r="Z1529" i="19"/>
  <c r="Z1530" i="19"/>
  <c r="U1530" i="19" s="1"/>
  <c r="Z1531" i="19"/>
  <c r="U1531" i="19" s="1"/>
  <c r="Z1532" i="19"/>
  <c r="U1532" i="19" s="1"/>
  <c r="Z1533" i="19"/>
  <c r="Z1534" i="19"/>
  <c r="Z1535" i="19"/>
  <c r="U1535" i="19" s="1"/>
  <c r="Z1536" i="19"/>
  <c r="U1536" i="19" s="1"/>
  <c r="Z1537" i="19"/>
  <c r="Z1538" i="19"/>
  <c r="U1538" i="19" s="1"/>
  <c r="Z1539" i="19"/>
  <c r="U1539" i="19" s="1"/>
  <c r="Z1540" i="19"/>
  <c r="U1540" i="19" s="1"/>
  <c r="Z1541" i="19"/>
  <c r="Z1542" i="19"/>
  <c r="Z1543" i="19"/>
  <c r="U1543" i="19" s="1"/>
  <c r="Z1544" i="19"/>
  <c r="U1544" i="19" s="1"/>
  <c r="Z1545" i="19"/>
  <c r="Z1546" i="19"/>
  <c r="U1546" i="19" s="1"/>
  <c r="Z1547" i="19"/>
  <c r="U1547" i="19" s="1"/>
  <c r="Z1548" i="19"/>
  <c r="U1548" i="19" s="1"/>
  <c r="Z1549" i="19"/>
  <c r="Z1550" i="19"/>
  <c r="Z1551" i="19"/>
  <c r="U1551" i="19" s="1"/>
  <c r="Z1552" i="19"/>
  <c r="U1552" i="19" s="1"/>
  <c r="Z1553" i="19"/>
  <c r="Z1554" i="19"/>
  <c r="U1554" i="19" s="1"/>
  <c r="Z1555" i="19"/>
  <c r="U1555" i="19" s="1"/>
  <c r="Z1556" i="19"/>
  <c r="U1556" i="19" s="1"/>
  <c r="Z1557" i="19"/>
  <c r="Z1558" i="19"/>
  <c r="Z1559" i="19"/>
  <c r="U1559" i="19" s="1"/>
  <c r="Z1560" i="19"/>
  <c r="U1560" i="19" s="1"/>
  <c r="Z1561" i="19"/>
  <c r="Z1562" i="19"/>
  <c r="U1562" i="19" s="1"/>
  <c r="Z1563" i="19"/>
  <c r="U1563" i="19" s="1"/>
  <c r="Z1564" i="19"/>
  <c r="U1564" i="19" s="1"/>
  <c r="Z1565" i="19"/>
  <c r="Z1566" i="19"/>
  <c r="Z1567" i="19"/>
  <c r="U1567" i="19" s="1"/>
  <c r="Z1568" i="19"/>
  <c r="U1568" i="19" s="1"/>
  <c r="Z1569" i="19"/>
  <c r="Z1570" i="19"/>
  <c r="U1570" i="19" s="1"/>
  <c r="Z1571" i="19"/>
  <c r="U1571" i="19" s="1"/>
  <c r="Z1572" i="19"/>
  <c r="U1572" i="19" s="1"/>
  <c r="Z1573" i="19"/>
  <c r="Z1574" i="19"/>
  <c r="Z1575" i="19"/>
  <c r="U1575" i="19" s="1"/>
  <c r="Z1576" i="19"/>
  <c r="U1576" i="19" s="1"/>
  <c r="Z1577" i="19"/>
  <c r="Z1578" i="19"/>
  <c r="U1578" i="19" s="1"/>
  <c r="Z1579" i="19"/>
  <c r="U1579" i="19" s="1"/>
  <c r="Z1580" i="19"/>
  <c r="U1580" i="19" s="1"/>
  <c r="Z1581" i="19"/>
  <c r="Z1582" i="19"/>
  <c r="Z1583" i="19"/>
  <c r="U1583" i="19" s="1"/>
  <c r="Z1584" i="19"/>
  <c r="U1584" i="19" s="1"/>
  <c r="Z1585" i="19"/>
  <c r="Z1586" i="19"/>
  <c r="U1586" i="19" s="1"/>
  <c r="Z1587" i="19"/>
  <c r="U1587" i="19" s="1"/>
  <c r="Z1588" i="19"/>
  <c r="U1588" i="19" s="1"/>
  <c r="Z1589" i="19"/>
  <c r="Z1590" i="19"/>
  <c r="Z1591" i="19"/>
  <c r="U1591" i="19" s="1"/>
  <c r="Z1592" i="19"/>
  <c r="U1592" i="19" s="1"/>
  <c r="Z1593" i="19"/>
  <c r="Z1594" i="19"/>
  <c r="U1594" i="19" s="1"/>
  <c r="Z1595" i="19"/>
  <c r="U1595" i="19" s="1"/>
  <c r="Z1596" i="19"/>
  <c r="U1596" i="19" s="1"/>
  <c r="Z1597" i="19"/>
  <c r="Z1598" i="19"/>
  <c r="Z1599" i="19"/>
  <c r="U1599" i="19" s="1"/>
  <c r="Z1600" i="19"/>
  <c r="U1600" i="19" s="1"/>
  <c r="Z1601" i="19"/>
  <c r="Z1602" i="19"/>
  <c r="U1602" i="19" s="1"/>
  <c r="Z1603" i="19"/>
  <c r="U1603" i="19" s="1"/>
  <c r="Z1604" i="19"/>
  <c r="U1604" i="19" s="1"/>
  <c r="Z1605" i="19"/>
  <c r="Z1606" i="19"/>
  <c r="Z1607" i="19"/>
  <c r="U1607" i="19" s="1"/>
  <c r="Z1608" i="19"/>
  <c r="U1608" i="19" s="1"/>
  <c r="Z1609" i="19"/>
  <c r="Z1610" i="19"/>
  <c r="U1610" i="19" s="1"/>
  <c r="Z1611" i="19"/>
  <c r="U1611" i="19" s="1"/>
  <c r="Z1612" i="19"/>
  <c r="U1612" i="19" s="1"/>
  <c r="Z1613" i="19"/>
  <c r="Z1614" i="19"/>
  <c r="Z1615" i="19"/>
  <c r="U1615" i="19" s="1"/>
  <c r="Z1616" i="19"/>
  <c r="U1616" i="19" s="1"/>
  <c r="Z1617" i="19"/>
  <c r="Z1618" i="19"/>
  <c r="U1618" i="19" s="1"/>
  <c r="Z1619" i="19"/>
  <c r="U1619" i="19" s="1"/>
  <c r="Z1620" i="19"/>
  <c r="U1620" i="19" s="1"/>
  <c r="Z1621" i="19"/>
  <c r="Z1622" i="19"/>
  <c r="Z1623" i="19"/>
  <c r="U1623" i="19" s="1"/>
  <c r="Z1624" i="19"/>
  <c r="U1624" i="19" s="1"/>
  <c r="Z1625" i="19"/>
  <c r="Z1626" i="19"/>
  <c r="U1626" i="19" s="1"/>
  <c r="Z1627" i="19"/>
  <c r="U1627" i="19" s="1"/>
  <c r="Z1628" i="19"/>
  <c r="U1628" i="19" s="1"/>
  <c r="Z1629" i="19"/>
  <c r="Z1630" i="19"/>
  <c r="Z1631" i="19"/>
  <c r="U1631" i="19" s="1"/>
  <c r="Z1632" i="19"/>
  <c r="U1632" i="19" s="1"/>
  <c r="Z1633" i="19"/>
  <c r="Z1634" i="19"/>
  <c r="U1634" i="19" s="1"/>
  <c r="Z1635" i="19"/>
  <c r="U1635" i="19" s="1"/>
  <c r="Z1636" i="19"/>
  <c r="U1636" i="19" s="1"/>
  <c r="Z1637" i="19"/>
  <c r="Z1638" i="19"/>
  <c r="Z1639" i="19"/>
  <c r="U1639" i="19" s="1"/>
  <c r="Z1640" i="19"/>
  <c r="U1640" i="19" s="1"/>
  <c r="Z1641" i="19"/>
  <c r="Z1642" i="19"/>
  <c r="U1642" i="19" s="1"/>
  <c r="Z1643" i="19"/>
  <c r="U1643" i="19" s="1"/>
  <c r="Z1644" i="19"/>
  <c r="U1644" i="19" s="1"/>
  <c r="Z1645" i="19"/>
  <c r="Z1646" i="19"/>
  <c r="Z1647" i="19"/>
  <c r="U1647" i="19" s="1"/>
  <c r="Z1648" i="19"/>
  <c r="U1648" i="19" s="1"/>
  <c r="Z1649" i="19"/>
  <c r="Z1650" i="19"/>
  <c r="U1650" i="19" s="1"/>
  <c r="Z1651" i="19"/>
  <c r="U1651" i="19" s="1"/>
  <c r="Z1652" i="19"/>
  <c r="U1652" i="19" s="1"/>
  <c r="Z1653" i="19"/>
  <c r="Z1654" i="19"/>
  <c r="Z1655" i="19"/>
  <c r="U1655" i="19" s="1"/>
  <c r="Z1656" i="19"/>
  <c r="U1656" i="19" s="1"/>
  <c r="Z1657" i="19"/>
  <c r="Z1658" i="19"/>
  <c r="U1658" i="19" s="1"/>
  <c r="Z1659" i="19"/>
  <c r="U1659" i="19" s="1"/>
  <c r="Z1660" i="19"/>
  <c r="U1660" i="19" s="1"/>
  <c r="Z1661" i="19"/>
  <c r="Z1662" i="19"/>
  <c r="Z1663" i="19"/>
  <c r="U1663" i="19" s="1"/>
  <c r="Z1664" i="19"/>
  <c r="U1664" i="19" s="1"/>
  <c r="Z1665" i="19"/>
  <c r="Z1666" i="19"/>
  <c r="U1666" i="19" s="1"/>
  <c r="Z1667" i="19"/>
  <c r="U1667" i="19" s="1"/>
  <c r="Z1668" i="19"/>
  <c r="U1668" i="19" s="1"/>
  <c r="Z1669" i="19"/>
  <c r="Z1670" i="19"/>
  <c r="Z1671" i="19"/>
  <c r="U1671" i="19" s="1"/>
  <c r="Z1672" i="19"/>
  <c r="U1672" i="19" s="1"/>
  <c r="Z1673" i="19"/>
  <c r="Z1674" i="19"/>
  <c r="U1674" i="19" s="1"/>
  <c r="Z1675" i="19"/>
  <c r="U1675" i="19" s="1"/>
  <c r="Z1676" i="19"/>
  <c r="U1676" i="19" s="1"/>
  <c r="Z1677" i="19"/>
  <c r="Z1678" i="19"/>
  <c r="Z1679" i="19"/>
  <c r="U1679" i="19" s="1"/>
  <c r="Z1680" i="19"/>
  <c r="U1680" i="19" s="1"/>
  <c r="Z1681" i="19"/>
  <c r="Z1682" i="19"/>
  <c r="U1682" i="19" s="1"/>
  <c r="Z1683" i="19"/>
  <c r="U1683" i="19" s="1"/>
  <c r="Z1684" i="19"/>
  <c r="U1684" i="19" s="1"/>
  <c r="Z1685" i="19"/>
  <c r="Z1686" i="19"/>
  <c r="Z1687" i="19"/>
  <c r="U1687" i="19" s="1"/>
  <c r="Z1688" i="19"/>
  <c r="U1688" i="19" s="1"/>
  <c r="Z1689" i="19"/>
  <c r="Z1690" i="19"/>
  <c r="U1690" i="19" s="1"/>
  <c r="Z1691" i="19"/>
  <c r="U1691" i="19" s="1"/>
  <c r="Z1692" i="19"/>
  <c r="U1692" i="19" s="1"/>
  <c r="Z1693" i="19"/>
  <c r="Z1694" i="19"/>
  <c r="Z1695" i="19"/>
  <c r="U1695" i="19" s="1"/>
  <c r="Z1696" i="19"/>
  <c r="U1696" i="19" s="1"/>
  <c r="Z1697" i="19"/>
  <c r="Z1698" i="19"/>
  <c r="U1698" i="19" s="1"/>
  <c r="Z1699" i="19"/>
  <c r="U1699" i="19" s="1"/>
  <c r="Z1700" i="19"/>
  <c r="U1700" i="19" s="1"/>
  <c r="Z1701" i="19"/>
  <c r="Z1702" i="19"/>
  <c r="Z1703" i="19"/>
  <c r="U1703" i="19" s="1"/>
  <c r="Z1704" i="19"/>
  <c r="U1704" i="19" s="1"/>
  <c r="Z1705" i="19"/>
  <c r="Z1706" i="19"/>
  <c r="U1706" i="19" s="1"/>
  <c r="Z1707" i="19"/>
  <c r="U1707" i="19" s="1"/>
  <c r="Z1708" i="19"/>
  <c r="U1708" i="19" s="1"/>
  <c r="Z1709" i="19"/>
  <c r="Z1710" i="19"/>
  <c r="Z1711" i="19"/>
  <c r="U1711" i="19" s="1"/>
  <c r="Z1712" i="19"/>
  <c r="U1712" i="19" s="1"/>
  <c r="Z1713" i="19"/>
  <c r="Z1714" i="19"/>
  <c r="U1714" i="19" s="1"/>
  <c r="Z1715" i="19"/>
  <c r="U1715" i="19" s="1"/>
  <c r="Z1716" i="19"/>
  <c r="U1716" i="19" s="1"/>
  <c r="Z1717" i="19"/>
  <c r="Z1718" i="19"/>
  <c r="Z1719" i="19"/>
  <c r="U1719" i="19" s="1"/>
  <c r="Z1720" i="19"/>
  <c r="U1720" i="19" s="1"/>
  <c r="Z1721" i="19"/>
  <c r="Z1722" i="19"/>
  <c r="U1722" i="19" s="1"/>
  <c r="Z1723" i="19"/>
  <c r="U1723" i="19" s="1"/>
  <c r="Z1724" i="19"/>
  <c r="U1724" i="19" s="1"/>
  <c r="Z1725" i="19"/>
  <c r="Z1726" i="19"/>
  <c r="Z1727" i="19"/>
  <c r="U1727" i="19" s="1"/>
  <c r="Z1728" i="19"/>
  <c r="U1728" i="19" s="1"/>
  <c r="Z1729" i="19"/>
  <c r="Z1730" i="19"/>
  <c r="U1730" i="19" s="1"/>
  <c r="Z1731" i="19"/>
  <c r="U1731" i="19" s="1"/>
  <c r="Z1732" i="19"/>
  <c r="U1732" i="19" s="1"/>
  <c r="Z1733" i="19"/>
  <c r="Z1734" i="19"/>
  <c r="Z1735" i="19"/>
  <c r="U1735" i="19" s="1"/>
  <c r="Z1736" i="19"/>
  <c r="U1736" i="19" s="1"/>
  <c r="Z1737" i="19"/>
  <c r="Z1738" i="19"/>
  <c r="U1738" i="19" s="1"/>
  <c r="Z1739" i="19"/>
  <c r="U1739" i="19" s="1"/>
  <c r="Z1740" i="19"/>
  <c r="U1740" i="19" s="1"/>
  <c r="Z1741" i="19"/>
  <c r="Z1742" i="19"/>
  <c r="Z1743" i="19"/>
  <c r="U1743" i="19" s="1"/>
  <c r="Z1744" i="19"/>
  <c r="U1744" i="19" s="1"/>
  <c r="Z1745" i="19"/>
  <c r="Z1746" i="19"/>
  <c r="U1746" i="19" s="1"/>
  <c r="Z1747" i="19"/>
  <c r="U1747" i="19" s="1"/>
  <c r="Z1748" i="19"/>
  <c r="U1748" i="19" s="1"/>
  <c r="Z1749" i="19"/>
  <c r="Z1750" i="19"/>
  <c r="Z1751" i="19"/>
  <c r="U1751" i="19" s="1"/>
  <c r="Z1752" i="19"/>
  <c r="U1752" i="19" s="1"/>
  <c r="Z1753" i="19"/>
  <c r="Z1754" i="19"/>
  <c r="U1754" i="19" s="1"/>
  <c r="Z1755" i="19"/>
  <c r="U1755" i="19" s="1"/>
  <c r="Z1756" i="19"/>
  <c r="U1756" i="19" s="1"/>
  <c r="Z1757" i="19"/>
  <c r="Z1758" i="19"/>
  <c r="Z1759" i="19"/>
  <c r="U1759" i="19" s="1"/>
  <c r="Z1760" i="19"/>
  <c r="U1760" i="19" s="1"/>
  <c r="Z1761" i="19"/>
  <c r="Z1762" i="19"/>
  <c r="U1762" i="19" s="1"/>
  <c r="Z1763" i="19"/>
  <c r="U1763" i="19" s="1"/>
  <c r="Z1764" i="19"/>
  <c r="U1764" i="19" s="1"/>
  <c r="Z1765" i="19"/>
  <c r="Z1766" i="19"/>
  <c r="Z1767" i="19"/>
  <c r="U1767" i="19" s="1"/>
  <c r="Z1768" i="19"/>
  <c r="U1768" i="19" s="1"/>
  <c r="Z1769" i="19"/>
  <c r="Z1770" i="19"/>
  <c r="U1770" i="19" s="1"/>
  <c r="Z1771" i="19"/>
  <c r="U1771" i="19" s="1"/>
  <c r="Z1772" i="19"/>
  <c r="U1772" i="19" s="1"/>
  <c r="Z1773" i="19"/>
  <c r="Z1774" i="19"/>
  <c r="Z1775" i="19"/>
  <c r="U1775" i="19" s="1"/>
  <c r="Z1776" i="19"/>
  <c r="U1776" i="19" s="1"/>
  <c r="Z1777" i="19"/>
  <c r="Z1778" i="19"/>
  <c r="U1778" i="19" s="1"/>
  <c r="Z1779" i="19"/>
  <c r="U1779" i="19" s="1"/>
  <c r="Z1780" i="19"/>
  <c r="U1780" i="19" s="1"/>
  <c r="Z1781" i="19"/>
  <c r="Z1782" i="19"/>
  <c r="Z1783" i="19"/>
  <c r="U1783" i="19" s="1"/>
  <c r="Z1784" i="19"/>
  <c r="U1784" i="19" s="1"/>
  <c r="Z1785" i="19"/>
  <c r="Z1786" i="19"/>
  <c r="U1786" i="19" s="1"/>
  <c r="Z1787" i="19"/>
  <c r="U1787" i="19" s="1"/>
  <c r="Z1788" i="19"/>
  <c r="U1788" i="19" s="1"/>
  <c r="Z1789" i="19"/>
  <c r="Z1790" i="19"/>
  <c r="Z1791" i="19"/>
  <c r="U1791" i="19" s="1"/>
  <c r="Z1792" i="19"/>
  <c r="U1792" i="19" s="1"/>
  <c r="Z1793" i="19"/>
  <c r="Z1794" i="19"/>
  <c r="U1794" i="19" s="1"/>
  <c r="Z1795" i="19"/>
  <c r="U1795" i="19" s="1"/>
  <c r="Z1796" i="19"/>
  <c r="U1796" i="19" s="1"/>
  <c r="Z1797" i="19"/>
  <c r="Z1798" i="19"/>
  <c r="Z1799" i="19"/>
  <c r="U1799" i="19" s="1"/>
  <c r="Z1800" i="19"/>
  <c r="U1800" i="19" s="1"/>
  <c r="Z1801" i="19"/>
  <c r="Z1802" i="19"/>
  <c r="U1802" i="19" s="1"/>
  <c r="Z1803" i="19"/>
  <c r="U1803" i="19" s="1"/>
  <c r="Z1804" i="19"/>
  <c r="U1804" i="19" s="1"/>
  <c r="Z1805" i="19"/>
  <c r="Z1806" i="19"/>
  <c r="Z1807" i="19"/>
  <c r="U1807" i="19" s="1"/>
  <c r="Z1808" i="19"/>
  <c r="U1808" i="19" s="1"/>
  <c r="Z1809" i="19"/>
  <c r="Z1810" i="19"/>
  <c r="U1810" i="19" s="1"/>
  <c r="Z1811" i="19"/>
  <c r="U1811" i="19" s="1"/>
  <c r="Z1812" i="19"/>
  <c r="U1812" i="19" s="1"/>
  <c r="Z1813" i="19"/>
  <c r="Z1814" i="19"/>
  <c r="Z1815" i="19"/>
  <c r="U1815" i="19" s="1"/>
  <c r="Z1816" i="19"/>
  <c r="U1816" i="19" s="1"/>
  <c r="Z1817" i="19"/>
  <c r="Z1818" i="19"/>
  <c r="U1818" i="19" s="1"/>
  <c r="Z1819" i="19"/>
  <c r="U1819" i="19" s="1"/>
  <c r="Z1820" i="19"/>
  <c r="U1820" i="19" s="1"/>
  <c r="Z1821" i="19"/>
  <c r="Z1822" i="19"/>
  <c r="Z1823" i="19"/>
  <c r="U1823" i="19" s="1"/>
  <c r="Z1824" i="19"/>
  <c r="U1824" i="19" s="1"/>
  <c r="Z1825" i="19"/>
  <c r="Z1826" i="19"/>
  <c r="U1826" i="19" s="1"/>
  <c r="Z1827" i="19"/>
  <c r="U1827" i="19" s="1"/>
  <c r="Z1828" i="19"/>
  <c r="U1828" i="19" s="1"/>
  <c r="Z1829" i="19"/>
  <c r="Z1830" i="19"/>
  <c r="Z1831" i="19"/>
  <c r="U1831" i="19" s="1"/>
  <c r="Z1832" i="19"/>
  <c r="U1832" i="19" s="1"/>
  <c r="Z1833" i="19"/>
  <c r="Z1834" i="19"/>
  <c r="U1834" i="19" s="1"/>
  <c r="Z1835" i="19"/>
  <c r="U1835" i="19" s="1"/>
  <c r="Z1836" i="19"/>
  <c r="U1836" i="19" s="1"/>
  <c r="Z1837" i="19"/>
  <c r="Z1838" i="19"/>
  <c r="Z1839" i="19"/>
  <c r="U1839" i="19" s="1"/>
  <c r="Z1840" i="19"/>
  <c r="U1840" i="19" s="1"/>
  <c r="Z1841" i="19"/>
  <c r="Z1842" i="19"/>
  <c r="U1842" i="19" s="1"/>
  <c r="Z1843" i="19"/>
  <c r="U1843" i="19" s="1"/>
  <c r="Z1844" i="19"/>
  <c r="U1844" i="19" s="1"/>
  <c r="Z1845" i="19"/>
  <c r="Z1846" i="19"/>
  <c r="Z1847" i="19"/>
  <c r="U1847" i="19" s="1"/>
  <c r="Z1848" i="19"/>
  <c r="U1848" i="19" s="1"/>
  <c r="Z1849" i="19"/>
  <c r="Z1850" i="19"/>
  <c r="U1850" i="19" s="1"/>
  <c r="Z1851" i="19"/>
  <c r="U1851" i="19" s="1"/>
  <c r="Z1852" i="19"/>
  <c r="U1852" i="19" s="1"/>
  <c r="Z1853" i="19"/>
  <c r="Z1854" i="19"/>
  <c r="Z1855" i="19"/>
  <c r="U1855" i="19" s="1"/>
  <c r="Z1856" i="19"/>
  <c r="U1856" i="19" s="1"/>
  <c r="Z1857" i="19"/>
  <c r="Z1858" i="19"/>
  <c r="U1858" i="19" s="1"/>
  <c r="Z1859" i="19"/>
  <c r="U1859" i="19" s="1"/>
  <c r="Z1860" i="19"/>
  <c r="U1860" i="19" s="1"/>
  <c r="Z1861" i="19"/>
  <c r="Z1862" i="19"/>
  <c r="Z1863" i="19"/>
  <c r="U1863" i="19" s="1"/>
  <c r="Z1864" i="19"/>
  <c r="U1864" i="19" s="1"/>
  <c r="Z1865" i="19"/>
  <c r="Z1866" i="19"/>
  <c r="U1866" i="19" s="1"/>
  <c r="Z1867" i="19"/>
  <c r="U1867" i="19" s="1"/>
  <c r="Z1868" i="19"/>
  <c r="U1868" i="19" s="1"/>
  <c r="Z1869" i="19"/>
  <c r="Z1870" i="19"/>
  <c r="Z1871" i="19"/>
  <c r="U1871" i="19" s="1"/>
  <c r="Z1872" i="19"/>
  <c r="U1872" i="19" s="1"/>
  <c r="Z1873" i="19"/>
  <c r="Z1874" i="19"/>
  <c r="U1874" i="19" s="1"/>
  <c r="Z1875" i="19"/>
  <c r="U1875" i="19" s="1"/>
  <c r="Z1876" i="19"/>
  <c r="U1876" i="19" s="1"/>
  <c r="Z1877" i="19"/>
  <c r="Z1878" i="19"/>
  <c r="Z1879" i="19"/>
  <c r="U1879" i="19" s="1"/>
  <c r="Z1880" i="19"/>
  <c r="U1880" i="19" s="1"/>
  <c r="Z1881" i="19"/>
  <c r="Z1882" i="19"/>
  <c r="U1882" i="19" s="1"/>
  <c r="Z1883" i="19"/>
  <c r="U1883" i="19" s="1"/>
  <c r="Z1884" i="19"/>
  <c r="U1884" i="19" s="1"/>
  <c r="Z1885" i="19"/>
  <c r="Z1886" i="19"/>
  <c r="Z1887" i="19"/>
  <c r="U1887" i="19" s="1"/>
  <c r="Z1888" i="19"/>
  <c r="U1888" i="19" s="1"/>
  <c r="Z1889" i="19"/>
  <c r="Z1890" i="19"/>
  <c r="U1890" i="19" s="1"/>
  <c r="Z1891" i="19"/>
  <c r="U1891" i="19" s="1"/>
  <c r="Z1892" i="19"/>
  <c r="U1892" i="19" s="1"/>
  <c r="Z1893" i="19"/>
  <c r="Z1894" i="19"/>
  <c r="Z1895" i="19"/>
  <c r="U1895" i="19" s="1"/>
  <c r="Z1896" i="19"/>
  <c r="U1896" i="19" s="1"/>
  <c r="Z1897" i="19"/>
  <c r="Z1898" i="19"/>
  <c r="U1898" i="19" s="1"/>
  <c r="Z1899" i="19"/>
  <c r="U1899" i="19" s="1"/>
  <c r="Z1900" i="19"/>
  <c r="U1900" i="19" s="1"/>
  <c r="Z1901" i="19"/>
  <c r="Z1902" i="19"/>
  <c r="Z1903" i="19"/>
  <c r="U1903" i="19" s="1"/>
  <c r="Z1904" i="19"/>
  <c r="U1904" i="19" s="1"/>
  <c r="Z1905" i="19"/>
  <c r="Z1906" i="19"/>
  <c r="U1906" i="19" s="1"/>
  <c r="Z1907" i="19"/>
  <c r="U1907" i="19" s="1"/>
  <c r="Z1908" i="19"/>
  <c r="U1908" i="19" s="1"/>
  <c r="Z1909" i="19"/>
  <c r="Z1910" i="19"/>
  <c r="Z1911" i="19"/>
  <c r="U1911" i="19" s="1"/>
  <c r="Z1912" i="19"/>
  <c r="U1912" i="19" s="1"/>
  <c r="Z1913" i="19"/>
  <c r="Z1914" i="19"/>
  <c r="U1914" i="19" s="1"/>
  <c r="Z1915" i="19"/>
  <c r="U1915" i="19" s="1"/>
  <c r="Z1916" i="19"/>
  <c r="U1916" i="19" s="1"/>
  <c r="Z1917" i="19"/>
  <c r="Z1918" i="19"/>
  <c r="Z1919" i="19"/>
  <c r="U1919" i="19" s="1"/>
  <c r="Z1920" i="19"/>
  <c r="U1920" i="19" s="1"/>
  <c r="Z1921" i="19"/>
  <c r="Z1922" i="19"/>
  <c r="U1922" i="19" s="1"/>
  <c r="Z1923" i="19"/>
  <c r="U1923" i="19" s="1"/>
  <c r="Z1924" i="19"/>
  <c r="U1924" i="19" s="1"/>
  <c r="Z1925" i="19"/>
  <c r="Z1926" i="19"/>
  <c r="Z1927" i="19"/>
  <c r="U1927" i="19" s="1"/>
  <c r="Z1928" i="19"/>
  <c r="U1928" i="19" s="1"/>
  <c r="Z1929" i="19"/>
  <c r="Z1930" i="19"/>
  <c r="U1930" i="19" s="1"/>
  <c r="Z1931" i="19"/>
  <c r="U1931" i="19" s="1"/>
  <c r="Z1932" i="19"/>
  <c r="U1932" i="19" s="1"/>
  <c r="Z1933" i="19"/>
  <c r="Z1934" i="19"/>
  <c r="Z1935" i="19"/>
  <c r="U1935" i="19" s="1"/>
  <c r="Z1936" i="19"/>
  <c r="U1936" i="19" s="1"/>
  <c r="Z1937" i="19"/>
  <c r="Z1938" i="19"/>
  <c r="U1938" i="19" s="1"/>
  <c r="Z1939" i="19"/>
  <c r="U1939" i="19" s="1"/>
  <c r="Z1940" i="19"/>
  <c r="U1940" i="19" s="1"/>
  <c r="Z1941" i="19"/>
  <c r="Z1942" i="19"/>
  <c r="Z1943" i="19"/>
  <c r="U1943" i="19" s="1"/>
  <c r="Z1944" i="19"/>
  <c r="U1944" i="19" s="1"/>
  <c r="Z1945" i="19"/>
  <c r="Z1946" i="19"/>
  <c r="U1946" i="19" s="1"/>
  <c r="Z1947" i="19"/>
  <c r="U1947" i="19" s="1"/>
  <c r="Z1948" i="19"/>
  <c r="U1948" i="19" s="1"/>
  <c r="Z1949" i="19"/>
  <c r="Z1950" i="19"/>
  <c r="Z1951" i="19"/>
  <c r="U1951" i="19" s="1"/>
  <c r="Z1952" i="19"/>
  <c r="U1952" i="19" s="1"/>
  <c r="Z1953" i="19"/>
  <c r="Z1954" i="19"/>
  <c r="U1954" i="19" s="1"/>
  <c r="Z1955" i="19"/>
  <c r="U1955" i="19" s="1"/>
  <c r="Z1956" i="19"/>
  <c r="U1956" i="19" s="1"/>
  <c r="Z1957" i="19"/>
  <c r="Z1958" i="19"/>
  <c r="Z1959" i="19"/>
  <c r="U1959" i="19" s="1"/>
  <c r="Z1960" i="19"/>
  <c r="U1960" i="19" s="1"/>
  <c r="Z1961" i="19"/>
  <c r="Z1962" i="19"/>
  <c r="U1962" i="19" s="1"/>
  <c r="Z1963" i="19"/>
  <c r="U1963" i="19" s="1"/>
  <c r="Z1964" i="19"/>
  <c r="U1964" i="19" s="1"/>
  <c r="Z1965" i="19"/>
  <c r="Z1966" i="19"/>
  <c r="Z1967" i="19"/>
  <c r="U1967" i="19" s="1"/>
  <c r="Z1968" i="19"/>
  <c r="U1968" i="19" s="1"/>
  <c r="Z1969" i="19"/>
  <c r="Z1970" i="19"/>
  <c r="U1970" i="19" s="1"/>
  <c r="Z1971" i="19"/>
  <c r="U1971" i="19" s="1"/>
  <c r="Z1972" i="19"/>
  <c r="U1972" i="19" s="1"/>
  <c r="Z1973" i="19"/>
  <c r="Z1974" i="19"/>
  <c r="Z1975" i="19"/>
  <c r="U1975" i="19" s="1"/>
  <c r="Z1976" i="19"/>
  <c r="U1976" i="19" s="1"/>
  <c r="Z1977" i="19"/>
  <c r="Z1978" i="19"/>
  <c r="U1978" i="19" s="1"/>
  <c r="Z1979" i="19"/>
  <c r="U1979" i="19" s="1"/>
  <c r="Z1980" i="19"/>
  <c r="U1980" i="19" s="1"/>
  <c r="Z1981" i="19"/>
  <c r="Z1982" i="19"/>
  <c r="Z1983" i="19"/>
  <c r="U1983" i="19" s="1"/>
  <c r="Z1984" i="19"/>
  <c r="U1984" i="19" s="1"/>
  <c r="Z1985" i="19"/>
  <c r="Z1986" i="19"/>
  <c r="U1986" i="19" s="1"/>
  <c r="Z1987" i="19"/>
  <c r="U1987" i="19" s="1"/>
  <c r="Z1988" i="19"/>
  <c r="U1988" i="19" s="1"/>
  <c r="Z1989" i="19"/>
  <c r="Z1990" i="19"/>
  <c r="Z1991" i="19"/>
  <c r="U1991" i="19" s="1"/>
  <c r="Z1992" i="19"/>
  <c r="U1992" i="19" s="1"/>
  <c r="Z1993" i="19"/>
  <c r="Z1994" i="19"/>
  <c r="U1994" i="19" s="1"/>
  <c r="Z1995" i="19"/>
  <c r="U1995" i="19" s="1"/>
  <c r="Z1996" i="19"/>
  <c r="U1996" i="19" s="1"/>
  <c r="Z1997" i="19"/>
  <c r="Z1998" i="19"/>
  <c r="Z1999" i="19"/>
  <c r="U1999" i="19" s="1"/>
  <c r="Z2000" i="19"/>
  <c r="U2000" i="19" s="1"/>
  <c r="Z2001" i="19"/>
  <c r="Z2002" i="19"/>
  <c r="U2002" i="19" s="1"/>
  <c r="Z2003" i="19"/>
  <c r="U2003" i="19" s="1"/>
  <c r="Z2004" i="19"/>
  <c r="U2004" i="19" s="1"/>
  <c r="Z2005" i="19"/>
  <c r="Z2006" i="19"/>
  <c r="Z2007" i="19"/>
  <c r="U2007" i="19" s="1"/>
  <c r="Z2008" i="19"/>
  <c r="U2008" i="19" s="1"/>
  <c r="Z2009" i="19"/>
  <c r="Z2010" i="19"/>
  <c r="U2010" i="19" s="1"/>
  <c r="Z2011" i="19"/>
  <c r="U2011" i="19" s="1"/>
  <c r="Z2012" i="19"/>
  <c r="U2012" i="19" s="1"/>
  <c r="Z2013" i="19"/>
  <c r="Z2014" i="19"/>
  <c r="Z2015" i="19"/>
  <c r="U2015" i="19" s="1"/>
  <c r="Z2016" i="19"/>
  <c r="U2016" i="19" s="1"/>
  <c r="Z2017" i="19"/>
  <c r="Z2018" i="19"/>
  <c r="U2018" i="19" s="1"/>
  <c r="Z2019" i="19"/>
  <c r="U2019" i="19" s="1"/>
  <c r="Z2020" i="19"/>
  <c r="U2020" i="19" s="1"/>
  <c r="Z2021" i="19"/>
  <c r="Z2022" i="19"/>
  <c r="Z2023" i="19"/>
  <c r="U2023" i="19" s="1"/>
  <c r="Z2024" i="19"/>
  <c r="U2024" i="19" s="1"/>
  <c r="Z2025" i="19"/>
  <c r="Z2026" i="19"/>
  <c r="U2026" i="19" s="1"/>
  <c r="Z2027" i="19"/>
  <c r="U2027" i="19" s="1"/>
  <c r="Z2028" i="19"/>
  <c r="U2028" i="19" s="1"/>
  <c r="Z2029" i="19"/>
  <c r="Z2030" i="19"/>
  <c r="Z2031" i="19"/>
  <c r="U2031" i="19" s="1"/>
  <c r="Z2032" i="19"/>
  <c r="U2032" i="19" s="1"/>
  <c r="Z2033" i="19"/>
  <c r="Z2034" i="19"/>
  <c r="U2034" i="19" s="1"/>
  <c r="Y35" i="19"/>
  <c r="X35" i="19"/>
  <c r="L4" i="12"/>
  <c r="K4" i="12"/>
  <c r="U1753" i="19" l="1"/>
  <c r="U2033" i="19"/>
  <c r="U2017" i="19"/>
  <c r="U2001" i="19"/>
  <c r="U1985" i="19"/>
  <c r="U1969" i="19"/>
  <c r="U1953" i="19"/>
  <c r="U1905" i="19"/>
  <c r="W1905" i="19" s="1"/>
  <c r="U1745" i="19"/>
  <c r="U2025" i="19"/>
  <c r="U2009" i="19"/>
  <c r="U1993" i="19"/>
  <c r="U1977" i="19"/>
  <c r="U1961" i="19"/>
  <c r="U1945" i="19"/>
  <c r="U1937" i="19"/>
  <c r="W1937" i="19" s="1"/>
  <c r="U1929" i="19"/>
  <c r="U1921" i="19"/>
  <c r="U1913" i="19"/>
  <c r="U1897" i="19"/>
  <c r="U1889" i="19"/>
  <c r="U1881" i="19"/>
  <c r="U1873" i="19"/>
  <c r="U1865" i="19"/>
  <c r="W1865" i="19" s="1"/>
  <c r="U1857" i="19"/>
  <c r="U1849" i="19"/>
  <c r="U1841" i="19"/>
  <c r="U1833" i="19"/>
  <c r="U1825" i="19"/>
  <c r="U1817" i="19"/>
  <c r="U1809" i="19"/>
  <c r="U1801" i="19"/>
  <c r="V1801" i="19" s="1"/>
  <c r="U1793" i="19"/>
  <c r="U1785" i="19"/>
  <c r="U1777" i="19"/>
  <c r="U1769" i="19"/>
  <c r="U1761" i="19"/>
  <c r="U1737" i="19"/>
  <c r="U1729" i="19"/>
  <c r="U1721" i="19"/>
  <c r="W1721" i="19" s="1"/>
  <c r="U1713" i="19"/>
  <c r="U1705" i="19"/>
  <c r="U1697" i="19"/>
  <c r="U1689" i="19"/>
  <c r="U1681" i="19"/>
  <c r="U1673" i="19"/>
  <c r="U1665" i="19"/>
  <c r="U1657" i="19"/>
  <c r="W1657" i="19" s="1"/>
  <c r="U1649" i="19"/>
  <c r="U1641" i="19"/>
  <c r="U1633" i="19"/>
  <c r="U1625" i="19"/>
  <c r="U1617" i="19"/>
  <c r="U1609" i="19"/>
  <c r="U1601" i="19"/>
  <c r="U1593" i="19"/>
  <c r="W1593" i="19" s="1"/>
  <c r="U1585" i="19"/>
  <c r="U1577" i="19"/>
  <c r="U1569" i="19"/>
  <c r="U1561" i="19"/>
  <c r="U1553" i="19"/>
  <c r="U1545" i="19"/>
  <c r="U1537" i="19"/>
  <c r="W1537" i="19" s="1"/>
  <c r="U1529" i="19"/>
  <c r="W1529" i="19" s="1"/>
  <c r="U1521" i="19"/>
  <c r="U1513" i="19"/>
  <c r="U1505" i="19"/>
  <c r="U1497" i="19"/>
  <c r="U1489" i="19"/>
  <c r="U1481" i="19"/>
  <c r="U1473" i="19"/>
  <c r="V1473" i="19" s="1"/>
  <c r="U1465" i="19"/>
  <c r="V1465" i="19" s="1"/>
  <c r="U1457" i="19"/>
  <c r="U1449" i="19"/>
  <c r="U1441" i="19"/>
  <c r="U1433" i="19"/>
  <c r="U1425" i="19"/>
  <c r="U1417" i="19"/>
  <c r="U1409" i="19"/>
  <c r="W1409" i="19" s="1"/>
  <c r="U1401" i="19"/>
  <c r="W1401" i="19" s="1"/>
  <c r="U1393" i="19"/>
  <c r="U1385" i="19"/>
  <c r="U1377" i="19"/>
  <c r="U1369" i="19"/>
  <c r="U1361" i="19"/>
  <c r="U1353" i="19"/>
  <c r="U1345" i="19"/>
  <c r="V1345" i="19" s="1"/>
  <c r="U1337" i="19"/>
  <c r="W1337" i="19" s="1"/>
  <c r="U1329" i="19"/>
  <c r="U1321" i="19"/>
  <c r="U1313" i="19"/>
  <c r="U1305" i="19"/>
  <c r="U1297" i="19"/>
  <c r="U1289" i="19"/>
  <c r="U1281" i="19"/>
  <c r="W1281" i="19" s="1"/>
  <c r="U1273" i="19"/>
  <c r="V1273" i="19" s="1"/>
  <c r="U1265" i="19"/>
  <c r="U1257" i="19"/>
  <c r="U1249" i="19"/>
  <c r="U1241" i="19"/>
  <c r="U1233" i="19"/>
  <c r="U1225" i="19"/>
  <c r="U1217" i="19"/>
  <c r="W1217" i="19" s="1"/>
  <c r="U1209" i="19"/>
  <c r="W1209" i="19" s="1"/>
  <c r="U1201" i="19"/>
  <c r="U1193" i="19"/>
  <c r="U1185" i="19"/>
  <c r="U1177" i="19"/>
  <c r="U1169" i="19"/>
  <c r="U1161" i="19"/>
  <c r="U1153" i="19"/>
  <c r="W1153" i="19" s="1"/>
  <c r="U1145" i="19"/>
  <c r="W1145" i="19" s="1"/>
  <c r="U1137" i="19"/>
  <c r="U1129" i="19"/>
  <c r="U1121" i="19"/>
  <c r="U1113" i="19"/>
  <c r="U1105" i="19"/>
  <c r="U1097" i="19"/>
  <c r="U1089" i="19"/>
  <c r="W1089" i="19" s="1"/>
  <c r="U1081" i="19"/>
  <c r="W1081" i="19" s="1"/>
  <c r="U1073" i="19"/>
  <c r="U1065" i="19"/>
  <c r="U1057" i="19"/>
  <c r="U2030" i="19"/>
  <c r="U2022" i="19"/>
  <c r="U2014" i="19"/>
  <c r="W2014" i="19" s="1"/>
  <c r="U2006" i="19"/>
  <c r="V2006" i="19" s="1"/>
  <c r="U1998" i="19"/>
  <c r="V1998" i="19" s="1"/>
  <c r="U1990" i="19"/>
  <c r="U1982" i="19"/>
  <c r="U1974" i="19"/>
  <c r="V1974" i="19" s="1"/>
  <c r="U1966" i="19"/>
  <c r="U1958" i="19"/>
  <c r="U1950" i="19"/>
  <c r="V1950" i="19" s="1"/>
  <c r="U1942" i="19"/>
  <c r="V1942" i="19" s="1"/>
  <c r="U1934" i="19"/>
  <c r="W1934" i="19" s="1"/>
  <c r="U1926" i="19"/>
  <c r="U1918" i="19"/>
  <c r="U1910" i="19"/>
  <c r="W1910" i="19" s="1"/>
  <c r="U1902" i="19"/>
  <c r="U1894" i="19"/>
  <c r="U1886" i="19"/>
  <c r="U1878" i="19"/>
  <c r="W1878" i="19" s="1"/>
  <c r="U1870" i="19"/>
  <c r="V1870" i="19" s="1"/>
  <c r="U1862" i="19"/>
  <c r="U1854" i="19"/>
  <c r="U1846" i="19"/>
  <c r="W1846" i="19" s="1"/>
  <c r="U1838" i="19"/>
  <c r="U1830" i="19"/>
  <c r="U1822" i="19"/>
  <c r="U1814" i="19"/>
  <c r="W1814" i="19" s="1"/>
  <c r="U1806" i="19"/>
  <c r="W1806" i="19" s="1"/>
  <c r="U1798" i="19"/>
  <c r="U1790" i="19"/>
  <c r="U1782" i="19"/>
  <c r="W1782" i="19" s="1"/>
  <c r="U1774" i="19"/>
  <c r="U1766" i="19"/>
  <c r="U1758" i="19"/>
  <c r="U1750" i="19"/>
  <c r="V1750" i="19" s="1"/>
  <c r="U1742" i="19"/>
  <c r="W1742" i="19" s="1"/>
  <c r="U1734" i="19"/>
  <c r="U1726" i="19"/>
  <c r="U1718" i="19"/>
  <c r="W1718" i="19" s="1"/>
  <c r="U1710" i="19"/>
  <c r="U1702" i="19"/>
  <c r="U1694" i="19"/>
  <c r="U1686" i="19"/>
  <c r="W1686" i="19" s="1"/>
  <c r="U1678" i="19"/>
  <c r="W1678" i="19" s="1"/>
  <c r="U1670" i="19"/>
  <c r="U1662" i="19"/>
  <c r="U1654" i="19"/>
  <c r="W1654" i="19" s="1"/>
  <c r="U1646" i="19"/>
  <c r="U1638" i="19"/>
  <c r="U1630" i="19"/>
  <c r="U1622" i="19"/>
  <c r="V1622" i="19" s="1"/>
  <c r="U1614" i="19"/>
  <c r="W1614" i="19" s="1"/>
  <c r="U1606" i="19"/>
  <c r="U1598" i="19"/>
  <c r="U1590" i="19"/>
  <c r="W1590" i="19" s="1"/>
  <c r="U1582" i="19"/>
  <c r="U1574" i="19"/>
  <c r="U1566" i="19"/>
  <c r="U1558" i="19"/>
  <c r="W1558" i="19" s="1"/>
  <c r="U1550" i="19"/>
  <c r="W1550" i="19" s="1"/>
  <c r="U1542" i="19"/>
  <c r="U1534" i="19"/>
  <c r="U1526" i="19"/>
  <c r="W1526" i="19" s="1"/>
  <c r="U1518" i="19"/>
  <c r="U1510" i="19"/>
  <c r="U1502" i="19"/>
  <c r="U1494" i="19"/>
  <c r="V1494" i="19" s="1"/>
  <c r="U1486" i="19"/>
  <c r="V1486" i="19" s="1"/>
  <c r="U1478" i="19"/>
  <c r="U1470" i="19"/>
  <c r="U1462" i="19"/>
  <c r="W1462" i="19" s="1"/>
  <c r="U1454" i="19"/>
  <c r="U1446" i="19"/>
  <c r="U2029" i="19"/>
  <c r="U2021" i="19"/>
  <c r="W2021" i="19" s="1"/>
  <c r="U2013" i="19"/>
  <c r="V2013" i="19" s="1"/>
  <c r="U2005" i="19"/>
  <c r="U1997" i="19"/>
  <c r="U1989" i="19"/>
  <c r="W1989" i="19" s="1"/>
  <c r="U1981" i="19"/>
  <c r="U1973" i="19"/>
  <c r="U1965" i="19"/>
  <c r="U1957" i="19"/>
  <c r="W1957" i="19" s="1"/>
  <c r="U1949" i="19"/>
  <c r="W1949" i="19" s="1"/>
  <c r="U1941" i="19"/>
  <c r="U1933" i="19"/>
  <c r="U1925" i="19"/>
  <c r="W1925" i="19" s="1"/>
  <c r="U1917" i="19"/>
  <c r="U1909" i="19"/>
  <c r="U1901" i="19"/>
  <c r="U1893" i="19"/>
  <c r="V1893" i="19" s="1"/>
  <c r="U1885" i="19"/>
  <c r="W1885" i="19" s="1"/>
  <c r="U1877" i="19"/>
  <c r="U1869" i="19"/>
  <c r="U1861" i="19"/>
  <c r="W1861" i="19" s="1"/>
  <c r="U1853" i="19"/>
  <c r="U1845" i="19"/>
  <c r="U1837" i="19"/>
  <c r="U1829" i="19"/>
  <c r="W1829" i="19" s="1"/>
  <c r="U1821" i="19"/>
  <c r="W1821" i="19" s="1"/>
  <c r="U1813" i="19"/>
  <c r="U1805" i="19"/>
  <c r="U1797" i="19"/>
  <c r="W1797" i="19" s="1"/>
  <c r="U1789" i="19"/>
  <c r="U1781" i="19"/>
  <c r="U1773" i="19"/>
  <c r="U1765" i="19"/>
  <c r="W1765" i="19" s="1"/>
  <c r="U1757" i="19"/>
  <c r="W1757" i="19" s="1"/>
  <c r="U1749" i="19"/>
  <c r="U1741" i="19"/>
  <c r="U1733" i="19"/>
  <c r="W1733" i="19" s="1"/>
  <c r="U1725" i="19"/>
  <c r="U1717" i="19"/>
  <c r="U1709" i="19"/>
  <c r="U1701" i="19"/>
  <c r="V1701" i="19" s="1"/>
  <c r="U1693" i="19"/>
  <c r="W1693" i="19" s="1"/>
  <c r="U1685" i="19"/>
  <c r="U1677" i="19"/>
  <c r="U1669" i="19"/>
  <c r="W1669" i="19" s="1"/>
  <c r="U1661" i="19"/>
  <c r="U1653" i="19"/>
  <c r="U1645" i="19"/>
  <c r="U1637" i="19"/>
  <c r="W1637" i="19" s="1"/>
  <c r="U1629" i="19"/>
  <c r="W1629" i="19" s="1"/>
  <c r="U1621" i="19"/>
  <c r="U1613" i="19"/>
  <c r="U1605" i="19"/>
  <c r="W1605" i="19" s="1"/>
  <c r="U1597" i="19"/>
  <c r="U1589" i="19"/>
  <c r="U1581" i="19"/>
  <c r="U1573" i="19"/>
  <c r="W1573" i="19" s="1"/>
  <c r="U1565" i="19"/>
  <c r="W1565" i="19" s="1"/>
  <c r="U1557" i="19"/>
  <c r="U1549" i="19"/>
  <c r="U1541" i="19"/>
  <c r="W1541" i="19" s="1"/>
  <c r="U1533" i="19"/>
  <c r="U1525" i="19"/>
  <c r="U1517" i="19"/>
  <c r="U1509" i="19"/>
  <c r="V1509" i="19" s="1"/>
  <c r="U1501" i="19"/>
  <c r="W1501" i="19" s="1"/>
  <c r="U1493" i="19"/>
  <c r="U1485" i="19"/>
  <c r="U1477" i="19"/>
  <c r="W1477" i="19" s="1"/>
  <c r="U1469" i="19"/>
  <c r="U1461" i="19"/>
  <c r="U1453" i="19"/>
  <c r="U1445" i="19"/>
  <c r="W1445" i="19" s="1"/>
  <c r="U1437" i="19"/>
  <c r="W1437" i="19" s="1"/>
  <c r="U1429" i="19"/>
  <c r="U1421" i="19"/>
  <c r="U1413" i="19"/>
  <c r="W1413" i="19" s="1"/>
  <c r="U1405" i="19"/>
  <c r="U1397" i="19"/>
  <c r="U1389" i="19"/>
  <c r="U1381" i="19"/>
  <c r="V1381" i="19" s="1"/>
  <c r="U1373" i="19"/>
  <c r="V1373" i="19" s="1"/>
  <c r="U1365" i="19"/>
  <c r="U1357" i="19"/>
  <c r="U1349" i="19"/>
  <c r="W1349" i="19" s="1"/>
  <c r="U1341" i="19"/>
  <c r="U1333" i="19"/>
  <c r="U1325" i="19"/>
  <c r="U1317" i="19"/>
  <c r="W1317" i="19" s="1"/>
  <c r="U1309" i="19"/>
  <c r="W1309" i="19" s="1"/>
  <c r="U1301" i="19"/>
  <c r="U1293" i="19"/>
  <c r="U1285" i="19"/>
  <c r="W1285" i="19" s="1"/>
  <c r="U1277" i="19"/>
  <c r="U1269" i="19"/>
  <c r="U1261" i="19"/>
  <c r="U1253" i="19"/>
  <c r="W1253" i="19" s="1"/>
  <c r="U1245" i="19"/>
  <c r="W1245" i="19" s="1"/>
  <c r="U1237" i="19"/>
  <c r="U1229" i="19"/>
  <c r="U1221" i="19"/>
  <c r="W1221" i="19" s="1"/>
  <c r="U1213" i="19"/>
  <c r="U1205" i="19"/>
  <c r="U1197" i="19"/>
  <c r="U1189" i="19"/>
  <c r="V1189" i="19" s="1"/>
  <c r="U1181" i="19"/>
  <c r="V1181" i="19" s="1"/>
  <c r="U1173" i="19"/>
  <c r="U1438" i="19"/>
  <c r="U1430" i="19"/>
  <c r="W1430" i="19" s="1"/>
  <c r="U1422" i="19"/>
  <c r="U1414" i="19"/>
  <c r="U1406" i="19"/>
  <c r="U1398" i="19"/>
  <c r="W1398" i="19" s="1"/>
  <c r="U1390" i="19"/>
  <c r="W1390" i="19" s="1"/>
  <c r="U1382" i="19"/>
  <c r="U1374" i="19"/>
  <c r="U1366" i="19"/>
  <c r="W1366" i="19" s="1"/>
  <c r="U1358" i="19"/>
  <c r="U1350" i="19"/>
  <c r="U1342" i="19"/>
  <c r="U1334" i="19"/>
  <c r="W1334" i="19" s="1"/>
  <c r="U1326" i="19"/>
  <c r="W1326" i="19" s="1"/>
  <c r="U1318" i="19"/>
  <c r="U1310" i="19"/>
  <c r="U1302" i="19"/>
  <c r="W1302" i="19" s="1"/>
  <c r="U1294" i="19"/>
  <c r="U1286" i="19"/>
  <c r="U1278" i="19"/>
  <c r="U1270" i="19"/>
  <c r="V1270" i="19" s="1"/>
  <c r="U1262" i="19"/>
  <c r="W1262" i="19" s="1"/>
  <c r="U1254" i="19"/>
  <c r="U1246" i="19"/>
  <c r="U1238" i="19"/>
  <c r="W1238" i="19" s="1"/>
  <c r="U1230" i="19"/>
  <c r="U1222" i="19"/>
  <c r="U1214" i="19"/>
  <c r="U1206" i="19"/>
  <c r="V1206" i="19" s="1"/>
  <c r="U1198" i="19"/>
  <c r="W1198" i="19" s="1"/>
  <c r="U1190" i="19"/>
  <c r="U1182" i="19"/>
  <c r="U1174" i="19"/>
  <c r="W1174" i="19" s="1"/>
  <c r="U1166" i="19"/>
  <c r="U1158" i="19"/>
  <c r="U1150" i="19"/>
  <c r="U1142" i="19"/>
  <c r="W1142" i="19" s="1"/>
  <c r="U1134" i="19"/>
  <c r="W1134" i="19" s="1"/>
  <c r="U1126" i="19"/>
  <c r="U1118" i="19"/>
  <c r="U1110" i="19"/>
  <c r="W1110" i="19" s="1"/>
  <c r="U1102" i="19"/>
  <c r="U1094" i="19"/>
  <c r="U1086" i="19"/>
  <c r="U1078" i="19"/>
  <c r="W1078" i="19" s="1"/>
  <c r="U1070" i="19"/>
  <c r="W1070" i="19" s="1"/>
  <c r="U1062" i="19"/>
  <c r="U1054" i="19"/>
  <c r="U1046" i="19"/>
  <c r="W1046" i="19" s="1"/>
  <c r="U1038" i="19"/>
  <c r="U1030" i="19"/>
  <c r="U1022" i="19"/>
  <c r="U1014" i="19"/>
  <c r="V1014" i="19" s="1"/>
  <c r="U1006" i="19"/>
  <c r="W1006" i="19" s="1"/>
  <c r="U998" i="19"/>
  <c r="U990" i="19"/>
  <c r="U982" i="19"/>
  <c r="W982" i="19" s="1"/>
  <c r="U974" i="19"/>
  <c r="U966" i="19"/>
  <c r="U958" i="19"/>
  <c r="U950" i="19"/>
  <c r="W950" i="19" s="1"/>
  <c r="U942" i="19"/>
  <c r="V942" i="19" s="1"/>
  <c r="U934" i="19"/>
  <c r="U926" i="19"/>
  <c r="U918" i="19"/>
  <c r="W918" i="19" s="1"/>
  <c r="U910" i="19"/>
  <c r="U902" i="19"/>
  <c r="U894" i="19"/>
  <c r="U886" i="19"/>
  <c r="W886" i="19" s="1"/>
  <c r="U878" i="19"/>
  <c r="W878" i="19" s="1"/>
  <c r="U870" i="19"/>
  <c r="U862" i="19"/>
  <c r="U854" i="19"/>
  <c r="W854" i="19" s="1"/>
  <c r="U846" i="19"/>
  <c r="U838" i="19"/>
  <c r="U830" i="19"/>
  <c r="U822" i="19"/>
  <c r="W822" i="19" s="1"/>
  <c r="U814" i="19"/>
  <c r="W814" i="19" s="1"/>
  <c r="U806" i="19"/>
  <c r="U798" i="19"/>
  <c r="U790" i="19"/>
  <c r="W790" i="19" s="1"/>
  <c r="U782" i="19"/>
  <c r="U774" i="19"/>
  <c r="U766" i="19"/>
  <c r="W766" i="19" s="1"/>
  <c r="U758" i="19"/>
  <c r="W758" i="19" s="1"/>
  <c r="U750" i="19"/>
  <c r="W750" i="19" s="1"/>
  <c r="U742" i="19"/>
  <c r="U734" i="19"/>
  <c r="U726" i="19"/>
  <c r="W726" i="19" s="1"/>
  <c r="U1165" i="19"/>
  <c r="U1157" i="19"/>
  <c r="U1149" i="19"/>
  <c r="U1141" i="19"/>
  <c r="W1141" i="19" s="1"/>
  <c r="U1133" i="19"/>
  <c r="W1133" i="19" s="1"/>
  <c r="U1125" i="19"/>
  <c r="U1117" i="19"/>
  <c r="U1109" i="19"/>
  <c r="W1109" i="19" s="1"/>
  <c r="U1101" i="19"/>
  <c r="U1093" i="19"/>
  <c r="U1085" i="19"/>
  <c r="U1077" i="19"/>
  <c r="W1077" i="19" s="1"/>
  <c r="U1069" i="19"/>
  <c r="W1069" i="19" s="1"/>
  <c r="U1061" i="19"/>
  <c r="U1053" i="19"/>
  <c r="U1045" i="19"/>
  <c r="W1045" i="19" s="1"/>
  <c r="U1037" i="19"/>
  <c r="U1029" i="19"/>
  <c r="U1021" i="19"/>
  <c r="U1013" i="19"/>
  <c r="W1013" i="19" s="1"/>
  <c r="U1005" i="19"/>
  <c r="W1005" i="19" s="1"/>
  <c r="U997" i="19"/>
  <c r="U989" i="19"/>
  <c r="U981" i="19"/>
  <c r="W981" i="19" s="1"/>
  <c r="U973" i="19"/>
  <c r="U965" i="19"/>
  <c r="U957" i="19"/>
  <c r="U949" i="19"/>
  <c r="W949" i="19" s="1"/>
  <c r="U941" i="19"/>
  <c r="W941" i="19" s="1"/>
  <c r="U933" i="19"/>
  <c r="U925" i="19"/>
  <c r="U917" i="19"/>
  <c r="W917" i="19" s="1"/>
  <c r="U909" i="19"/>
  <c r="U901" i="19"/>
  <c r="U893" i="19"/>
  <c r="U885" i="19"/>
  <c r="V885" i="19" s="1"/>
  <c r="U877" i="19"/>
  <c r="W877" i="19" s="1"/>
  <c r="U869" i="19"/>
  <c r="U861" i="19"/>
  <c r="U853" i="19"/>
  <c r="W853" i="19" s="1"/>
  <c r="U845" i="19"/>
  <c r="U837" i="19"/>
  <c r="U829" i="19"/>
  <c r="U821" i="19"/>
  <c r="W821" i="19" s="1"/>
  <c r="U813" i="19"/>
  <c r="W813" i="19" s="1"/>
  <c r="U805" i="19"/>
  <c r="U797" i="19"/>
  <c r="U789" i="19"/>
  <c r="W789" i="19" s="1"/>
  <c r="U781" i="19"/>
  <c r="U773" i="19"/>
  <c r="U765" i="19"/>
  <c r="U757" i="19"/>
  <c r="W757" i="19" s="1"/>
  <c r="U749" i="19"/>
  <c r="W749" i="19" s="1"/>
  <c r="U741" i="19"/>
  <c r="U733" i="19"/>
  <c r="U725" i="19"/>
  <c r="W725" i="19" s="1"/>
  <c r="U717" i="19"/>
  <c r="U709" i="19"/>
  <c r="U701" i="19"/>
  <c r="U693" i="19"/>
  <c r="W693" i="19" s="1"/>
  <c r="U685" i="19"/>
  <c r="V685" i="19" s="1"/>
  <c r="U677" i="19"/>
  <c r="U669" i="19"/>
  <c r="U661" i="19"/>
  <c r="W661" i="19" s="1"/>
  <c r="U653" i="19"/>
  <c r="U645" i="19"/>
  <c r="U637" i="19"/>
  <c r="U629" i="19"/>
  <c r="W629" i="19" s="1"/>
  <c r="U621" i="19"/>
  <c r="W621" i="19" s="1"/>
  <c r="U613" i="19"/>
  <c r="U605" i="19"/>
  <c r="U597" i="19"/>
  <c r="W597" i="19" s="1"/>
  <c r="U589" i="19"/>
  <c r="U581" i="19"/>
  <c r="U573" i="19"/>
  <c r="U565" i="19"/>
  <c r="V565" i="19" s="1"/>
  <c r="U557" i="19"/>
  <c r="V557" i="19" s="1"/>
  <c r="U549" i="19"/>
  <c r="U541" i="19"/>
  <c r="U533" i="19"/>
  <c r="W533" i="19" s="1"/>
  <c r="U525" i="19"/>
  <c r="U517" i="19"/>
  <c r="U509" i="19"/>
  <c r="U501" i="19"/>
  <c r="W501" i="19" s="1"/>
  <c r="U493" i="19"/>
  <c r="W493" i="19" s="1"/>
  <c r="U718" i="19"/>
  <c r="U710" i="19"/>
  <c r="U702" i="19"/>
  <c r="W702" i="19" s="1"/>
  <c r="U694" i="19"/>
  <c r="U686" i="19"/>
  <c r="U678" i="19"/>
  <c r="U670" i="19"/>
  <c r="W670" i="19" s="1"/>
  <c r="U662" i="19"/>
  <c r="W662" i="19" s="1"/>
  <c r="U654" i="19"/>
  <c r="U646" i="19"/>
  <c r="U638" i="19"/>
  <c r="W638" i="19" s="1"/>
  <c r="U630" i="19"/>
  <c r="U622" i="19"/>
  <c r="U614" i="19"/>
  <c r="U606" i="19"/>
  <c r="W606" i="19" s="1"/>
  <c r="U598" i="19"/>
  <c r="W598" i="19" s="1"/>
  <c r="U590" i="19"/>
  <c r="U582" i="19"/>
  <c r="U574" i="19"/>
  <c r="W574" i="19" s="1"/>
  <c r="U566" i="19"/>
  <c r="U558" i="19"/>
  <c r="U550" i="19"/>
  <c r="U542" i="19"/>
  <c r="V542" i="19" s="1"/>
  <c r="U534" i="19"/>
  <c r="W534" i="19" s="1"/>
  <c r="U526" i="19"/>
  <c r="U518" i="19"/>
  <c r="U510" i="19"/>
  <c r="W510" i="19" s="1"/>
  <c r="U502" i="19"/>
  <c r="U494" i="19"/>
  <c r="U486" i="19"/>
  <c r="W486" i="19" s="1"/>
  <c r="U478" i="19"/>
  <c r="V478" i="19" s="1"/>
  <c r="U470" i="19"/>
  <c r="W470" i="19" s="1"/>
  <c r="U462" i="19"/>
  <c r="U454" i="19"/>
  <c r="U446" i="19"/>
  <c r="W446" i="19" s="1"/>
  <c r="U438" i="19"/>
  <c r="U430" i="19"/>
  <c r="U422" i="19"/>
  <c r="W422" i="19" s="1"/>
  <c r="U414" i="19"/>
  <c r="W414" i="19" s="1"/>
  <c r="U406" i="19"/>
  <c r="W406" i="19" s="1"/>
  <c r="U398" i="19"/>
  <c r="U390" i="19"/>
  <c r="U382" i="19"/>
  <c r="W382" i="19" s="1"/>
  <c r="U374" i="19"/>
  <c r="U366" i="19"/>
  <c r="U358" i="19"/>
  <c r="U350" i="19"/>
  <c r="W350" i="19" s="1"/>
  <c r="U342" i="19"/>
  <c r="V342" i="19" s="1"/>
  <c r="U334" i="19"/>
  <c r="U326" i="19"/>
  <c r="U318" i="19"/>
  <c r="W318" i="19" s="1"/>
  <c r="U310" i="19"/>
  <c r="U302" i="19"/>
  <c r="U294" i="19"/>
  <c r="U286" i="19"/>
  <c r="V286" i="19" s="1"/>
  <c r="U278" i="19"/>
  <c r="W278" i="19" s="1"/>
  <c r="U270" i="19"/>
  <c r="U262" i="19"/>
  <c r="U254" i="19"/>
  <c r="W254" i="19" s="1"/>
  <c r="U246" i="19"/>
  <c r="U238" i="19"/>
  <c r="U230" i="19"/>
  <c r="U222" i="19"/>
  <c r="W222" i="19" s="1"/>
  <c r="U214" i="19"/>
  <c r="V214" i="19" s="1"/>
  <c r="U206" i="19"/>
  <c r="U198" i="19"/>
  <c r="U190" i="19"/>
  <c r="W190" i="19" s="1"/>
  <c r="U182" i="19"/>
  <c r="U174" i="19"/>
  <c r="U166" i="19"/>
  <c r="W166" i="19" s="1"/>
  <c r="U158" i="19"/>
  <c r="W158" i="19" s="1"/>
  <c r="U150" i="19"/>
  <c r="W150" i="19" s="1"/>
  <c r="U142" i="19"/>
  <c r="U134" i="19"/>
  <c r="U126" i="19"/>
  <c r="W126" i="19" s="1"/>
  <c r="U118" i="19"/>
  <c r="U110" i="19"/>
  <c r="U102" i="19"/>
  <c r="U94" i="19"/>
  <c r="W94" i="19" s="1"/>
  <c r="U86" i="19"/>
  <c r="V86" i="19" s="1"/>
  <c r="U78" i="19"/>
  <c r="U70" i="19"/>
  <c r="U62" i="19"/>
  <c r="W62" i="19" s="1"/>
  <c r="U54" i="19"/>
  <c r="U38" i="19"/>
  <c r="U485" i="19"/>
  <c r="U477" i="19"/>
  <c r="W477" i="19" s="1"/>
  <c r="U469" i="19"/>
  <c r="W469" i="19" s="1"/>
  <c r="U461" i="19"/>
  <c r="U453" i="19"/>
  <c r="U445" i="19"/>
  <c r="W445" i="19" s="1"/>
  <c r="U437" i="19"/>
  <c r="U429" i="19"/>
  <c r="U421" i="19"/>
  <c r="U413" i="19"/>
  <c r="V413" i="19" s="1"/>
  <c r="U405" i="19"/>
  <c r="W405" i="19" s="1"/>
  <c r="U397" i="19"/>
  <c r="U389" i="19"/>
  <c r="U381" i="19"/>
  <c r="W381" i="19" s="1"/>
  <c r="U373" i="19"/>
  <c r="U365" i="19"/>
  <c r="U357" i="19"/>
  <c r="U349" i="19"/>
  <c r="W349" i="19" s="1"/>
  <c r="U341" i="19"/>
  <c r="W341" i="19" s="1"/>
  <c r="U333" i="19"/>
  <c r="U325" i="19"/>
  <c r="U317" i="19"/>
  <c r="W317" i="19" s="1"/>
  <c r="U309" i="19"/>
  <c r="U301" i="19"/>
  <c r="U293" i="19"/>
  <c r="U285" i="19"/>
  <c r="W285" i="19" s="1"/>
  <c r="U277" i="19"/>
  <c r="W277" i="19" s="1"/>
  <c r="U269" i="19"/>
  <c r="U261" i="19"/>
  <c r="U253" i="19"/>
  <c r="W253" i="19" s="1"/>
  <c r="U245" i="19"/>
  <c r="U237" i="19"/>
  <c r="U229" i="19"/>
  <c r="U221" i="19"/>
  <c r="V221" i="19" s="1"/>
  <c r="U213" i="19"/>
  <c r="W213" i="19" s="1"/>
  <c r="U205" i="19"/>
  <c r="U197" i="19"/>
  <c r="U189" i="19"/>
  <c r="W189" i="19" s="1"/>
  <c r="U181" i="19"/>
  <c r="U173" i="19"/>
  <c r="U165" i="19"/>
  <c r="U157" i="19"/>
  <c r="W157" i="19" s="1"/>
  <c r="U149" i="19"/>
  <c r="W149" i="19" s="1"/>
  <c r="U141" i="19"/>
  <c r="U133" i="19"/>
  <c r="U125" i="19"/>
  <c r="W125" i="19" s="1"/>
  <c r="U117" i="19"/>
  <c r="U109" i="19"/>
  <c r="U101" i="19"/>
  <c r="U93" i="19"/>
  <c r="W93" i="19" s="1"/>
  <c r="U85" i="19"/>
  <c r="V85" i="19" s="1"/>
  <c r="U77" i="19"/>
  <c r="U69" i="19"/>
  <c r="U61" i="19"/>
  <c r="W61" i="19" s="1"/>
  <c r="U53" i="19"/>
  <c r="U45" i="19"/>
  <c r="U37" i="19"/>
  <c r="W2024" i="19"/>
  <c r="V2024" i="19"/>
  <c r="W2008" i="19"/>
  <c r="V2008" i="19"/>
  <c r="W1992" i="19"/>
  <c r="V1992" i="19"/>
  <c r="W1980" i="19"/>
  <c r="V1980" i="19"/>
  <c r="W1964" i="19"/>
  <c r="V1964" i="19"/>
  <c r="W1948" i="19"/>
  <c r="V1948" i="19"/>
  <c r="W1932" i="19"/>
  <c r="V1932" i="19"/>
  <c r="W1916" i="19"/>
  <c r="V1916" i="19"/>
  <c r="W1900" i="19"/>
  <c r="V1900" i="19"/>
  <c r="W1880" i="19"/>
  <c r="V1880" i="19"/>
  <c r="W2032" i="19"/>
  <c r="V2032" i="19"/>
  <c r="W2016" i="19"/>
  <c r="V2016" i="19"/>
  <c r="W2000" i="19"/>
  <c r="V2000" i="19"/>
  <c r="W1984" i="19"/>
  <c r="V1984" i="19"/>
  <c r="W1968" i="19"/>
  <c r="V1968" i="19"/>
  <c r="W1952" i="19"/>
  <c r="V1952" i="19"/>
  <c r="W1936" i="19"/>
  <c r="V1936" i="19"/>
  <c r="W1924" i="19"/>
  <c r="V1924" i="19"/>
  <c r="W1908" i="19"/>
  <c r="V1908" i="19"/>
  <c r="W1884" i="19"/>
  <c r="V1884" i="19"/>
  <c r="W2028" i="19"/>
  <c r="V2028" i="19"/>
  <c r="W2012" i="19"/>
  <c r="V2012" i="19"/>
  <c r="W1996" i="19"/>
  <c r="V1996" i="19"/>
  <c r="W1976" i="19"/>
  <c r="V1976" i="19"/>
  <c r="W1960" i="19"/>
  <c r="V1960" i="19"/>
  <c r="W1944" i="19"/>
  <c r="V1944" i="19"/>
  <c r="W1928" i="19"/>
  <c r="V1928" i="19"/>
  <c r="W1912" i="19"/>
  <c r="V1912" i="19"/>
  <c r="W1896" i="19"/>
  <c r="V1896" i="19"/>
  <c r="W1888" i="19"/>
  <c r="V1888" i="19"/>
  <c r="W2020" i="19"/>
  <c r="V2020" i="19"/>
  <c r="W2004" i="19"/>
  <c r="V2004" i="19"/>
  <c r="W1988" i="19"/>
  <c r="V1988" i="19"/>
  <c r="W1972" i="19"/>
  <c r="V1972" i="19"/>
  <c r="W1956" i="19"/>
  <c r="V1956" i="19"/>
  <c r="W1940" i="19"/>
  <c r="V1940" i="19"/>
  <c r="W1920" i="19"/>
  <c r="V1920" i="19"/>
  <c r="W1904" i="19"/>
  <c r="V1904" i="19"/>
  <c r="W1892" i="19"/>
  <c r="V1892" i="19"/>
  <c r="W1864" i="19"/>
  <c r="V1864" i="19"/>
  <c r="W1852" i="19"/>
  <c r="V1852" i="19"/>
  <c r="W1836" i="19"/>
  <c r="V1836" i="19"/>
  <c r="W1824" i="19"/>
  <c r="V1824" i="19"/>
  <c r="W1808" i="19"/>
  <c r="V1808" i="19"/>
  <c r="W1792" i="19"/>
  <c r="V1792" i="19"/>
  <c r="W1780" i="19"/>
  <c r="V1780" i="19"/>
  <c r="W1764" i="19"/>
  <c r="V1764" i="19"/>
  <c r="W1748" i="19"/>
  <c r="V1748" i="19"/>
  <c r="W1732" i="19"/>
  <c r="V1732" i="19"/>
  <c r="W1716" i="19"/>
  <c r="V1716" i="19"/>
  <c r="W1700" i="19"/>
  <c r="V1700" i="19"/>
  <c r="W1680" i="19"/>
  <c r="V1680" i="19"/>
  <c r="W1664" i="19"/>
  <c r="V1664" i="19"/>
  <c r="W1648" i="19"/>
  <c r="V1648" i="19"/>
  <c r="W1632" i="19"/>
  <c r="V1632" i="19"/>
  <c r="W1616" i="19"/>
  <c r="V1616" i="19"/>
  <c r="W1600" i="19"/>
  <c r="V1600" i="19"/>
  <c r="W1584" i="19"/>
  <c r="V1584" i="19"/>
  <c r="W1568" i="19"/>
  <c r="V1568" i="19"/>
  <c r="W1552" i="19"/>
  <c r="V1552" i="19"/>
  <c r="W1532" i="19"/>
  <c r="V1532" i="19"/>
  <c r="W1516" i="19"/>
  <c r="V1516" i="19"/>
  <c r="W1500" i="19"/>
  <c r="V1500" i="19"/>
  <c r="W1484" i="19"/>
  <c r="V1484" i="19"/>
  <c r="W1468" i="19"/>
  <c r="V1468" i="19"/>
  <c r="W1452" i="19"/>
  <c r="V1452" i="19"/>
  <c r="W1440" i="19"/>
  <c r="V1440" i="19"/>
  <c r="W1424" i="19"/>
  <c r="V1424" i="19"/>
  <c r="W1412" i="19"/>
  <c r="V1412" i="19"/>
  <c r="W1400" i="19"/>
  <c r="V1400" i="19"/>
  <c r="W1384" i="19"/>
  <c r="V1384" i="19"/>
  <c r="W1368" i="19"/>
  <c r="V1368" i="19"/>
  <c r="W1352" i="19"/>
  <c r="V1352" i="19"/>
  <c r="W1336" i="19"/>
  <c r="V1336" i="19"/>
  <c r="W1320" i="19"/>
  <c r="V1320" i="19"/>
  <c r="W1304" i="19"/>
  <c r="V1304" i="19"/>
  <c r="W1292" i="19"/>
  <c r="V1292" i="19"/>
  <c r="W1276" i="19"/>
  <c r="V1276" i="19"/>
  <c r="W1260" i="19"/>
  <c r="V1260" i="19"/>
  <c r="W1240" i="19"/>
  <c r="V1240" i="19"/>
  <c r="W1224" i="19"/>
  <c r="V1224" i="19"/>
  <c r="W1208" i="19"/>
  <c r="V1208" i="19"/>
  <c r="W1192" i="19"/>
  <c r="V1192" i="19"/>
  <c r="W1176" i="19"/>
  <c r="V1176" i="19"/>
  <c r="W1160" i="19"/>
  <c r="V1160" i="19"/>
  <c r="W1144" i="19"/>
  <c r="V1144" i="19"/>
  <c r="W1132" i="19"/>
  <c r="V1132" i="19"/>
  <c r="W1116" i="19"/>
  <c r="V1116" i="19"/>
  <c r="W1100" i="19"/>
  <c r="V1100" i="19"/>
  <c r="W1084" i="19"/>
  <c r="V1084" i="19"/>
  <c r="W1068" i="19"/>
  <c r="V1068" i="19"/>
  <c r="W1052" i="19"/>
  <c r="V1052" i="19"/>
  <c r="W1036" i="19"/>
  <c r="V1036" i="19"/>
  <c r="W1020" i="19"/>
  <c r="V1020" i="19"/>
  <c r="W1004" i="19"/>
  <c r="V1004" i="19"/>
  <c r="W992" i="19"/>
  <c r="V992" i="19"/>
  <c r="W976" i="19"/>
  <c r="V976" i="19"/>
  <c r="W960" i="19"/>
  <c r="V960" i="19"/>
  <c r="W948" i="19"/>
  <c r="V948" i="19"/>
  <c r="W932" i="19"/>
  <c r="V932" i="19"/>
  <c r="W916" i="19"/>
  <c r="V916" i="19"/>
  <c r="W896" i="19"/>
  <c r="V896" i="19"/>
  <c r="W880" i="19"/>
  <c r="V880" i="19"/>
  <c r="W864" i="19"/>
  <c r="V864" i="19"/>
  <c r="W848" i="19"/>
  <c r="V848" i="19"/>
  <c r="W832" i="19"/>
  <c r="V832" i="19"/>
  <c r="W816" i="19"/>
  <c r="V816" i="19"/>
  <c r="W800" i="19"/>
  <c r="V800" i="19"/>
  <c r="W784" i="19"/>
  <c r="V784" i="19"/>
  <c r="W768" i="19"/>
  <c r="V768" i="19"/>
  <c r="W756" i="19"/>
  <c r="V756" i="19"/>
  <c r="W740" i="19"/>
  <c r="V740" i="19"/>
  <c r="W728" i="19"/>
  <c r="V728" i="19"/>
  <c r="W712" i="19"/>
  <c r="V712" i="19"/>
  <c r="W696" i="19"/>
  <c r="V696" i="19"/>
  <c r="W680" i="19"/>
  <c r="V680" i="19"/>
  <c r="W664" i="19"/>
  <c r="V664" i="19"/>
  <c r="W648" i="19"/>
  <c r="V648" i="19"/>
  <c r="W632" i="19"/>
  <c r="V632" i="19"/>
  <c r="W616" i="19"/>
  <c r="V616" i="19"/>
  <c r="W600" i="19"/>
  <c r="V600" i="19"/>
  <c r="W588" i="19"/>
  <c r="V588" i="19"/>
  <c r="W572" i="19"/>
  <c r="V572" i="19"/>
  <c r="W556" i="19"/>
  <c r="V556" i="19"/>
  <c r="W540" i="19"/>
  <c r="V540" i="19"/>
  <c r="W524" i="19"/>
  <c r="V524" i="19"/>
  <c r="W508" i="19"/>
  <c r="V508" i="19"/>
  <c r="W496" i="19"/>
  <c r="V496" i="19"/>
  <c r="W480" i="19"/>
  <c r="V480" i="19"/>
  <c r="W464" i="19"/>
  <c r="V464" i="19"/>
  <c r="W448" i="19"/>
  <c r="V448" i="19"/>
  <c r="W432" i="19"/>
  <c r="V432" i="19"/>
  <c r="W416" i="19"/>
  <c r="V416" i="19"/>
  <c r="W400" i="19"/>
  <c r="V400" i="19"/>
  <c r="W388" i="19"/>
  <c r="V388" i="19"/>
  <c r="W372" i="19"/>
  <c r="V372" i="19"/>
  <c r="W356" i="19"/>
  <c r="V356" i="19"/>
  <c r="W340" i="19"/>
  <c r="V340" i="19"/>
  <c r="W324" i="19"/>
  <c r="V324" i="19"/>
  <c r="W308" i="19"/>
  <c r="V308" i="19"/>
  <c r="W292" i="19"/>
  <c r="V292" i="19"/>
  <c r="W276" i="19"/>
  <c r="V276" i="19"/>
  <c r="W260" i="19"/>
  <c r="V260" i="19"/>
  <c r="W128" i="19"/>
  <c r="V128" i="19"/>
  <c r="W2031" i="19"/>
  <c r="V2031" i="19"/>
  <c r="W2019" i="19"/>
  <c r="V2019" i="19"/>
  <c r="W2007" i="19"/>
  <c r="V2007" i="19"/>
  <c r="W1995" i="19"/>
  <c r="V1995" i="19"/>
  <c r="W1983" i="19"/>
  <c r="V1983" i="19"/>
  <c r="W1971" i="19"/>
  <c r="V1971" i="19"/>
  <c r="W1959" i="19"/>
  <c r="V1959" i="19"/>
  <c r="W1947" i="19"/>
  <c r="V1947" i="19"/>
  <c r="W1935" i="19"/>
  <c r="V1935" i="19"/>
  <c r="W1923" i="19"/>
  <c r="V1923" i="19"/>
  <c r="W1911" i="19"/>
  <c r="V1911" i="19"/>
  <c r="W1899" i="19"/>
  <c r="V1899" i="19"/>
  <c r="W1887" i="19"/>
  <c r="V1887" i="19"/>
  <c r="W1875" i="19"/>
  <c r="V1875" i="19"/>
  <c r="W1863" i="19"/>
  <c r="V1863" i="19"/>
  <c r="W1851" i="19"/>
  <c r="V1851" i="19"/>
  <c r="W1839" i="19"/>
  <c r="V1839" i="19"/>
  <c r="W1827" i="19"/>
  <c r="V1827" i="19"/>
  <c r="W1815" i="19"/>
  <c r="V1815" i="19"/>
  <c r="W1803" i="19"/>
  <c r="V1803" i="19"/>
  <c r="W1791" i="19"/>
  <c r="V1791" i="19"/>
  <c r="W1779" i="19"/>
  <c r="V1779" i="19"/>
  <c r="W1767" i="19"/>
  <c r="V1767" i="19"/>
  <c r="W1755" i="19"/>
  <c r="V1755" i="19"/>
  <c r="W1743" i="19"/>
  <c r="V1743" i="19"/>
  <c r="W1731" i="19"/>
  <c r="V1731" i="19"/>
  <c r="W1723" i="19"/>
  <c r="V1723" i="19"/>
  <c r="W1711" i="19"/>
  <c r="V1711" i="19"/>
  <c r="W1695" i="19"/>
  <c r="V1695" i="19"/>
  <c r="W1683" i="19"/>
  <c r="V1683" i="19"/>
  <c r="W1671" i="19"/>
  <c r="V1671" i="19"/>
  <c r="W1659" i="19"/>
  <c r="V1659" i="19"/>
  <c r="W1647" i="19"/>
  <c r="V1647" i="19"/>
  <c r="W1635" i="19"/>
  <c r="V1635" i="19"/>
  <c r="W1623" i="19"/>
  <c r="V1623" i="19"/>
  <c r="W1611" i="19"/>
  <c r="V1611" i="19"/>
  <c r="W1599" i="19"/>
  <c r="V1599" i="19"/>
  <c r="W1591" i="19"/>
  <c r="V1591" i="19"/>
  <c r="W1579" i="19"/>
  <c r="V1579" i="19"/>
  <c r="W1567" i="19"/>
  <c r="V1567" i="19"/>
  <c r="W1555" i="19"/>
  <c r="V1555" i="19"/>
  <c r="W1539" i="19"/>
  <c r="V1539" i="19"/>
  <c r="W1527" i="19"/>
  <c r="V1527" i="19"/>
  <c r="W1515" i="19"/>
  <c r="V1515" i="19"/>
  <c r="W1503" i="19"/>
  <c r="V1503" i="19"/>
  <c r="W1491" i="19"/>
  <c r="V1491" i="19"/>
  <c r="W1479" i="19"/>
  <c r="V1479" i="19"/>
  <c r="W1467" i="19"/>
  <c r="V1467" i="19"/>
  <c r="W1455" i="19"/>
  <c r="V1455" i="19"/>
  <c r="W1443" i="19"/>
  <c r="V1443" i="19"/>
  <c r="W1431" i="19"/>
  <c r="V1431" i="19"/>
  <c r="W1419" i="19"/>
  <c r="V1419" i="19"/>
  <c r="W1407" i="19"/>
  <c r="V1407" i="19"/>
  <c r="W1391" i="19"/>
  <c r="V1391" i="19"/>
  <c r="W1387" i="19"/>
  <c r="V1387" i="19"/>
  <c r="W1375" i="19"/>
  <c r="V1375" i="19"/>
  <c r="W1359" i="19"/>
  <c r="V1359" i="19"/>
  <c r="W1351" i="19"/>
  <c r="V1351" i="19"/>
  <c r="W1339" i="19"/>
  <c r="V1339" i="19"/>
  <c r="W1323" i="19"/>
  <c r="V1323" i="19"/>
  <c r="W1311" i="19"/>
  <c r="V1311" i="19"/>
  <c r="W1307" i="19"/>
  <c r="V1307" i="19"/>
  <c r="W1295" i="19"/>
  <c r="V1295" i="19"/>
  <c r="W1283" i="19"/>
  <c r="V1283" i="19"/>
  <c r="W1271" i="19"/>
  <c r="V1271" i="19"/>
  <c r="W1259" i="19"/>
  <c r="V1259" i="19"/>
  <c r="W1247" i="19"/>
  <c r="V1247" i="19"/>
  <c r="W1235" i="19"/>
  <c r="V1235" i="19"/>
  <c r="W1219" i="19"/>
  <c r="V1219" i="19"/>
  <c r="W1207" i="19"/>
  <c r="V1207" i="19"/>
  <c r="W1203" i="19"/>
  <c r="V1203" i="19"/>
  <c r="W1187" i="19"/>
  <c r="V1187" i="19"/>
  <c r="W1175" i="19"/>
  <c r="V1175" i="19"/>
  <c r="W1163" i="19"/>
  <c r="V1163" i="19"/>
  <c r="W1151" i="19"/>
  <c r="V1151" i="19"/>
  <c r="W1139" i="19"/>
  <c r="V1139" i="19"/>
  <c r="W1127" i="19"/>
  <c r="V1127" i="19"/>
  <c r="W1115" i="19"/>
  <c r="V1115" i="19"/>
  <c r="W1103" i="19"/>
  <c r="V1103" i="19"/>
  <c r="W1091" i="19"/>
  <c r="V1091" i="19"/>
  <c r="W1079" i="19"/>
  <c r="V1079" i="19"/>
  <c r="W1067" i="19"/>
  <c r="V1067" i="19"/>
  <c r="W1055" i="19"/>
  <c r="V1055" i="19"/>
  <c r="W1043" i="19"/>
  <c r="V1043" i="19"/>
  <c r="W1031" i="19"/>
  <c r="V1031" i="19"/>
  <c r="W1019" i="19"/>
  <c r="V1019" i="19"/>
  <c r="W1003" i="19"/>
  <c r="V1003" i="19"/>
  <c r="W991" i="19"/>
  <c r="V991" i="19"/>
  <c r="W979" i="19"/>
  <c r="V979" i="19"/>
  <c r="W971" i="19"/>
  <c r="V971" i="19"/>
  <c r="W963" i="19"/>
  <c r="V963" i="19"/>
  <c r="W951" i="19"/>
  <c r="V951" i="19"/>
  <c r="W939" i="19"/>
  <c r="V939" i="19"/>
  <c r="W923" i="19"/>
  <c r="V923" i="19"/>
  <c r="W911" i="19"/>
  <c r="V911" i="19"/>
  <c r="W899" i="19"/>
  <c r="V899" i="19"/>
  <c r="W887" i="19"/>
  <c r="V887" i="19"/>
  <c r="W875" i="19"/>
  <c r="V875" i="19"/>
  <c r="W863" i="19"/>
  <c r="V863" i="19"/>
  <c r="W851" i="19"/>
  <c r="V851" i="19"/>
  <c r="W839" i="19"/>
  <c r="V839" i="19"/>
  <c r="W827" i="19"/>
  <c r="V827" i="19"/>
  <c r="W815" i="19"/>
  <c r="V815" i="19"/>
  <c r="W803" i="19"/>
  <c r="V803" i="19"/>
  <c r="W791" i="19"/>
  <c r="V791" i="19"/>
  <c r="W779" i="19"/>
  <c r="V779" i="19"/>
  <c r="W767" i="19"/>
  <c r="V767" i="19"/>
  <c r="W755" i="19"/>
  <c r="V755" i="19"/>
  <c r="W743" i="19"/>
  <c r="V743" i="19"/>
  <c r="W731" i="19"/>
  <c r="V731" i="19"/>
  <c r="W719" i="19"/>
  <c r="V719" i="19"/>
  <c r="W707" i="19"/>
  <c r="V707" i="19"/>
  <c r="W695" i="19"/>
  <c r="V695" i="19"/>
  <c r="W683" i="19"/>
  <c r="V683" i="19"/>
  <c r="W671" i="19"/>
  <c r="V671" i="19"/>
  <c r="W659" i="19"/>
  <c r="V659" i="19"/>
  <c r="W647" i="19"/>
  <c r="V647" i="19"/>
  <c r="W635" i="19"/>
  <c r="V635" i="19"/>
  <c r="W623" i="19"/>
  <c r="V623" i="19"/>
  <c r="W611" i="19"/>
  <c r="V611" i="19"/>
  <c r="W599" i="19"/>
  <c r="V599" i="19"/>
  <c r="W587" i="19"/>
  <c r="V587" i="19"/>
  <c r="W579" i="19"/>
  <c r="V579" i="19"/>
  <c r="W563" i="19"/>
  <c r="V563" i="19"/>
  <c r="W551" i="19"/>
  <c r="V551" i="19"/>
  <c r="W539" i="19"/>
  <c r="V539" i="19"/>
  <c r="W527" i="19"/>
  <c r="V527" i="19"/>
  <c r="W515" i="19"/>
  <c r="V515" i="19"/>
  <c r="W503" i="19"/>
  <c r="V503" i="19"/>
  <c r="W491" i="19"/>
  <c r="V491" i="19"/>
  <c r="W479" i="19"/>
  <c r="V479" i="19"/>
  <c r="W471" i="19"/>
  <c r="V471" i="19"/>
  <c r="W463" i="19"/>
  <c r="V463" i="19"/>
  <c r="W455" i="19"/>
  <c r="V455" i="19"/>
  <c r="W447" i="19"/>
  <c r="V447" i="19"/>
  <c r="W435" i="19"/>
  <c r="V435" i="19"/>
  <c r="W423" i="19"/>
  <c r="V423" i="19"/>
  <c r="W411" i="19"/>
  <c r="V411" i="19"/>
  <c r="W399" i="19"/>
  <c r="V399" i="19"/>
  <c r="W391" i="19"/>
  <c r="V391" i="19"/>
  <c r="W379" i="19"/>
  <c r="V379" i="19"/>
  <c r="W367" i="19"/>
  <c r="V367" i="19"/>
  <c r="W355" i="19"/>
  <c r="V355" i="19"/>
  <c r="W343" i="19"/>
  <c r="V343" i="19"/>
  <c r="W331" i="19"/>
  <c r="V331" i="19"/>
  <c r="W319" i="19"/>
  <c r="V319" i="19"/>
  <c r="W307" i="19"/>
  <c r="V307" i="19"/>
  <c r="W299" i="19"/>
  <c r="V299" i="19"/>
  <c r="W287" i="19"/>
  <c r="V287" i="19"/>
  <c r="W279" i="19"/>
  <c r="V279" i="19"/>
  <c r="W267" i="19"/>
  <c r="V267" i="19"/>
  <c r="W255" i="19"/>
  <c r="V255" i="19"/>
  <c r="W243" i="19"/>
  <c r="V243" i="19"/>
  <c r="W235" i="19"/>
  <c r="V235" i="19"/>
  <c r="W223" i="19"/>
  <c r="V223" i="19"/>
  <c r="W211" i="19"/>
  <c r="V211" i="19"/>
  <c r="W199" i="19"/>
  <c r="V199" i="19"/>
  <c r="W187" i="19"/>
  <c r="V187" i="19"/>
  <c r="W175" i="19"/>
  <c r="V175" i="19"/>
  <c r="W163" i="19"/>
  <c r="V163" i="19"/>
  <c r="W151" i="19"/>
  <c r="V151" i="19"/>
  <c r="W135" i="19"/>
  <c r="V135" i="19"/>
  <c r="W123" i="19"/>
  <c r="V123" i="19"/>
  <c r="W111" i="19"/>
  <c r="V111" i="19"/>
  <c r="W99" i="19"/>
  <c r="V99" i="19"/>
  <c r="W91" i="19"/>
  <c r="V91" i="19"/>
  <c r="W79" i="19"/>
  <c r="V79" i="19"/>
  <c r="W67" i="19"/>
  <c r="V67" i="19"/>
  <c r="W51" i="19"/>
  <c r="V51" i="19"/>
  <c r="W2030" i="19"/>
  <c r="V2030" i="19"/>
  <c r="W2022" i="19"/>
  <c r="V2022" i="19"/>
  <c r="V2014" i="19"/>
  <c r="W2006" i="19"/>
  <c r="W1998" i="19"/>
  <c r="W1990" i="19"/>
  <c r="V1990" i="19"/>
  <c r="W1982" i="19"/>
  <c r="V1982" i="19"/>
  <c r="W1966" i="19"/>
  <c r="V1966" i="19"/>
  <c r="W1958" i="19"/>
  <c r="V1958" i="19"/>
  <c r="W1950" i="19"/>
  <c r="W1926" i="19"/>
  <c r="V1926" i="19"/>
  <c r="W1918" i="19"/>
  <c r="V1918" i="19"/>
  <c r="W1902" i="19"/>
  <c r="V1902" i="19"/>
  <c r="W1894" i="19"/>
  <c r="V1894" i="19"/>
  <c r="W1886" i="19"/>
  <c r="V1886" i="19"/>
  <c r="W1862" i="19"/>
  <c r="V1862" i="19"/>
  <c r="W1854" i="19"/>
  <c r="V1854" i="19"/>
  <c r="W1838" i="19"/>
  <c r="V1838" i="19"/>
  <c r="W1830" i="19"/>
  <c r="V1830" i="19"/>
  <c r="W1818" i="19"/>
  <c r="V1818" i="19"/>
  <c r="W1810" i="19"/>
  <c r="V1810" i="19"/>
  <c r="W1802" i="19"/>
  <c r="V1802" i="19"/>
  <c r="W1794" i="19"/>
  <c r="V1794" i="19"/>
  <c r="W1786" i="19"/>
  <c r="V1786" i="19"/>
  <c r="W1778" i="19"/>
  <c r="V1778" i="19"/>
  <c r="W1770" i="19"/>
  <c r="V1770" i="19"/>
  <c r="W1762" i="19"/>
  <c r="V1762" i="19"/>
  <c r="W1754" i="19"/>
  <c r="V1754" i="19"/>
  <c r="W1746" i="19"/>
  <c r="V1746" i="19"/>
  <c r="W1738" i="19"/>
  <c r="V1738" i="19"/>
  <c r="W1730" i="19"/>
  <c r="V1730" i="19"/>
  <c r="W1722" i="19"/>
  <c r="V1722" i="19"/>
  <c r="W1710" i="19"/>
  <c r="V1710" i="19"/>
  <c r="W1702" i="19"/>
  <c r="V1702" i="19"/>
  <c r="W1694" i="19"/>
  <c r="V1694" i="19"/>
  <c r="W1670" i="19"/>
  <c r="V1670" i="19"/>
  <c r="W1662" i="19"/>
  <c r="V1662" i="19"/>
  <c r="W1646" i="19"/>
  <c r="V1646" i="19"/>
  <c r="W1634" i="19"/>
  <c r="V1634" i="19"/>
  <c r="W1626" i="19"/>
  <c r="V1626" i="19"/>
  <c r="W1586" i="19"/>
  <c r="V1586" i="19"/>
  <c r="W1102" i="19"/>
  <c r="V1102" i="19"/>
  <c r="W1094" i="19"/>
  <c r="V1094" i="19"/>
  <c r="W1082" i="19"/>
  <c r="V1082" i="19"/>
  <c r="W1074" i="19"/>
  <c r="V1074" i="19"/>
  <c r="W1066" i="19"/>
  <c r="V1066" i="19"/>
  <c r="W1058" i="19"/>
  <c r="V1058" i="19"/>
  <c r="W1050" i="19"/>
  <c r="V1050" i="19"/>
  <c r="W1042" i="19"/>
  <c r="V1042" i="19"/>
  <c r="W1034" i="19"/>
  <c r="V1034" i="19"/>
  <c r="W1026" i="19"/>
  <c r="V1026" i="19"/>
  <c r="W1018" i="19"/>
  <c r="V1018" i="19"/>
  <c r="W1010" i="19"/>
  <c r="V1010" i="19"/>
  <c r="W1002" i="19"/>
  <c r="V1002" i="19"/>
  <c r="W994" i="19"/>
  <c r="V994" i="19"/>
  <c r="W986" i="19"/>
  <c r="V986" i="19"/>
  <c r="W978" i="19"/>
  <c r="V978" i="19"/>
  <c r="W970" i="19"/>
  <c r="V970" i="19"/>
  <c r="W962" i="19"/>
  <c r="V962" i="19"/>
  <c r="W954" i="19"/>
  <c r="V954" i="19"/>
  <c r="W946" i="19"/>
  <c r="V946" i="19"/>
  <c r="W938" i="19"/>
  <c r="V938" i="19"/>
  <c r="W930" i="19"/>
  <c r="V930" i="19"/>
  <c r="W922" i="19"/>
  <c r="V922" i="19"/>
  <c r="W914" i="19"/>
  <c r="V914" i="19"/>
  <c r="W906" i="19"/>
  <c r="V906" i="19"/>
  <c r="W898" i="19"/>
  <c r="V898" i="19"/>
  <c r="W870" i="19"/>
  <c r="V870" i="19"/>
  <c r="W862" i="19"/>
  <c r="V862" i="19"/>
  <c r="W846" i="19"/>
  <c r="V846" i="19"/>
  <c r="W838" i="19"/>
  <c r="V838" i="19"/>
  <c r="W826" i="19"/>
  <c r="V826" i="19"/>
  <c r="W806" i="19"/>
  <c r="V806" i="19"/>
  <c r="W798" i="19"/>
  <c r="V798" i="19"/>
  <c r="W782" i="19"/>
  <c r="V782" i="19"/>
  <c r="W774" i="19"/>
  <c r="V774" i="19"/>
  <c r="V766" i="19"/>
  <c r="W742" i="19"/>
  <c r="V742" i="19"/>
  <c r="W734" i="19"/>
  <c r="V734" i="19"/>
  <c r="W718" i="19"/>
  <c r="V718" i="19"/>
  <c r="W710" i="19"/>
  <c r="V710" i="19"/>
  <c r="W694" i="19"/>
  <c r="V694" i="19"/>
  <c r="W686" i="19"/>
  <c r="V686" i="19"/>
  <c r="W678" i="19"/>
  <c r="V678" i="19"/>
  <c r="W654" i="19"/>
  <c r="V654" i="19"/>
  <c r="W642" i="19"/>
  <c r="V642" i="19"/>
  <c r="W634" i="19"/>
  <c r="V634" i="19"/>
  <c r="W626" i="19"/>
  <c r="V626" i="19"/>
  <c r="W618" i="19"/>
  <c r="V618" i="19"/>
  <c r="W610" i="19"/>
  <c r="V610" i="19"/>
  <c r="W602" i="19"/>
  <c r="V602" i="19"/>
  <c r="W594" i="19"/>
  <c r="V594" i="19"/>
  <c r="W586" i="19"/>
  <c r="V586" i="19"/>
  <c r="W578" i="19"/>
  <c r="V578" i="19"/>
  <c r="W570" i="19"/>
  <c r="V570" i="19"/>
  <c r="W562" i="19"/>
  <c r="V562" i="19"/>
  <c r="W554" i="19"/>
  <c r="V554" i="19"/>
  <c r="W546" i="19"/>
  <c r="V546" i="19"/>
  <c r="W538" i="19"/>
  <c r="V538" i="19"/>
  <c r="W530" i="19"/>
  <c r="V530" i="19"/>
  <c r="W526" i="19"/>
  <c r="V526" i="19"/>
  <c r="W522" i="19"/>
  <c r="V522" i="19"/>
  <c r="W518" i="19"/>
  <c r="V518" i="19"/>
  <c r="W514" i="19"/>
  <c r="V514" i="19"/>
  <c r="W506" i="19"/>
  <c r="V506" i="19"/>
  <c r="W502" i="19"/>
  <c r="V502" i="19"/>
  <c r="W498" i="19"/>
  <c r="V498" i="19"/>
  <c r="W494" i="19"/>
  <c r="V494" i="19"/>
  <c r="W490" i="19"/>
  <c r="V490" i="19"/>
  <c r="V486" i="19"/>
  <c r="W482" i="19"/>
  <c r="V482" i="19"/>
  <c r="W474" i="19"/>
  <c r="V474" i="19"/>
  <c r="W466" i="19"/>
  <c r="V466" i="19"/>
  <c r="W462" i="19"/>
  <c r="V462" i="19"/>
  <c r="W458" i="19"/>
  <c r="V458" i="19"/>
  <c r="W454" i="19"/>
  <c r="V454" i="19"/>
  <c r="W450" i="19"/>
  <c r="V450" i="19"/>
  <c r="W442" i="19"/>
  <c r="V442" i="19"/>
  <c r="W438" i="19"/>
  <c r="V438" i="19"/>
  <c r="W430" i="19"/>
  <c r="V430" i="19"/>
  <c r="W426" i="19"/>
  <c r="V426" i="19"/>
  <c r="V422" i="19"/>
  <c r="W418" i="19"/>
  <c r="V418" i="19"/>
  <c r="W410" i="19"/>
  <c r="V410" i="19"/>
  <c r="W402" i="19"/>
  <c r="V402" i="19"/>
  <c r="W398" i="19"/>
  <c r="V398" i="19"/>
  <c r="W394" i="19"/>
  <c r="V394" i="19"/>
  <c r="W390" i="19"/>
  <c r="V390" i="19"/>
  <c r="W386" i="19"/>
  <c r="V386" i="19"/>
  <c r="W378" i="19"/>
  <c r="V378" i="19"/>
  <c r="W374" i="19"/>
  <c r="V374" i="19"/>
  <c r="W370" i="19"/>
  <c r="V370" i="19"/>
  <c r="W366" i="19"/>
  <c r="V366" i="19"/>
  <c r="W362" i="19"/>
  <c r="V362" i="19"/>
  <c r="W358" i="19"/>
  <c r="V358" i="19"/>
  <c r="W354" i="19"/>
  <c r="V354" i="19"/>
  <c r="W346" i="19"/>
  <c r="V346" i="19"/>
  <c r="W338" i="19"/>
  <c r="V338" i="19"/>
  <c r="W334" i="19"/>
  <c r="V334" i="19"/>
  <c r="W330" i="19"/>
  <c r="V330" i="19"/>
  <c r="W326" i="19"/>
  <c r="V326" i="19"/>
  <c r="W322" i="19"/>
  <c r="V322" i="19"/>
  <c r="W314" i="19"/>
  <c r="V314" i="19"/>
  <c r="W310" i="19"/>
  <c r="V310" i="19"/>
  <c r="W306" i="19"/>
  <c r="V306" i="19"/>
  <c r="W302" i="19"/>
  <c r="V302" i="19"/>
  <c r="W298" i="19"/>
  <c r="V298" i="19"/>
  <c r="W294" i="19"/>
  <c r="V294" i="19"/>
  <c r="W290" i="19"/>
  <c r="V290" i="19"/>
  <c r="W282" i="19"/>
  <c r="V282" i="19"/>
  <c r="W274" i="19"/>
  <c r="V274" i="19"/>
  <c r="W270" i="19"/>
  <c r="V270" i="19"/>
  <c r="W266" i="19"/>
  <c r="V266" i="19"/>
  <c r="W262" i="19"/>
  <c r="V262" i="19"/>
  <c r="W258" i="19"/>
  <c r="V258" i="19"/>
  <c r="W250" i="19"/>
  <c r="V250" i="19"/>
  <c r="W246" i="19"/>
  <c r="V246" i="19"/>
  <c r="W242" i="19"/>
  <c r="V242" i="19"/>
  <c r="W238" i="19"/>
  <c r="V238" i="19"/>
  <c r="W234" i="19"/>
  <c r="V234" i="19"/>
  <c r="W230" i="19"/>
  <c r="V230" i="19"/>
  <c r="W226" i="19"/>
  <c r="V226" i="19"/>
  <c r="W218" i="19"/>
  <c r="V218" i="19"/>
  <c r="W210" i="19"/>
  <c r="V210" i="19"/>
  <c r="W206" i="19"/>
  <c r="V206" i="19"/>
  <c r="W202" i="19"/>
  <c r="V202" i="19"/>
  <c r="W198" i="19"/>
  <c r="V198" i="19"/>
  <c r="W194" i="19"/>
  <c r="V194" i="19"/>
  <c r="W186" i="19"/>
  <c r="V186" i="19"/>
  <c r="W182" i="19"/>
  <c r="V182" i="19"/>
  <c r="W178" i="19"/>
  <c r="V178" i="19"/>
  <c r="W174" i="19"/>
  <c r="V174" i="19"/>
  <c r="W170" i="19"/>
  <c r="V170" i="19"/>
  <c r="V166" i="19"/>
  <c r="W162" i="19"/>
  <c r="V162" i="19"/>
  <c r="W154" i="19"/>
  <c r="V154" i="19"/>
  <c r="W146" i="19"/>
  <c r="V146" i="19"/>
  <c r="W142" i="19"/>
  <c r="V142" i="19"/>
  <c r="W138" i="19"/>
  <c r="V138" i="19"/>
  <c r="W134" i="19"/>
  <c r="V134" i="19"/>
  <c r="W130" i="19"/>
  <c r="V130" i="19"/>
  <c r="W122" i="19"/>
  <c r="V122" i="19"/>
  <c r="W118" i="19"/>
  <c r="V118" i="19"/>
  <c r="W114" i="19"/>
  <c r="V114" i="19"/>
  <c r="W110" i="19"/>
  <c r="V110" i="19"/>
  <c r="W106" i="19"/>
  <c r="V106" i="19"/>
  <c r="W102" i="19"/>
  <c r="V102" i="19"/>
  <c r="W98" i="19"/>
  <c r="V98" i="19"/>
  <c r="W90" i="19"/>
  <c r="V90" i="19"/>
  <c r="W82" i="19"/>
  <c r="V82" i="19"/>
  <c r="W78" i="19"/>
  <c r="V78" i="19"/>
  <c r="W74" i="19"/>
  <c r="V74" i="19"/>
  <c r="W70" i="19"/>
  <c r="V70" i="19"/>
  <c r="W66" i="19"/>
  <c r="V66" i="19"/>
  <c r="W58" i="19"/>
  <c r="V58" i="19"/>
  <c r="W54" i="19"/>
  <c r="V54" i="19"/>
  <c r="W50" i="19"/>
  <c r="V50" i="19"/>
  <c r="W38" i="19"/>
  <c r="V38" i="19"/>
  <c r="W1868" i="19"/>
  <c r="V1868" i="19"/>
  <c r="W1848" i="19"/>
  <c r="V1848" i="19"/>
  <c r="W1832" i="19"/>
  <c r="V1832" i="19"/>
  <c r="W1816" i="19"/>
  <c r="V1816" i="19"/>
  <c r="W1800" i="19"/>
  <c r="V1800" i="19"/>
  <c r="W1784" i="19"/>
  <c r="V1784" i="19"/>
  <c r="W1768" i="19"/>
  <c r="V1768" i="19"/>
  <c r="W1752" i="19"/>
  <c r="V1752" i="19"/>
  <c r="W1740" i="19"/>
  <c r="V1740" i="19"/>
  <c r="W1728" i="19"/>
  <c r="V1728" i="19"/>
  <c r="W1712" i="19"/>
  <c r="V1712" i="19"/>
  <c r="W1696" i="19"/>
  <c r="V1696" i="19"/>
  <c r="W1684" i="19"/>
  <c r="V1684" i="19"/>
  <c r="W1668" i="19"/>
  <c r="V1668" i="19"/>
  <c r="W1652" i="19"/>
  <c r="V1652" i="19"/>
  <c r="W1636" i="19"/>
  <c r="V1636" i="19"/>
  <c r="W1620" i="19"/>
  <c r="V1620" i="19"/>
  <c r="W1604" i="19"/>
  <c r="V1604" i="19"/>
  <c r="W1588" i="19"/>
  <c r="V1588" i="19"/>
  <c r="W1572" i="19"/>
  <c r="V1572" i="19"/>
  <c r="W1556" i="19"/>
  <c r="V1556" i="19"/>
  <c r="W1540" i="19"/>
  <c r="V1540" i="19"/>
  <c r="W1528" i="19"/>
  <c r="V1528" i="19"/>
  <c r="W1512" i="19"/>
  <c r="V1512" i="19"/>
  <c r="W1496" i="19"/>
  <c r="V1496" i="19"/>
  <c r="W1476" i="19"/>
  <c r="V1476" i="19"/>
  <c r="W1460" i="19"/>
  <c r="V1460" i="19"/>
  <c r="W1444" i="19"/>
  <c r="V1444" i="19"/>
  <c r="W1428" i="19"/>
  <c r="V1428" i="19"/>
  <c r="W1408" i="19"/>
  <c r="V1408" i="19"/>
  <c r="W1392" i="19"/>
  <c r="V1392" i="19"/>
  <c r="W1376" i="19"/>
  <c r="V1376" i="19"/>
  <c r="W1360" i="19"/>
  <c r="V1360" i="19"/>
  <c r="W1344" i="19"/>
  <c r="V1344" i="19"/>
  <c r="W1328" i="19"/>
  <c r="V1328" i="19"/>
  <c r="W1316" i="19"/>
  <c r="V1316" i="19"/>
  <c r="W1300" i="19"/>
  <c r="V1300" i="19"/>
  <c r="W1284" i="19"/>
  <c r="V1284" i="19"/>
  <c r="W1268" i="19"/>
  <c r="V1268" i="19"/>
  <c r="W1252" i="19"/>
  <c r="V1252" i="19"/>
  <c r="W1236" i="19"/>
  <c r="V1236" i="19"/>
  <c r="W1220" i="19"/>
  <c r="V1220" i="19"/>
  <c r="W1204" i="19"/>
  <c r="V1204" i="19"/>
  <c r="W1188" i="19"/>
  <c r="V1188" i="19"/>
  <c r="W1172" i="19"/>
  <c r="V1172" i="19"/>
  <c r="W1156" i="19"/>
  <c r="V1156" i="19"/>
  <c r="W1140" i="19"/>
  <c r="V1140" i="19"/>
  <c r="W1124" i="19"/>
  <c r="V1124" i="19"/>
  <c r="W1108" i="19"/>
  <c r="V1108" i="19"/>
  <c r="W1092" i="19"/>
  <c r="V1092" i="19"/>
  <c r="W1076" i="19"/>
  <c r="V1076" i="19"/>
  <c r="W1060" i="19"/>
  <c r="V1060" i="19"/>
  <c r="W1044" i="19"/>
  <c r="V1044" i="19"/>
  <c r="W1028" i="19"/>
  <c r="V1028" i="19"/>
  <c r="W1012" i="19"/>
  <c r="V1012" i="19"/>
  <c r="W996" i="19"/>
  <c r="V996" i="19"/>
  <c r="W980" i="19"/>
  <c r="V980" i="19"/>
  <c r="W964" i="19"/>
  <c r="V964" i="19"/>
  <c r="W940" i="19"/>
  <c r="V940" i="19"/>
  <c r="W924" i="19"/>
  <c r="V924" i="19"/>
  <c r="W908" i="19"/>
  <c r="V908" i="19"/>
  <c r="W892" i="19"/>
  <c r="V892" i="19"/>
  <c r="W876" i="19"/>
  <c r="V876" i="19"/>
  <c r="W860" i="19"/>
  <c r="V860" i="19"/>
  <c r="W844" i="19"/>
  <c r="V844" i="19"/>
  <c r="W828" i="19"/>
  <c r="V828" i="19"/>
  <c r="W812" i="19"/>
  <c r="V812" i="19"/>
  <c r="W796" i="19"/>
  <c r="V796" i="19"/>
  <c r="W780" i="19"/>
  <c r="V780" i="19"/>
  <c r="W752" i="19"/>
  <c r="V752" i="19"/>
  <c r="W736" i="19"/>
  <c r="V736" i="19"/>
  <c r="W724" i="19"/>
  <c r="V724" i="19"/>
  <c r="W708" i="19"/>
  <c r="V708" i="19"/>
  <c r="W692" i="19"/>
  <c r="V692" i="19"/>
  <c r="W676" i="19"/>
  <c r="V676" i="19"/>
  <c r="W660" i="19"/>
  <c r="V660" i="19"/>
  <c r="W644" i="19"/>
  <c r="V644" i="19"/>
  <c r="W628" i="19"/>
  <c r="V628" i="19"/>
  <c r="W612" i="19"/>
  <c r="V612" i="19"/>
  <c r="W596" i="19"/>
  <c r="V596" i="19"/>
  <c r="W580" i="19"/>
  <c r="V580" i="19"/>
  <c r="W564" i="19"/>
  <c r="V564" i="19"/>
  <c r="W548" i="19"/>
  <c r="V548" i="19"/>
  <c r="W536" i="19"/>
  <c r="V536" i="19"/>
  <c r="W520" i="19"/>
  <c r="V520" i="19"/>
  <c r="W500" i="19"/>
  <c r="V500" i="19"/>
  <c r="W484" i="19"/>
  <c r="V484" i="19"/>
  <c r="W468" i="19"/>
  <c r="V468" i="19"/>
  <c r="W452" i="19"/>
  <c r="V452" i="19"/>
  <c r="W436" i="19"/>
  <c r="V436" i="19"/>
  <c r="W420" i="19"/>
  <c r="V420" i="19"/>
  <c r="W404" i="19"/>
  <c r="V404" i="19"/>
  <c r="W384" i="19"/>
  <c r="V384" i="19"/>
  <c r="W368" i="19"/>
  <c r="V368" i="19"/>
  <c r="W352" i="19"/>
  <c r="V352" i="19"/>
  <c r="W336" i="19"/>
  <c r="V336" i="19"/>
  <c r="W320" i="19"/>
  <c r="V320" i="19"/>
  <c r="W304" i="19"/>
  <c r="V304" i="19"/>
  <c r="W288" i="19"/>
  <c r="V288" i="19"/>
  <c r="W272" i="19"/>
  <c r="V272" i="19"/>
  <c r="W252" i="19"/>
  <c r="V252" i="19"/>
  <c r="W120" i="19"/>
  <c r="V120" i="19"/>
  <c r="W2027" i="19"/>
  <c r="V2027" i="19"/>
  <c r="W2015" i="19"/>
  <c r="V2015" i="19"/>
  <c r="W2003" i="19"/>
  <c r="V2003" i="19"/>
  <c r="W1987" i="19"/>
  <c r="V1987" i="19"/>
  <c r="W1975" i="19"/>
  <c r="V1975" i="19"/>
  <c r="W1963" i="19"/>
  <c r="V1963" i="19"/>
  <c r="W1951" i="19"/>
  <c r="V1951" i="19"/>
  <c r="W1939" i="19"/>
  <c r="V1939" i="19"/>
  <c r="W1927" i="19"/>
  <c r="V1927" i="19"/>
  <c r="W1919" i="19"/>
  <c r="V1919" i="19"/>
  <c r="W1907" i="19"/>
  <c r="V1907" i="19"/>
  <c r="W1895" i="19"/>
  <c r="V1895" i="19"/>
  <c r="W1883" i="19"/>
  <c r="V1883" i="19"/>
  <c r="W1867" i="19"/>
  <c r="V1867" i="19"/>
  <c r="W1855" i="19"/>
  <c r="V1855" i="19"/>
  <c r="W1843" i="19"/>
  <c r="V1843" i="19"/>
  <c r="W1831" i="19"/>
  <c r="V1831" i="19"/>
  <c r="W1819" i="19"/>
  <c r="V1819" i="19"/>
  <c r="W1811" i="19"/>
  <c r="V1811" i="19"/>
  <c r="W1799" i="19"/>
  <c r="V1799" i="19"/>
  <c r="W1787" i="19"/>
  <c r="V1787" i="19"/>
  <c r="W1775" i="19"/>
  <c r="V1775" i="19"/>
  <c r="W1763" i="19"/>
  <c r="V1763" i="19"/>
  <c r="W1751" i="19"/>
  <c r="V1751" i="19"/>
  <c r="W1739" i="19"/>
  <c r="V1739" i="19"/>
  <c r="W1727" i="19"/>
  <c r="V1727" i="19"/>
  <c r="W1715" i="19"/>
  <c r="V1715" i="19"/>
  <c r="W1703" i="19"/>
  <c r="V1703" i="19"/>
  <c r="W1691" i="19"/>
  <c r="V1691" i="19"/>
  <c r="W1679" i="19"/>
  <c r="V1679" i="19"/>
  <c r="W1667" i="19"/>
  <c r="V1667" i="19"/>
  <c r="W1655" i="19"/>
  <c r="V1655" i="19"/>
  <c r="W1643" i="19"/>
  <c r="V1643" i="19"/>
  <c r="W1631" i="19"/>
  <c r="V1631" i="19"/>
  <c r="W1619" i="19"/>
  <c r="V1619" i="19"/>
  <c r="W1607" i="19"/>
  <c r="V1607" i="19"/>
  <c r="W1595" i="19"/>
  <c r="V1595" i="19"/>
  <c r="W1583" i="19"/>
  <c r="V1583" i="19"/>
  <c r="W1571" i="19"/>
  <c r="V1571" i="19"/>
  <c r="W1559" i="19"/>
  <c r="V1559" i="19"/>
  <c r="W1547" i="19"/>
  <c r="V1547" i="19"/>
  <c r="W1535" i="19"/>
  <c r="V1535" i="19"/>
  <c r="W1523" i="19"/>
  <c r="V1523" i="19"/>
  <c r="W1511" i="19"/>
  <c r="V1511" i="19"/>
  <c r="W1499" i="19"/>
  <c r="V1499" i="19"/>
  <c r="W1487" i="19"/>
  <c r="V1487" i="19"/>
  <c r="W1475" i="19"/>
  <c r="V1475" i="19"/>
  <c r="W1463" i="19"/>
  <c r="V1463" i="19"/>
  <c r="W1451" i="19"/>
  <c r="V1451" i="19"/>
  <c r="W1439" i="19"/>
  <c r="V1439" i="19"/>
  <c r="W1427" i="19"/>
  <c r="V1427" i="19"/>
  <c r="W1415" i="19"/>
  <c r="V1415" i="19"/>
  <c r="W1403" i="19"/>
  <c r="V1403" i="19"/>
  <c r="W1399" i="19"/>
  <c r="V1399" i="19"/>
  <c r="W1383" i="19"/>
  <c r="V1383" i="19"/>
  <c r="W1367" i="19"/>
  <c r="V1367" i="19"/>
  <c r="W1355" i="19"/>
  <c r="V1355" i="19"/>
  <c r="W1343" i="19"/>
  <c r="V1343" i="19"/>
  <c r="W1331" i="19"/>
  <c r="V1331" i="19"/>
  <c r="W1319" i="19"/>
  <c r="V1319" i="19"/>
  <c r="W1299" i="19"/>
  <c r="V1299" i="19"/>
  <c r="W1287" i="19"/>
  <c r="V1287" i="19"/>
  <c r="W1275" i="19"/>
  <c r="V1275" i="19"/>
  <c r="W1263" i="19"/>
  <c r="V1263" i="19"/>
  <c r="W1255" i="19"/>
  <c r="V1255" i="19"/>
  <c r="W1239" i="19"/>
  <c r="V1239" i="19"/>
  <c r="W1227" i="19"/>
  <c r="V1227" i="19"/>
  <c r="W1215" i="19"/>
  <c r="V1215" i="19"/>
  <c r="W1199" i="19"/>
  <c r="V1199" i="19"/>
  <c r="W1191" i="19"/>
  <c r="V1191" i="19"/>
  <c r="W1179" i="19"/>
  <c r="V1179" i="19"/>
  <c r="W1167" i="19"/>
  <c r="V1167" i="19"/>
  <c r="W1155" i="19"/>
  <c r="V1155" i="19"/>
  <c r="W1143" i="19"/>
  <c r="V1143" i="19"/>
  <c r="W1131" i="19"/>
  <c r="V1131" i="19"/>
  <c r="W1119" i="19"/>
  <c r="V1119" i="19"/>
  <c r="W1111" i="19"/>
  <c r="V1111" i="19"/>
  <c r="W1099" i="19"/>
  <c r="V1099" i="19"/>
  <c r="W1087" i="19"/>
  <c r="V1087" i="19"/>
  <c r="W1075" i="19"/>
  <c r="V1075" i="19"/>
  <c r="W1063" i="19"/>
  <c r="V1063" i="19"/>
  <c r="W1051" i="19"/>
  <c r="V1051" i="19"/>
  <c r="W1039" i="19"/>
  <c r="V1039" i="19"/>
  <c r="W1027" i="19"/>
  <c r="V1027" i="19"/>
  <c r="W1015" i="19"/>
  <c r="V1015" i="19"/>
  <c r="W1007" i="19"/>
  <c r="V1007" i="19"/>
  <c r="W995" i="19"/>
  <c r="V995" i="19"/>
  <c r="W983" i="19"/>
  <c r="V983" i="19"/>
  <c r="W967" i="19"/>
  <c r="V967" i="19"/>
  <c r="W955" i="19"/>
  <c r="V955" i="19"/>
  <c r="W943" i="19"/>
  <c r="V943" i="19"/>
  <c r="W931" i="19"/>
  <c r="V931" i="19"/>
  <c r="W919" i="19"/>
  <c r="V919" i="19"/>
  <c r="W907" i="19"/>
  <c r="V907" i="19"/>
  <c r="W895" i="19"/>
  <c r="V895" i="19"/>
  <c r="W879" i="19"/>
  <c r="V879" i="19"/>
  <c r="W867" i="19"/>
  <c r="V867" i="19"/>
  <c r="W855" i="19"/>
  <c r="V855" i="19"/>
  <c r="W843" i="19"/>
  <c r="V843" i="19"/>
  <c r="W831" i="19"/>
  <c r="V831" i="19"/>
  <c r="W819" i="19"/>
  <c r="V819" i="19"/>
  <c r="W807" i="19"/>
  <c r="V807" i="19"/>
  <c r="W799" i="19"/>
  <c r="V799" i="19"/>
  <c r="W787" i="19"/>
  <c r="V787" i="19"/>
  <c r="W775" i="19"/>
  <c r="V775" i="19"/>
  <c r="W763" i="19"/>
  <c r="V763" i="19"/>
  <c r="W751" i="19"/>
  <c r="V751" i="19"/>
  <c r="W739" i="19"/>
  <c r="V739" i="19"/>
  <c r="W727" i="19"/>
  <c r="V727" i="19"/>
  <c r="W715" i="19"/>
  <c r="V715" i="19"/>
  <c r="W703" i="19"/>
  <c r="V703" i="19"/>
  <c r="W691" i="19"/>
  <c r="V691" i="19"/>
  <c r="W679" i="19"/>
  <c r="V679" i="19"/>
  <c r="W667" i="19"/>
  <c r="V667" i="19"/>
  <c r="W655" i="19"/>
  <c r="V655" i="19"/>
  <c r="W643" i="19"/>
  <c r="V643" i="19"/>
  <c r="W631" i="19"/>
  <c r="V631" i="19"/>
  <c r="W619" i="19"/>
  <c r="V619" i="19"/>
  <c r="W607" i="19"/>
  <c r="V607" i="19"/>
  <c r="W595" i="19"/>
  <c r="V595" i="19"/>
  <c r="W583" i="19"/>
  <c r="V583" i="19"/>
  <c r="W571" i="19"/>
  <c r="V571" i="19"/>
  <c r="W559" i="19"/>
  <c r="V559" i="19"/>
  <c r="W547" i="19"/>
  <c r="V547" i="19"/>
  <c r="W535" i="19"/>
  <c r="V535" i="19"/>
  <c r="W523" i="19"/>
  <c r="V523" i="19"/>
  <c r="W507" i="19"/>
  <c r="V507" i="19"/>
  <c r="W495" i="19"/>
  <c r="V495" i="19"/>
  <c r="W487" i="19"/>
  <c r="V487" i="19"/>
  <c r="W475" i="19"/>
  <c r="V475" i="19"/>
  <c r="W467" i="19"/>
  <c r="V467" i="19"/>
  <c r="W459" i="19"/>
  <c r="V459" i="19"/>
  <c r="W451" i="19"/>
  <c r="V451" i="19"/>
  <c r="W439" i="19"/>
  <c r="V439" i="19"/>
  <c r="W427" i="19"/>
  <c r="V427" i="19"/>
  <c r="W415" i="19"/>
  <c r="V415" i="19"/>
  <c r="W407" i="19"/>
  <c r="V407" i="19"/>
  <c r="W395" i="19"/>
  <c r="V395" i="19"/>
  <c r="W383" i="19"/>
  <c r="V383" i="19"/>
  <c r="W371" i="19"/>
  <c r="V371" i="19"/>
  <c r="W359" i="19"/>
  <c r="V359" i="19"/>
  <c r="W347" i="19"/>
  <c r="V347" i="19"/>
  <c r="W335" i="19"/>
  <c r="V335" i="19"/>
  <c r="W323" i="19"/>
  <c r="V323" i="19"/>
  <c r="W311" i="19"/>
  <c r="V311" i="19"/>
  <c r="W295" i="19"/>
  <c r="V295" i="19"/>
  <c r="W283" i="19"/>
  <c r="V283" i="19"/>
  <c r="W271" i="19"/>
  <c r="V271" i="19"/>
  <c r="W259" i="19"/>
  <c r="V259" i="19"/>
  <c r="W247" i="19"/>
  <c r="V247" i="19"/>
  <c r="W231" i="19"/>
  <c r="V231" i="19"/>
  <c r="W219" i="19"/>
  <c r="V219" i="19"/>
  <c r="W207" i="19"/>
  <c r="V207" i="19"/>
  <c r="W195" i="19"/>
  <c r="V195" i="19"/>
  <c r="W183" i="19"/>
  <c r="V183" i="19"/>
  <c r="W171" i="19"/>
  <c r="V171" i="19"/>
  <c r="W159" i="19"/>
  <c r="V159" i="19"/>
  <c r="W147" i="19"/>
  <c r="V147" i="19"/>
  <c r="W139" i="19"/>
  <c r="V139" i="19"/>
  <c r="W127" i="19"/>
  <c r="V127" i="19"/>
  <c r="W115" i="19"/>
  <c r="V115" i="19"/>
  <c r="W103" i="19"/>
  <c r="V103" i="19"/>
  <c r="W87" i="19"/>
  <c r="V87" i="19"/>
  <c r="W75" i="19"/>
  <c r="V75" i="19"/>
  <c r="W63" i="19"/>
  <c r="V63" i="19"/>
  <c r="W59" i="19"/>
  <c r="V59" i="19"/>
  <c r="W2034" i="19"/>
  <c r="V2034" i="19"/>
  <c r="W2026" i="19"/>
  <c r="V2026" i="19"/>
  <c r="W2018" i="19"/>
  <c r="V2018" i="19"/>
  <c r="W2010" i="19"/>
  <c r="V2010" i="19"/>
  <c r="W2002" i="19"/>
  <c r="V2002" i="19"/>
  <c r="W1994" i="19"/>
  <c r="V1994" i="19"/>
  <c r="W1986" i="19"/>
  <c r="V1986" i="19"/>
  <c r="W1978" i="19"/>
  <c r="V1978" i="19"/>
  <c r="W1970" i="19"/>
  <c r="V1970" i="19"/>
  <c r="W1962" i="19"/>
  <c r="V1962" i="19"/>
  <c r="W1954" i="19"/>
  <c r="V1954" i="19"/>
  <c r="W1946" i="19"/>
  <c r="V1946" i="19"/>
  <c r="W1938" i="19"/>
  <c r="V1938" i="19"/>
  <c r="W1930" i="19"/>
  <c r="V1930" i="19"/>
  <c r="W1922" i="19"/>
  <c r="V1922" i="19"/>
  <c r="W1914" i="19"/>
  <c r="V1914" i="19"/>
  <c r="W1906" i="19"/>
  <c r="V1906" i="19"/>
  <c r="W1898" i="19"/>
  <c r="V1898" i="19"/>
  <c r="W1890" i="19"/>
  <c r="V1890" i="19"/>
  <c r="W1882" i="19"/>
  <c r="V1882" i="19"/>
  <c r="W1874" i="19"/>
  <c r="V1874" i="19"/>
  <c r="W1866" i="19"/>
  <c r="V1866" i="19"/>
  <c r="W1858" i="19"/>
  <c r="V1858" i="19"/>
  <c r="W1850" i="19"/>
  <c r="V1850" i="19"/>
  <c r="W1842" i="19"/>
  <c r="V1842" i="19"/>
  <c r="W1834" i="19"/>
  <c r="V1834" i="19"/>
  <c r="W1826" i="19"/>
  <c r="V1826" i="19"/>
  <c r="W1822" i="19"/>
  <c r="V1822" i="19"/>
  <c r="W1798" i="19"/>
  <c r="V1798" i="19"/>
  <c r="W1790" i="19"/>
  <c r="V1790" i="19"/>
  <c r="W1774" i="19"/>
  <c r="V1774" i="19"/>
  <c r="W1766" i="19"/>
  <c r="V1766" i="19"/>
  <c r="W1758" i="19"/>
  <c r="V1758" i="19"/>
  <c r="W1750" i="19"/>
  <c r="W1734" i="19"/>
  <c r="V1734" i="19"/>
  <c r="W1726" i="19"/>
  <c r="V1726" i="19"/>
  <c r="W1714" i="19"/>
  <c r="V1714" i="19"/>
  <c r="W1706" i="19"/>
  <c r="V1706" i="19"/>
  <c r="W1698" i="19"/>
  <c r="V1698" i="19"/>
  <c r="W1690" i="19"/>
  <c r="V1690" i="19"/>
  <c r="W1682" i="19"/>
  <c r="V1682" i="19"/>
  <c r="W1674" i="19"/>
  <c r="V1674" i="19"/>
  <c r="W1666" i="19"/>
  <c r="V1666" i="19"/>
  <c r="W1658" i="19"/>
  <c r="V1658" i="19"/>
  <c r="W1650" i="19"/>
  <c r="V1650" i="19"/>
  <c r="W1642" i="19"/>
  <c r="V1642" i="19"/>
  <c r="W1638" i="19"/>
  <c r="V1638" i="19"/>
  <c r="W1630" i="19"/>
  <c r="V1630" i="19"/>
  <c r="W1618" i="19"/>
  <c r="V1618" i="19"/>
  <c r="W1610" i="19"/>
  <c r="V1610" i="19"/>
  <c r="W1606" i="19"/>
  <c r="V1606" i="19"/>
  <c r="W1602" i="19"/>
  <c r="V1602" i="19"/>
  <c r="W1598" i="19"/>
  <c r="V1598" i="19"/>
  <c r="W1594" i="19"/>
  <c r="V1594" i="19"/>
  <c r="W1582" i="19"/>
  <c r="V1582" i="19"/>
  <c r="W1578" i="19"/>
  <c r="V1578" i="19"/>
  <c r="W1574" i="19"/>
  <c r="V1574" i="19"/>
  <c r="W1570" i="19"/>
  <c r="V1570" i="19"/>
  <c r="W1566" i="19"/>
  <c r="V1566" i="19"/>
  <c r="W1562" i="19"/>
  <c r="V1562" i="19"/>
  <c r="W1554" i="19"/>
  <c r="V1554" i="19"/>
  <c r="W1546" i="19"/>
  <c r="V1546" i="19"/>
  <c r="W1542" i="19"/>
  <c r="V1542" i="19"/>
  <c r="W1538" i="19"/>
  <c r="V1538" i="19"/>
  <c r="W1534" i="19"/>
  <c r="V1534" i="19"/>
  <c r="W1530" i="19"/>
  <c r="V1530" i="19"/>
  <c r="W1522" i="19"/>
  <c r="V1522" i="19"/>
  <c r="W1518" i="19"/>
  <c r="V1518" i="19"/>
  <c r="W1514" i="19"/>
  <c r="V1514" i="19"/>
  <c r="W1510" i="19"/>
  <c r="V1510" i="19"/>
  <c r="W1506" i="19"/>
  <c r="V1506" i="19"/>
  <c r="W1502" i="19"/>
  <c r="V1502" i="19"/>
  <c r="W1498" i="19"/>
  <c r="V1498" i="19"/>
  <c r="W1490" i="19"/>
  <c r="V1490" i="19"/>
  <c r="W1482" i="19"/>
  <c r="V1482" i="19"/>
  <c r="W1478" i="19"/>
  <c r="V1478" i="19"/>
  <c r="W1474" i="19"/>
  <c r="V1474" i="19"/>
  <c r="W1470" i="19"/>
  <c r="V1470" i="19"/>
  <c r="W1466" i="19"/>
  <c r="V1466" i="19"/>
  <c r="W1458" i="19"/>
  <c r="V1458" i="19"/>
  <c r="W1454" i="19"/>
  <c r="V1454" i="19"/>
  <c r="W1450" i="19"/>
  <c r="V1450" i="19"/>
  <c r="W1446" i="19"/>
  <c r="V1446" i="19"/>
  <c r="W1442" i="19"/>
  <c r="V1442" i="19"/>
  <c r="W1438" i="19"/>
  <c r="V1438" i="19"/>
  <c r="W1434" i="19"/>
  <c r="V1434" i="19"/>
  <c r="W1426" i="19"/>
  <c r="V1426" i="19"/>
  <c r="W1422" i="19"/>
  <c r="V1422" i="19"/>
  <c r="W1418" i="19"/>
  <c r="V1418" i="19"/>
  <c r="W1414" i="19"/>
  <c r="V1414" i="19"/>
  <c r="W1410" i="19"/>
  <c r="V1410" i="19"/>
  <c r="W1406" i="19"/>
  <c r="V1406" i="19"/>
  <c r="W1402" i="19"/>
  <c r="V1402" i="19"/>
  <c r="W1394" i="19"/>
  <c r="V1394" i="19"/>
  <c r="W1386" i="19"/>
  <c r="V1386" i="19"/>
  <c r="W1382" i="19"/>
  <c r="V1382" i="19"/>
  <c r="W1378" i="19"/>
  <c r="V1378" i="19"/>
  <c r="W1374" i="19"/>
  <c r="V1374" i="19"/>
  <c r="W1370" i="19"/>
  <c r="V1370" i="19"/>
  <c r="W1362" i="19"/>
  <c r="V1362" i="19"/>
  <c r="W1358" i="19"/>
  <c r="V1358" i="19"/>
  <c r="W1354" i="19"/>
  <c r="V1354" i="19"/>
  <c r="W1350" i="19"/>
  <c r="V1350" i="19"/>
  <c r="W1346" i="19"/>
  <c r="V1346" i="19"/>
  <c r="W1342" i="19"/>
  <c r="V1342" i="19"/>
  <c r="W1338" i="19"/>
  <c r="V1338" i="19"/>
  <c r="W1330" i="19"/>
  <c r="V1330" i="19"/>
  <c r="W1322" i="19"/>
  <c r="V1322" i="19"/>
  <c r="W1318" i="19"/>
  <c r="V1318" i="19"/>
  <c r="W1314" i="19"/>
  <c r="V1314" i="19"/>
  <c r="W1310" i="19"/>
  <c r="V1310" i="19"/>
  <c r="W1306" i="19"/>
  <c r="V1306" i="19"/>
  <c r="W1298" i="19"/>
  <c r="V1298" i="19"/>
  <c r="W1294" i="19"/>
  <c r="V1294" i="19"/>
  <c r="W1290" i="19"/>
  <c r="V1290" i="19"/>
  <c r="W1286" i="19"/>
  <c r="V1286" i="19"/>
  <c r="W1282" i="19"/>
  <c r="V1282" i="19"/>
  <c r="W1278" i="19"/>
  <c r="V1278" i="19"/>
  <c r="W1274" i="19"/>
  <c r="V1274" i="19"/>
  <c r="W1266" i="19"/>
  <c r="V1266" i="19"/>
  <c r="W1258" i="19"/>
  <c r="V1258" i="19"/>
  <c r="W1254" i="19"/>
  <c r="V1254" i="19"/>
  <c r="W1250" i="19"/>
  <c r="V1250" i="19"/>
  <c r="W1246" i="19"/>
  <c r="V1246" i="19"/>
  <c r="W1242" i="19"/>
  <c r="V1242" i="19"/>
  <c r="W1234" i="19"/>
  <c r="V1234" i="19"/>
  <c r="W1230" i="19"/>
  <c r="V1230" i="19"/>
  <c r="W1226" i="19"/>
  <c r="V1226" i="19"/>
  <c r="W1222" i="19"/>
  <c r="V1222" i="19"/>
  <c r="W1218" i="19"/>
  <c r="V1218" i="19"/>
  <c r="W1214" i="19"/>
  <c r="V1214" i="19"/>
  <c r="W1210" i="19"/>
  <c r="V1210" i="19"/>
  <c r="W1202" i="19"/>
  <c r="V1202" i="19"/>
  <c r="W1194" i="19"/>
  <c r="V1194" i="19"/>
  <c r="W1190" i="19"/>
  <c r="V1190" i="19"/>
  <c r="W1186" i="19"/>
  <c r="V1186" i="19"/>
  <c r="W1182" i="19"/>
  <c r="V1182" i="19"/>
  <c r="W1178" i="19"/>
  <c r="V1178" i="19"/>
  <c r="W1170" i="19"/>
  <c r="V1170" i="19"/>
  <c r="W1166" i="19"/>
  <c r="V1166" i="19"/>
  <c r="W1162" i="19"/>
  <c r="V1162" i="19"/>
  <c r="W1158" i="19"/>
  <c r="V1158" i="19"/>
  <c r="W1154" i="19"/>
  <c r="V1154" i="19"/>
  <c r="W1150" i="19"/>
  <c r="V1150" i="19"/>
  <c r="W1146" i="19"/>
  <c r="V1146" i="19"/>
  <c r="W1138" i="19"/>
  <c r="V1138" i="19"/>
  <c r="W1130" i="19"/>
  <c r="V1130" i="19"/>
  <c r="W1126" i="19"/>
  <c r="V1126" i="19"/>
  <c r="W1122" i="19"/>
  <c r="V1122" i="19"/>
  <c r="W1118" i="19"/>
  <c r="V1118" i="19"/>
  <c r="W1114" i="19"/>
  <c r="V1114" i="19"/>
  <c r="W1106" i="19"/>
  <c r="V1106" i="19"/>
  <c r="W1098" i="19"/>
  <c r="V1098" i="19"/>
  <c r="W1090" i="19"/>
  <c r="V1090" i="19"/>
  <c r="W1086" i="19"/>
  <c r="V1086" i="19"/>
  <c r="W1062" i="19"/>
  <c r="V1062" i="19"/>
  <c r="W1054" i="19"/>
  <c r="V1054" i="19"/>
  <c r="W1038" i="19"/>
  <c r="V1038" i="19"/>
  <c r="W1030" i="19"/>
  <c r="V1030" i="19"/>
  <c r="W1022" i="19"/>
  <c r="V1022" i="19"/>
  <c r="W998" i="19"/>
  <c r="V998" i="19"/>
  <c r="W990" i="19"/>
  <c r="V990" i="19"/>
  <c r="W974" i="19"/>
  <c r="V974" i="19"/>
  <c r="W966" i="19"/>
  <c r="V966" i="19"/>
  <c r="W958" i="19"/>
  <c r="V958" i="19"/>
  <c r="W934" i="19"/>
  <c r="V934" i="19"/>
  <c r="W926" i="19"/>
  <c r="V926" i="19"/>
  <c r="W910" i="19"/>
  <c r="V910" i="19"/>
  <c r="W902" i="19"/>
  <c r="V902" i="19"/>
  <c r="W894" i="19"/>
  <c r="V894" i="19"/>
  <c r="W890" i="19"/>
  <c r="V890" i="19"/>
  <c r="W882" i="19"/>
  <c r="V882" i="19"/>
  <c r="W874" i="19"/>
  <c r="V874" i="19"/>
  <c r="W866" i="19"/>
  <c r="V866" i="19"/>
  <c r="W858" i="19"/>
  <c r="V858" i="19"/>
  <c r="W850" i="19"/>
  <c r="V850" i="19"/>
  <c r="W842" i="19"/>
  <c r="V842" i="19"/>
  <c r="W834" i="19"/>
  <c r="V834" i="19"/>
  <c r="W830" i="19"/>
  <c r="V830" i="19"/>
  <c r="W818" i="19"/>
  <c r="V818" i="19"/>
  <c r="W810" i="19"/>
  <c r="V810" i="19"/>
  <c r="W802" i="19"/>
  <c r="V802" i="19"/>
  <c r="W794" i="19"/>
  <c r="V794" i="19"/>
  <c r="W786" i="19"/>
  <c r="V786" i="19"/>
  <c r="W778" i="19"/>
  <c r="V778" i="19"/>
  <c r="W770" i="19"/>
  <c r="V770" i="19"/>
  <c r="W762" i="19"/>
  <c r="V762" i="19"/>
  <c r="W754" i="19"/>
  <c r="V754" i="19"/>
  <c r="W746" i="19"/>
  <c r="V746" i="19"/>
  <c r="W738" i="19"/>
  <c r="V738" i="19"/>
  <c r="W730" i="19"/>
  <c r="V730" i="19"/>
  <c r="W722" i="19"/>
  <c r="V722" i="19"/>
  <c r="W714" i="19"/>
  <c r="V714" i="19"/>
  <c r="W706" i="19"/>
  <c r="V706" i="19"/>
  <c r="W698" i="19"/>
  <c r="V698" i="19"/>
  <c r="W690" i="19"/>
  <c r="V690" i="19"/>
  <c r="W682" i="19"/>
  <c r="V682" i="19"/>
  <c r="W674" i="19"/>
  <c r="V674" i="19"/>
  <c r="W666" i="19"/>
  <c r="V666" i="19"/>
  <c r="W658" i="19"/>
  <c r="V658" i="19"/>
  <c r="W650" i="19"/>
  <c r="V650" i="19"/>
  <c r="W646" i="19"/>
  <c r="V646" i="19"/>
  <c r="W630" i="19"/>
  <c r="V630" i="19"/>
  <c r="W622" i="19"/>
  <c r="V622" i="19"/>
  <c r="W614" i="19"/>
  <c r="V614" i="19"/>
  <c r="W590" i="19"/>
  <c r="V590" i="19"/>
  <c r="W582" i="19"/>
  <c r="V582" i="19"/>
  <c r="W566" i="19"/>
  <c r="V566" i="19"/>
  <c r="W558" i="19"/>
  <c r="V558" i="19"/>
  <c r="W550" i="19"/>
  <c r="V550" i="19"/>
  <c r="W434" i="19"/>
  <c r="V434" i="19"/>
  <c r="W2033" i="19"/>
  <c r="V2033" i="19"/>
  <c r="W2029" i="19"/>
  <c r="V2029" i="19"/>
  <c r="W2025" i="19"/>
  <c r="V2025" i="19"/>
  <c r="W2017" i="19"/>
  <c r="V2017" i="19"/>
  <c r="W2009" i="19"/>
  <c r="V2009" i="19"/>
  <c r="W2005" i="19"/>
  <c r="V2005" i="19"/>
  <c r="W2001" i="19"/>
  <c r="V2001" i="19"/>
  <c r="W1997" i="19"/>
  <c r="V1997" i="19"/>
  <c r="W1993" i="19"/>
  <c r="V1993" i="19"/>
  <c r="V1989" i="19"/>
  <c r="W1985" i="19"/>
  <c r="V1985" i="19"/>
  <c r="W1981" i="19"/>
  <c r="V1981" i="19"/>
  <c r="W1977" i="19"/>
  <c r="V1977" i="19"/>
  <c r="W1973" i="19"/>
  <c r="V1973" i="19"/>
  <c r="W1969" i="19"/>
  <c r="V1969" i="19"/>
  <c r="W1965" i="19"/>
  <c r="V1965" i="19"/>
  <c r="W1961" i="19"/>
  <c r="V1961" i="19"/>
  <c r="W1953" i="19"/>
  <c r="V1953" i="19"/>
  <c r="W1945" i="19"/>
  <c r="V1945" i="19"/>
  <c r="W1941" i="19"/>
  <c r="V1941" i="19"/>
  <c r="W1933" i="19"/>
  <c r="V1933" i="19"/>
  <c r="W1929" i="19"/>
  <c r="V1929" i="19"/>
  <c r="W1921" i="19"/>
  <c r="V1921" i="19"/>
  <c r="W1917" i="19"/>
  <c r="V1917" i="19"/>
  <c r="W1913" i="19"/>
  <c r="V1913" i="19"/>
  <c r="W1909" i="19"/>
  <c r="V1909" i="19"/>
  <c r="W1901" i="19"/>
  <c r="V1901" i="19"/>
  <c r="W1897" i="19"/>
  <c r="V1897" i="19"/>
  <c r="W1889" i="19"/>
  <c r="V1889" i="19"/>
  <c r="W1881" i="19"/>
  <c r="V1881" i="19"/>
  <c r="W1877" i="19"/>
  <c r="V1877" i="19"/>
  <c r="W1873" i="19"/>
  <c r="V1873" i="19"/>
  <c r="W1869" i="19"/>
  <c r="V1869" i="19"/>
  <c r="W1857" i="19"/>
  <c r="V1857" i="19"/>
  <c r="W1853" i="19"/>
  <c r="V1853" i="19"/>
  <c r="W1849" i="19"/>
  <c r="V1849" i="19"/>
  <c r="W1845" i="19"/>
  <c r="V1845" i="19"/>
  <c r="W1841" i="19"/>
  <c r="V1841" i="19"/>
  <c r="W1837" i="19"/>
  <c r="V1837" i="19"/>
  <c r="W1833" i="19"/>
  <c r="V1833" i="19"/>
  <c r="W1825" i="19"/>
  <c r="V1825" i="19"/>
  <c r="W1817" i="19"/>
  <c r="V1817" i="19"/>
  <c r="W1813" i="19"/>
  <c r="V1813" i="19"/>
  <c r="W1809" i="19"/>
  <c r="V1809" i="19"/>
  <c r="W1805" i="19"/>
  <c r="V1805" i="19"/>
  <c r="W1801" i="19"/>
  <c r="W1793" i="19"/>
  <c r="V1793" i="19"/>
  <c r="W1789" i="19"/>
  <c r="V1789" i="19"/>
  <c r="W1785" i="19"/>
  <c r="V1785" i="19"/>
  <c r="W1781" i="19"/>
  <c r="V1781" i="19"/>
  <c r="W1777" i="19"/>
  <c r="V1777" i="19"/>
  <c r="W1773" i="19"/>
  <c r="V1773" i="19"/>
  <c r="W1769" i="19"/>
  <c r="V1769" i="19"/>
  <c r="W1761" i="19"/>
  <c r="V1761" i="19"/>
  <c r="W1753" i="19"/>
  <c r="V1753" i="19"/>
  <c r="W1749" i="19"/>
  <c r="V1749" i="19"/>
  <c r="W1745" i="19"/>
  <c r="V1745" i="19"/>
  <c r="W1741" i="19"/>
  <c r="V1741" i="19"/>
  <c r="W1737" i="19"/>
  <c r="V1737" i="19"/>
  <c r="W1729" i="19"/>
  <c r="V1729" i="19"/>
  <c r="W1725" i="19"/>
  <c r="V1725" i="19"/>
  <c r="W1717" i="19"/>
  <c r="V1717" i="19"/>
  <c r="W1713" i="19"/>
  <c r="V1713" i="19"/>
  <c r="W1709" i="19"/>
  <c r="V1709" i="19"/>
  <c r="W1705" i="19"/>
  <c r="V1705" i="19"/>
  <c r="W1697" i="19"/>
  <c r="V1697" i="19"/>
  <c r="W1689" i="19"/>
  <c r="V1689" i="19"/>
  <c r="W1685" i="19"/>
  <c r="V1685" i="19"/>
  <c r="W1681" i="19"/>
  <c r="V1681" i="19"/>
  <c r="W1677" i="19"/>
  <c r="V1677" i="19"/>
  <c r="W1673" i="19"/>
  <c r="V1673" i="19"/>
  <c r="W1665" i="19"/>
  <c r="V1665" i="19"/>
  <c r="W1661" i="19"/>
  <c r="V1661" i="19"/>
  <c r="W1653" i="19"/>
  <c r="V1653" i="19"/>
  <c r="W1649" i="19"/>
  <c r="V1649" i="19"/>
  <c r="W1645" i="19"/>
  <c r="V1645" i="19"/>
  <c r="W1641" i="19"/>
  <c r="V1641" i="19"/>
  <c r="W1633" i="19"/>
  <c r="V1633" i="19"/>
  <c r="W1625" i="19"/>
  <c r="V1625" i="19"/>
  <c r="W1621" i="19"/>
  <c r="V1621" i="19"/>
  <c r="W1617" i="19"/>
  <c r="V1617" i="19"/>
  <c r="W1613" i="19"/>
  <c r="V1613" i="19"/>
  <c r="W1609" i="19"/>
  <c r="V1609" i="19"/>
  <c r="W1601" i="19"/>
  <c r="V1601" i="19"/>
  <c r="W1597" i="19"/>
  <c r="V1597" i="19"/>
  <c r="W1589" i="19"/>
  <c r="V1589" i="19"/>
  <c r="W1585" i="19"/>
  <c r="V1585" i="19"/>
  <c r="W1581" i="19"/>
  <c r="V1581" i="19"/>
  <c r="W1577" i="19"/>
  <c r="V1577" i="19"/>
  <c r="W1569" i="19"/>
  <c r="V1569" i="19"/>
  <c r="W1561" i="19"/>
  <c r="V1561" i="19"/>
  <c r="W1557" i="19"/>
  <c r="V1557" i="19"/>
  <c r="W1553" i="19"/>
  <c r="V1553" i="19"/>
  <c r="W1549" i="19"/>
  <c r="V1549" i="19"/>
  <c r="W1545" i="19"/>
  <c r="V1545" i="19"/>
  <c r="V1537" i="19"/>
  <c r="W1533" i="19"/>
  <c r="V1533" i="19"/>
  <c r="W1525" i="19"/>
  <c r="V1525" i="19"/>
  <c r="W1521" i="19"/>
  <c r="V1521" i="19"/>
  <c r="W1517" i="19"/>
  <c r="V1517" i="19"/>
  <c r="W1513" i="19"/>
  <c r="V1513" i="19"/>
  <c r="W1505" i="19"/>
  <c r="V1505" i="19"/>
  <c r="W1497" i="19"/>
  <c r="V1497" i="19"/>
  <c r="W1493" i="19"/>
  <c r="V1493" i="19"/>
  <c r="W1489" i="19"/>
  <c r="V1489" i="19"/>
  <c r="W1485" i="19"/>
  <c r="V1485" i="19"/>
  <c r="W1481" i="19"/>
  <c r="V1481" i="19"/>
  <c r="W1469" i="19"/>
  <c r="V1469" i="19"/>
  <c r="W1465" i="19"/>
  <c r="W1461" i="19"/>
  <c r="V1461" i="19"/>
  <c r="W1457" i="19"/>
  <c r="V1457" i="19"/>
  <c r="W1453" i="19"/>
  <c r="V1453" i="19"/>
  <c r="W1449" i="19"/>
  <c r="V1449" i="19"/>
  <c r="V1445" i="19"/>
  <c r="W1441" i="19"/>
  <c r="V1441" i="19"/>
  <c r="W1433" i="19"/>
  <c r="V1433" i="19"/>
  <c r="W1429" i="19"/>
  <c r="V1429" i="19"/>
  <c r="W1425" i="19"/>
  <c r="V1425" i="19"/>
  <c r="W1421" i="19"/>
  <c r="V1421" i="19"/>
  <c r="W1417" i="19"/>
  <c r="V1417" i="19"/>
  <c r="V1409" i="19"/>
  <c r="W1405" i="19"/>
  <c r="V1405" i="19"/>
  <c r="W1397" i="19"/>
  <c r="V1397" i="19"/>
  <c r="W1393" i="19"/>
  <c r="V1393" i="19"/>
  <c r="W1389" i="19"/>
  <c r="V1389" i="19"/>
  <c r="W1385" i="19"/>
  <c r="V1385" i="19"/>
  <c r="W1377" i="19"/>
  <c r="V1377" i="19"/>
  <c r="W1369" i="19"/>
  <c r="V1369" i="19"/>
  <c r="W1365" i="19"/>
  <c r="V1365" i="19"/>
  <c r="W1361" i="19"/>
  <c r="V1361" i="19"/>
  <c r="W1357" i="19"/>
  <c r="V1357" i="19"/>
  <c r="W1353" i="19"/>
  <c r="V1353" i="19"/>
  <c r="W1341" i="19"/>
  <c r="V1341" i="19"/>
  <c r="W1333" i="19"/>
  <c r="V1333" i="19"/>
  <c r="W1329" i="19"/>
  <c r="V1329" i="19"/>
  <c r="W1325" i="19"/>
  <c r="V1325" i="19"/>
  <c r="W1321" i="19"/>
  <c r="V1321" i="19"/>
  <c r="W1313" i="19"/>
  <c r="V1313" i="19"/>
  <c r="W1305" i="19"/>
  <c r="V1305" i="19"/>
  <c r="W1301" i="19"/>
  <c r="V1301" i="19"/>
  <c r="W1297" i="19"/>
  <c r="V1297" i="19"/>
  <c r="W1293" i="19"/>
  <c r="V1293" i="19"/>
  <c r="W1289" i="19"/>
  <c r="V1289" i="19"/>
  <c r="W1277" i="19"/>
  <c r="V1277" i="19"/>
  <c r="W1273" i="19"/>
  <c r="W1269" i="19"/>
  <c r="V1269" i="19"/>
  <c r="W1265" i="19"/>
  <c r="V1265" i="19"/>
  <c r="W1261" i="19"/>
  <c r="V1261" i="19"/>
  <c r="W1257" i="19"/>
  <c r="V1257" i="19"/>
  <c r="V1253" i="19"/>
  <c r="W1249" i="19"/>
  <c r="V1249" i="19"/>
  <c r="W1241" i="19"/>
  <c r="V1241" i="19"/>
  <c r="W1237" i="19"/>
  <c r="V1237" i="19"/>
  <c r="W1233" i="19"/>
  <c r="V1233" i="19"/>
  <c r="W1229" i="19"/>
  <c r="V1229" i="19"/>
  <c r="W1225" i="19"/>
  <c r="V1225" i="19"/>
  <c r="V1217" i="19"/>
  <c r="W1213" i="19"/>
  <c r="V1213" i="19"/>
  <c r="W1205" i="19"/>
  <c r="V1205" i="19"/>
  <c r="W1201" i="19"/>
  <c r="V1201" i="19"/>
  <c r="W1197" i="19"/>
  <c r="V1197" i="19"/>
  <c r="W1193" i="19"/>
  <c r="V1193" i="19"/>
  <c r="W1185" i="19"/>
  <c r="V1185" i="19"/>
  <c r="W1177" i="19"/>
  <c r="V1177" i="19"/>
  <c r="W1173" i="19"/>
  <c r="V1173" i="19"/>
  <c r="W1169" i="19"/>
  <c r="V1169" i="19"/>
  <c r="W1165" i="19"/>
  <c r="V1165" i="19"/>
  <c r="W1161" i="19"/>
  <c r="V1161" i="19"/>
  <c r="W1157" i="19"/>
  <c r="V1157" i="19"/>
  <c r="V1153" i="19"/>
  <c r="W1149" i="19"/>
  <c r="V1149" i="19"/>
  <c r="W1137" i="19"/>
  <c r="V1137" i="19"/>
  <c r="W1129" i="19"/>
  <c r="V1129" i="19"/>
  <c r="W1125" i="19"/>
  <c r="V1125" i="19"/>
  <c r="W1121" i="19"/>
  <c r="V1121" i="19"/>
  <c r="W1117" i="19"/>
  <c r="V1117" i="19"/>
  <c r="W1113" i="19"/>
  <c r="V1113" i="19"/>
  <c r="W1105" i="19"/>
  <c r="V1105" i="19"/>
  <c r="W1101" i="19"/>
  <c r="V1101" i="19"/>
  <c r="W1097" i="19"/>
  <c r="V1097" i="19"/>
  <c r="W1093" i="19"/>
  <c r="V1093" i="19"/>
  <c r="W1085" i="19"/>
  <c r="V1085" i="19"/>
  <c r="W1073" i="19"/>
  <c r="V1073" i="19"/>
  <c r="W1065" i="19"/>
  <c r="V1065" i="19"/>
  <c r="W1061" i="19"/>
  <c r="V1061" i="19"/>
  <c r="W1057" i="19"/>
  <c r="V1057" i="19"/>
  <c r="W1053" i="19"/>
  <c r="V1053" i="19"/>
  <c r="W1049" i="19"/>
  <c r="V1049" i="19"/>
  <c r="W1041" i="19"/>
  <c r="V1041" i="19"/>
  <c r="W1037" i="19"/>
  <c r="V1037" i="19"/>
  <c r="W1033" i="19"/>
  <c r="V1033" i="19"/>
  <c r="W1029" i="19"/>
  <c r="V1029" i="19"/>
  <c r="W1025" i="19"/>
  <c r="V1025" i="19"/>
  <c r="W1021" i="19"/>
  <c r="V1021" i="19"/>
  <c r="W1017" i="19"/>
  <c r="V1017" i="19"/>
  <c r="W1009" i="19"/>
  <c r="V1009" i="19"/>
  <c r="W1001" i="19"/>
  <c r="V1001" i="19"/>
  <c r="W997" i="19"/>
  <c r="V997" i="19"/>
  <c r="W993" i="19"/>
  <c r="V993" i="19"/>
  <c r="W989" i="19"/>
  <c r="V989" i="19"/>
  <c r="W985" i="19"/>
  <c r="V985" i="19"/>
  <c r="W977" i="19"/>
  <c r="V977" i="19"/>
  <c r="W973" i="19"/>
  <c r="V973" i="19"/>
  <c r="W969" i="19"/>
  <c r="V969" i="19"/>
  <c r="W965" i="19"/>
  <c r="V965" i="19"/>
  <c r="W961" i="19"/>
  <c r="V961" i="19"/>
  <c r="W957" i="19"/>
  <c r="V957" i="19"/>
  <c r="W953" i="19"/>
  <c r="V953" i="19"/>
  <c r="W945" i="19"/>
  <c r="V945" i="19"/>
  <c r="W937" i="19"/>
  <c r="V937" i="19"/>
  <c r="W933" i="19"/>
  <c r="V933" i="19"/>
  <c r="W929" i="19"/>
  <c r="V929" i="19"/>
  <c r="W925" i="19"/>
  <c r="V925" i="19"/>
  <c r="W921" i="19"/>
  <c r="V921" i="19"/>
  <c r="W913" i="19"/>
  <c r="V913" i="19"/>
  <c r="W909" i="19"/>
  <c r="V909" i="19"/>
  <c r="W905" i="19"/>
  <c r="V905" i="19"/>
  <c r="W901" i="19"/>
  <c r="V901" i="19"/>
  <c r="W897" i="19"/>
  <c r="V897" i="19"/>
  <c r="W893" i="19"/>
  <c r="V893" i="19"/>
  <c r="W889" i="19"/>
  <c r="V889" i="19"/>
  <c r="W881" i="19"/>
  <c r="V881" i="19"/>
  <c r="W873" i="19"/>
  <c r="V873" i="19"/>
  <c r="W869" i="19"/>
  <c r="V869" i="19"/>
  <c r="W865" i="19"/>
  <c r="V865" i="19"/>
  <c r="W861" i="19"/>
  <c r="V861" i="19"/>
  <c r="W857" i="19"/>
  <c r="V857" i="19"/>
  <c r="W849" i="19"/>
  <c r="V849" i="19"/>
  <c r="W845" i="19"/>
  <c r="V845" i="19"/>
  <c r="W841" i="19"/>
  <c r="V841" i="19"/>
  <c r="W837" i="19"/>
  <c r="V837" i="19"/>
  <c r="W833" i="19"/>
  <c r="V833" i="19"/>
  <c r="W829" i="19"/>
  <c r="V829" i="19"/>
  <c r="W825" i="19"/>
  <c r="V825" i="19"/>
  <c r="W817" i="19"/>
  <c r="V817" i="19"/>
  <c r="W809" i="19"/>
  <c r="V809" i="19"/>
  <c r="W805" i="19"/>
  <c r="V805" i="19"/>
  <c r="W801" i="19"/>
  <c r="V801" i="19"/>
  <c r="W797" i="19"/>
  <c r="V797" i="19"/>
  <c r="W793" i="19"/>
  <c r="V793" i="19"/>
  <c r="W785" i="19"/>
  <c r="V785" i="19"/>
  <c r="W781" i="19"/>
  <c r="V781" i="19"/>
  <c r="W777" i="19"/>
  <c r="V777" i="19"/>
  <c r="W773" i="19"/>
  <c r="V773" i="19"/>
  <c r="W769" i="19"/>
  <c r="V769" i="19"/>
  <c r="W765" i="19"/>
  <c r="V765" i="19"/>
  <c r="W761" i="19"/>
  <c r="V761" i="19"/>
  <c r="V757" i="19"/>
  <c r="W753" i="19"/>
  <c r="V753" i="19"/>
  <c r="W745" i="19"/>
  <c r="V745" i="19"/>
  <c r="W741" i="19"/>
  <c r="V741" i="19"/>
  <c r="W737" i="19"/>
  <c r="V737" i="19"/>
  <c r="W733" i="19"/>
  <c r="V733" i="19"/>
  <c r="W729" i="19"/>
  <c r="V729" i="19"/>
  <c r="W721" i="19"/>
  <c r="V721" i="19"/>
  <c r="W717" i="19"/>
  <c r="V717" i="19"/>
  <c r="W713" i="19"/>
  <c r="V713" i="19"/>
  <c r="W709" i="19"/>
  <c r="V709" i="19"/>
  <c r="W705" i="19"/>
  <c r="V705" i="19"/>
  <c r="W701" i="19"/>
  <c r="V701" i="19"/>
  <c r="W697" i="19"/>
  <c r="V697" i="19"/>
  <c r="W689" i="19"/>
  <c r="V689" i="19"/>
  <c r="W681" i="19"/>
  <c r="V681" i="19"/>
  <c r="W677" i="19"/>
  <c r="V677" i="19"/>
  <c r="W673" i="19"/>
  <c r="V673" i="19"/>
  <c r="W669" i="19"/>
  <c r="V669" i="19"/>
  <c r="W665" i="19"/>
  <c r="V665" i="19"/>
  <c r="W657" i="19"/>
  <c r="V657" i="19"/>
  <c r="W653" i="19"/>
  <c r="V653" i="19"/>
  <c r="W649" i="19"/>
  <c r="V649" i="19"/>
  <c r="W645" i="19"/>
  <c r="V645" i="19"/>
  <c r="W641" i="19"/>
  <c r="V641" i="19"/>
  <c r="W637" i="19"/>
  <c r="V637" i="19"/>
  <c r="W633" i="19"/>
  <c r="V633" i="19"/>
  <c r="W625" i="19"/>
  <c r="V625" i="19"/>
  <c r="W617" i="19"/>
  <c r="V617" i="19"/>
  <c r="W613" i="19"/>
  <c r="V613" i="19"/>
  <c r="W609" i="19"/>
  <c r="V609" i="19"/>
  <c r="W605" i="19"/>
  <c r="V605" i="19"/>
  <c r="W601" i="19"/>
  <c r="V601" i="19"/>
  <c r="W593" i="19"/>
  <c r="V593" i="19"/>
  <c r="W589" i="19"/>
  <c r="V589" i="19"/>
  <c r="W585" i="19"/>
  <c r="V585" i="19"/>
  <c r="W581" i="19"/>
  <c r="V581" i="19"/>
  <c r="W577" i="19"/>
  <c r="V577" i="19"/>
  <c r="W573" i="19"/>
  <c r="V573" i="19"/>
  <c r="W569" i="19"/>
  <c r="V569" i="19"/>
  <c r="W561" i="19"/>
  <c r="V561" i="19"/>
  <c r="W553" i="19"/>
  <c r="V553" i="19"/>
  <c r="W549" i="19"/>
  <c r="V549" i="19"/>
  <c r="W545" i="19"/>
  <c r="V545" i="19"/>
  <c r="W541" i="19"/>
  <c r="V541" i="19"/>
  <c r="W537" i="19"/>
  <c r="V537" i="19"/>
  <c r="W529" i="19"/>
  <c r="V529" i="19"/>
  <c r="W525" i="19"/>
  <c r="V525" i="19"/>
  <c r="W521" i="19"/>
  <c r="V521" i="19"/>
  <c r="W517" i="19"/>
  <c r="V517" i="19"/>
  <c r="W513" i="19"/>
  <c r="V513" i="19"/>
  <c r="W509" i="19"/>
  <c r="V509" i="19"/>
  <c r="W505" i="19"/>
  <c r="V505" i="19"/>
  <c r="W497" i="19"/>
  <c r="V497" i="19"/>
  <c r="W489" i="19"/>
  <c r="V489" i="19"/>
  <c r="W485" i="19"/>
  <c r="V485" i="19"/>
  <c r="W481" i="19"/>
  <c r="V481" i="19"/>
  <c r="W473" i="19"/>
  <c r="V473" i="19"/>
  <c r="W465" i="19"/>
  <c r="V465" i="19"/>
  <c r="W461" i="19"/>
  <c r="V461" i="19"/>
  <c r="W457" i="19"/>
  <c r="V457" i="19"/>
  <c r="W453" i="19"/>
  <c r="V453" i="19"/>
  <c r="W449" i="19"/>
  <c r="V449" i="19"/>
  <c r="W441" i="19"/>
  <c r="V441" i="19"/>
  <c r="W437" i="19"/>
  <c r="V437" i="19"/>
  <c r="W433" i="19"/>
  <c r="V433" i="19"/>
  <c r="W429" i="19"/>
  <c r="V429" i="19"/>
  <c r="W425" i="19"/>
  <c r="V425" i="19"/>
  <c r="W421" i="19"/>
  <c r="V421" i="19"/>
  <c r="W417" i="19"/>
  <c r="V417" i="19"/>
  <c r="W409" i="19"/>
  <c r="V409" i="19"/>
  <c r="W401" i="19"/>
  <c r="V401" i="19"/>
  <c r="W397" i="19"/>
  <c r="V397" i="19"/>
  <c r="W393" i="19"/>
  <c r="V393" i="19"/>
  <c r="W389" i="19"/>
  <c r="V389" i="19"/>
  <c r="W385" i="19"/>
  <c r="V385" i="19"/>
  <c r="W377" i="19"/>
  <c r="V377" i="19"/>
  <c r="W373" i="19"/>
  <c r="V373" i="19"/>
  <c r="W369" i="19"/>
  <c r="V369" i="19"/>
  <c r="W365" i="19"/>
  <c r="V365" i="19"/>
  <c r="W361" i="19"/>
  <c r="V361" i="19"/>
  <c r="W357" i="19"/>
  <c r="V357" i="19"/>
  <c r="W353" i="19"/>
  <c r="V353" i="19"/>
  <c r="W345" i="19"/>
  <c r="V345" i="19"/>
  <c r="W337" i="19"/>
  <c r="V337" i="19"/>
  <c r="W333" i="19"/>
  <c r="V333" i="19"/>
  <c r="W329" i="19"/>
  <c r="V329" i="19"/>
  <c r="W325" i="19"/>
  <c r="V325" i="19"/>
  <c r="W321" i="19"/>
  <c r="V321" i="19"/>
  <c r="W313" i="19"/>
  <c r="V313" i="19"/>
  <c r="W309" i="19"/>
  <c r="V309" i="19"/>
  <c r="W305" i="19"/>
  <c r="V305" i="19"/>
  <c r="W301" i="19"/>
  <c r="V301" i="19"/>
  <c r="W297" i="19"/>
  <c r="V297" i="19"/>
  <c r="W293" i="19"/>
  <c r="V293" i="19"/>
  <c r="W289" i="19"/>
  <c r="V289" i="19"/>
  <c r="W281" i="19"/>
  <c r="V281" i="19"/>
  <c r="W273" i="19"/>
  <c r="V273" i="19"/>
  <c r="W269" i="19"/>
  <c r="V269" i="19"/>
  <c r="W265" i="19"/>
  <c r="V265" i="19"/>
  <c r="W261" i="19"/>
  <c r="V261" i="19"/>
  <c r="W257" i="19"/>
  <c r="V257" i="19"/>
  <c r="W249" i="19"/>
  <c r="V249" i="19"/>
  <c r="W245" i="19"/>
  <c r="V245" i="19"/>
  <c r="W241" i="19"/>
  <c r="V241" i="19"/>
  <c r="W237" i="19"/>
  <c r="V237" i="19"/>
  <c r="W233" i="19"/>
  <c r="V233" i="19"/>
  <c r="W229" i="19"/>
  <c r="V229" i="19"/>
  <c r="W225" i="19"/>
  <c r="V225" i="19"/>
  <c r="W217" i="19"/>
  <c r="V217" i="19"/>
  <c r="W209" i="19"/>
  <c r="V209" i="19"/>
  <c r="W205" i="19"/>
  <c r="V205" i="19"/>
  <c r="W201" i="19"/>
  <c r="V201" i="19"/>
  <c r="W197" i="19"/>
  <c r="V197" i="19"/>
  <c r="W193" i="19"/>
  <c r="V193" i="19"/>
  <c r="W185" i="19"/>
  <c r="V185" i="19"/>
  <c r="W181" i="19"/>
  <c r="V181" i="19"/>
  <c r="W177" i="19"/>
  <c r="V177" i="19"/>
  <c r="W173" i="19"/>
  <c r="V173" i="19"/>
  <c r="W169" i="19"/>
  <c r="V169" i="19"/>
  <c r="W165" i="19"/>
  <c r="V165" i="19"/>
  <c r="W161" i="19"/>
  <c r="V161" i="19"/>
  <c r="W153" i="19"/>
  <c r="V153" i="19"/>
  <c r="W145" i="19"/>
  <c r="V145" i="19"/>
  <c r="W141" i="19"/>
  <c r="V141" i="19"/>
  <c r="W137" i="19"/>
  <c r="V137" i="19"/>
  <c r="W133" i="19"/>
  <c r="V133" i="19"/>
  <c r="W129" i="19"/>
  <c r="V129" i="19"/>
  <c r="W121" i="19"/>
  <c r="V121" i="19"/>
  <c r="W117" i="19"/>
  <c r="V117" i="19"/>
  <c r="W113" i="19"/>
  <c r="V113" i="19"/>
  <c r="W109" i="19"/>
  <c r="V109" i="19"/>
  <c r="W105" i="19"/>
  <c r="V105" i="19"/>
  <c r="W101" i="19"/>
  <c r="V101" i="19"/>
  <c r="W97" i="19"/>
  <c r="V97" i="19"/>
  <c r="W89" i="19"/>
  <c r="V89" i="19"/>
  <c r="W81" i="19"/>
  <c r="V81" i="19"/>
  <c r="W77" i="19"/>
  <c r="V77" i="19"/>
  <c r="W73" i="19"/>
  <c r="V73" i="19"/>
  <c r="W69" i="19"/>
  <c r="V69" i="19"/>
  <c r="W65" i="19"/>
  <c r="V65" i="19"/>
  <c r="W57" i="19"/>
  <c r="V57" i="19"/>
  <c r="W53" i="19"/>
  <c r="V53" i="19"/>
  <c r="W49" i="19"/>
  <c r="V49" i="19"/>
  <c r="W45" i="19"/>
  <c r="V45" i="19"/>
  <c r="W37" i="19"/>
  <c r="V37" i="19"/>
  <c r="W1872" i="19"/>
  <c r="V1872" i="19"/>
  <c r="W1856" i="19"/>
  <c r="V1856" i="19"/>
  <c r="W1840" i="19"/>
  <c r="V1840" i="19"/>
  <c r="W1820" i="19"/>
  <c r="V1820" i="19"/>
  <c r="W1804" i="19"/>
  <c r="V1804" i="19"/>
  <c r="W1788" i="19"/>
  <c r="V1788" i="19"/>
  <c r="W1772" i="19"/>
  <c r="V1772" i="19"/>
  <c r="W1760" i="19"/>
  <c r="V1760" i="19"/>
  <c r="W1744" i="19"/>
  <c r="V1744" i="19"/>
  <c r="W1724" i="19"/>
  <c r="V1724" i="19"/>
  <c r="W1704" i="19"/>
  <c r="V1704" i="19"/>
  <c r="W1688" i="19"/>
  <c r="V1688" i="19"/>
  <c r="W1672" i="19"/>
  <c r="V1672" i="19"/>
  <c r="W1656" i="19"/>
  <c r="V1656" i="19"/>
  <c r="W1640" i="19"/>
  <c r="V1640" i="19"/>
  <c r="W1624" i="19"/>
  <c r="V1624" i="19"/>
  <c r="W1608" i="19"/>
  <c r="V1608" i="19"/>
  <c r="W1592" i="19"/>
  <c r="V1592" i="19"/>
  <c r="W1576" i="19"/>
  <c r="V1576" i="19"/>
  <c r="W1560" i="19"/>
  <c r="V1560" i="19"/>
  <c r="W1544" i="19"/>
  <c r="V1544" i="19"/>
  <c r="W1524" i="19"/>
  <c r="V1524" i="19"/>
  <c r="W1504" i="19"/>
  <c r="V1504" i="19"/>
  <c r="W1488" i="19"/>
  <c r="V1488" i="19"/>
  <c r="W1472" i="19"/>
  <c r="V1472" i="19"/>
  <c r="W1456" i="19"/>
  <c r="V1456" i="19"/>
  <c r="W1436" i="19"/>
  <c r="V1436" i="19"/>
  <c r="W1420" i="19"/>
  <c r="V1420" i="19"/>
  <c r="W1404" i="19"/>
  <c r="V1404" i="19"/>
  <c r="W1388" i="19"/>
  <c r="V1388" i="19"/>
  <c r="W1372" i="19"/>
  <c r="V1372" i="19"/>
  <c r="W1356" i="19"/>
  <c r="V1356" i="19"/>
  <c r="W1332" i="19"/>
  <c r="V1332" i="19"/>
  <c r="W1312" i="19"/>
  <c r="V1312" i="19"/>
  <c r="W1296" i="19"/>
  <c r="V1296" i="19"/>
  <c r="W1280" i="19"/>
  <c r="V1280" i="19"/>
  <c r="W1264" i="19"/>
  <c r="V1264" i="19"/>
  <c r="W1248" i="19"/>
  <c r="V1248" i="19"/>
  <c r="W1232" i="19"/>
  <c r="V1232" i="19"/>
  <c r="W1216" i="19"/>
  <c r="V1216" i="19"/>
  <c r="W1200" i="19"/>
  <c r="V1200" i="19"/>
  <c r="W1180" i="19"/>
  <c r="V1180" i="19"/>
  <c r="W1164" i="19"/>
  <c r="V1164" i="19"/>
  <c r="W1148" i="19"/>
  <c r="V1148" i="19"/>
  <c r="W1128" i="19"/>
  <c r="V1128" i="19"/>
  <c r="W1112" i="19"/>
  <c r="V1112" i="19"/>
  <c r="W1096" i="19"/>
  <c r="V1096" i="19"/>
  <c r="W1080" i="19"/>
  <c r="V1080" i="19"/>
  <c r="W1064" i="19"/>
  <c r="V1064" i="19"/>
  <c r="W1048" i="19"/>
  <c r="V1048" i="19"/>
  <c r="W1032" i="19"/>
  <c r="V1032" i="19"/>
  <c r="W1016" i="19"/>
  <c r="V1016" i="19"/>
  <c r="W1000" i="19"/>
  <c r="V1000" i="19"/>
  <c r="W984" i="19"/>
  <c r="V984" i="19"/>
  <c r="W968" i="19"/>
  <c r="V968" i="19"/>
  <c r="W952" i="19"/>
  <c r="V952" i="19"/>
  <c r="W936" i="19"/>
  <c r="V936" i="19"/>
  <c r="W920" i="19"/>
  <c r="V920" i="19"/>
  <c r="W904" i="19"/>
  <c r="V904" i="19"/>
  <c r="W888" i="19"/>
  <c r="V888" i="19"/>
  <c r="W872" i="19"/>
  <c r="V872" i="19"/>
  <c r="W856" i="19"/>
  <c r="V856" i="19"/>
  <c r="W840" i="19"/>
  <c r="V840" i="19"/>
  <c r="W824" i="19"/>
  <c r="V824" i="19"/>
  <c r="W808" i="19"/>
  <c r="V808" i="19"/>
  <c r="W788" i="19"/>
  <c r="V788" i="19"/>
  <c r="W772" i="19"/>
  <c r="V772" i="19"/>
  <c r="W760" i="19"/>
  <c r="V760" i="19"/>
  <c r="W744" i="19"/>
  <c r="V744" i="19"/>
  <c r="W720" i="19"/>
  <c r="V720" i="19"/>
  <c r="W704" i="19"/>
  <c r="V704" i="19"/>
  <c r="W688" i="19"/>
  <c r="V688" i="19"/>
  <c r="W672" i="19"/>
  <c r="V672" i="19"/>
  <c r="W656" i="19"/>
  <c r="V656" i="19"/>
  <c r="W636" i="19"/>
  <c r="V636" i="19"/>
  <c r="W620" i="19"/>
  <c r="V620" i="19"/>
  <c r="W604" i="19"/>
  <c r="V604" i="19"/>
  <c r="W584" i="19"/>
  <c r="V584" i="19"/>
  <c r="W568" i="19"/>
  <c r="V568" i="19"/>
  <c r="W552" i="19"/>
  <c r="V552" i="19"/>
  <c r="W528" i="19"/>
  <c r="V528" i="19"/>
  <c r="W512" i="19"/>
  <c r="V512" i="19"/>
  <c r="W492" i="19"/>
  <c r="V492" i="19"/>
  <c r="W476" i="19"/>
  <c r="V476" i="19"/>
  <c r="W460" i="19"/>
  <c r="V460" i="19"/>
  <c r="W444" i="19"/>
  <c r="V444" i="19"/>
  <c r="W428" i="19"/>
  <c r="V428" i="19"/>
  <c r="W412" i="19"/>
  <c r="V412" i="19"/>
  <c r="W396" i="19"/>
  <c r="V396" i="19"/>
  <c r="W380" i="19"/>
  <c r="V380" i="19"/>
  <c r="W364" i="19"/>
  <c r="V364" i="19"/>
  <c r="W348" i="19"/>
  <c r="V348" i="19"/>
  <c r="W332" i="19"/>
  <c r="V332" i="19"/>
  <c r="W312" i="19"/>
  <c r="V312" i="19"/>
  <c r="W296" i="19"/>
  <c r="V296" i="19"/>
  <c r="W280" i="19"/>
  <c r="V280" i="19"/>
  <c r="W264" i="19"/>
  <c r="V264" i="19"/>
  <c r="W248" i="19"/>
  <c r="V248" i="19"/>
  <c r="W244" i="19"/>
  <c r="V244" i="19"/>
  <c r="W240" i="19"/>
  <c r="V240" i="19"/>
  <c r="W236" i="19"/>
  <c r="V236" i="19"/>
  <c r="W232" i="19"/>
  <c r="V232" i="19"/>
  <c r="W228" i="19"/>
  <c r="V228" i="19"/>
  <c r="W224" i="19"/>
  <c r="V224" i="19"/>
  <c r="W220" i="19"/>
  <c r="V220" i="19"/>
  <c r="W216" i="19"/>
  <c r="V216" i="19"/>
  <c r="W212" i="19"/>
  <c r="V212" i="19"/>
  <c r="W208" i="19"/>
  <c r="V208" i="19"/>
  <c r="W204" i="19"/>
  <c r="V204" i="19"/>
  <c r="W200" i="19"/>
  <c r="V200" i="19"/>
  <c r="W196" i="19"/>
  <c r="V196" i="19"/>
  <c r="W192" i="19"/>
  <c r="V192" i="19"/>
  <c r="W188" i="19"/>
  <c r="V188" i="19"/>
  <c r="W184" i="19"/>
  <c r="V184" i="19"/>
  <c r="W180" i="19"/>
  <c r="V180" i="19"/>
  <c r="W176" i="19"/>
  <c r="V176" i="19"/>
  <c r="W172" i="19"/>
  <c r="V172" i="19"/>
  <c r="W168" i="19"/>
  <c r="V168" i="19"/>
  <c r="W164" i="19"/>
  <c r="V164" i="19"/>
  <c r="W160" i="19"/>
  <c r="V160" i="19"/>
  <c r="W156" i="19"/>
  <c r="V156" i="19"/>
  <c r="W152" i="19"/>
  <c r="V152" i="19"/>
  <c r="W144" i="19"/>
  <c r="V144" i="19"/>
  <c r="W140" i="19"/>
  <c r="V140" i="19"/>
  <c r="W136" i="19"/>
  <c r="V136" i="19"/>
  <c r="W132" i="19"/>
  <c r="V132" i="19"/>
  <c r="W124" i="19"/>
  <c r="V124" i="19"/>
  <c r="W116" i="19"/>
  <c r="V116" i="19"/>
  <c r="W112" i="19"/>
  <c r="V112" i="19"/>
  <c r="W108" i="19"/>
  <c r="V108" i="19"/>
  <c r="W104" i="19"/>
  <c r="V104" i="19"/>
  <c r="W100" i="19"/>
  <c r="V100" i="19"/>
  <c r="W96" i="19"/>
  <c r="V96" i="19"/>
  <c r="W92" i="19"/>
  <c r="V92" i="19"/>
  <c r="W88" i="19"/>
  <c r="V88" i="19"/>
  <c r="W84" i="19"/>
  <c r="V84" i="19"/>
  <c r="W80" i="19"/>
  <c r="V80" i="19"/>
  <c r="W76" i="19"/>
  <c r="V76" i="19"/>
  <c r="W72" i="19"/>
  <c r="V72" i="19"/>
  <c r="W68" i="19"/>
  <c r="V68" i="19"/>
  <c r="W64" i="19"/>
  <c r="V64" i="19"/>
  <c r="W60" i="19"/>
  <c r="V60" i="19"/>
  <c r="W56" i="19"/>
  <c r="V56" i="19"/>
  <c r="W52" i="19"/>
  <c r="V52" i="19"/>
  <c r="W48" i="19"/>
  <c r="V48" i="19"/>
  <c r="W44" i="19"/>
  <c r="V44" i="19"/>
  <c r="W36" i="19"/>
  <c r="V36" i="19"/>
  <c r="W1876" i="19"/>
  <c r="V1876" i="19"/>
  <c r="W1860" i="19"/>
  <c r="V1860" i="19"/>
  <c r="W1844" i="19"/>
  <c r="V1844" i="19"/>
  <c r="W1828" i="19"/>
  <c r="V1828" i="19"/>
  <c r="W1812" i="19"/>
  <c r="V1812" i="19"/>
  <c r="W1796" i="19"/>
  <c r="V1796" i="19"/>
  <c r="W1776" i="19"/>
  <c r="V1776" i="19"/>
  <c r="W1756" i="19"/>
  <c r="V1756" i="19"/>
  <c r="W1736" i="19"/>
  <c r="V1736" i="19"/>
  <c r="W1720" i="19"/>
  <c r="V1720" i="19"/>
  <c r="W1708" i="19"/>
  <c r="V1708" i="19"/>
  <c r="W1692" i="19"/>
  <c r="V1692" i="19"/>
  <c r="W1676" i="19"/>
  <c r="V1676" i="19"/>
  <c r="W1660" i="19"/>
  <c r="V1660" i="19"/>
  <c r="W1644" i="19"/>
  <c r="V1644" i="19"/>
  <c r="W1628" i="19"/>
  <c r="V1628" i="19"/>
  <c r="W1612" i="19"/>
  <c r="V1612" i="19"/>
  <c r="W1596" i="19"/>
  <c r="V1596" i="19"/>
  <c r="W1580" i="19"/>
  <c r="V1580" i="19"/>
  <c r="W1564" i="19"/>
  <c r="V1564" i="19"/>
  <c r="W1548" i="19"/>
  <c r="V1548" i="19"/>
  <c r="W1536" i="19"/>
  <c r="V1536" i="19"/>
  <c r="W1520" i="19"/>
  <c r="V1520" i="19"/>
  <c r="W1508" i="19"/>
  <c r="V1508" i="19"/>
  <c r="W1492" i="19"/>
  <c r="V1492" i="19"/>
  <c r="W1480" i="19"/>
  <c r="V1480" i="19"/>
  <c r="W1464" i="19"/>
  <c r="V1464" i="19"/>
  <c r="W1448" i="19"/>
  <c r="V1448" i="19"/>
  <c r="W1432" i="19"/>
  <c r="V1432" i="19"/>
  <c r="W1416" i="19"/>
  <c r="V1416" i="19"/>
  <c r="W1396" i="19"/>
  <c r="V1396" i="19"/>
  <c r="W1380" i="19"/>
  <c r="V1380" i="19"/>
  <c r="W1364" i="19"/>
  <c r="V1364" i="19"/>
  <c r="W1348" i="19"/>
  <c r="V1348" i="19"/>
  <c r="W1340" i="19"/>
  <c r="V1340" i="19"/>
  <c r="W1324" i="19"/>
  <c r="V1324" i="19"/>
  <c r="W1308" i="19"/>
  <c r="V1308" i="19"/>
  <c r="W1288" i="19"/>
  <c r="V1288" i="19"/>
  <c r="W1272" i="19"/>
  <c r="V1272" i="19"/>
  <c r="W1256" i="19"/>
  <c r="V1256" i="19"/>
  <c r="W1244" i="19"/>
  <c r="V1244" i="19"/>
  <c r="W1228" i="19"/>
  <c r="V1228" i="19"/>
  <c r="W1212" i="19"/>
  <c r="V1212" i="19"/>
  <c r="W1196" i="19"/>
  <c r="V1196" i="19"/>
  <c r="W1184" i="19"/>
  <c r="V1184" i="19"/>
  <c r="W1168" i="19"/>
  <c r="V1168" i="19"/>
  <c r="W1152" i="19"/>
  <c r="V1152" i="19"/>
  <c r="W1136" i="19"/>
  <c r="V1136" i="19"/>
  <c r="W1120" i="19"/>
  <c r="V1120" i="19"/>
  <c r="W1104" i="19"/>
  <c r="V1104" i="19"/>
  <c r="W1088" i="19"/>
  <c r="V1088" i="19"/>
  <c r="W1072" i="19"/>
  <c r="V1072" i="19"/>
  <c r="W1056" i="19"/>
  <c r="V1056" i="19"/>
  <c r="W1040" i="19"/>
  <c r="V1040" i="19"/>
  <c r="W1024" i="19"/>
  <c r="V1024" i="19"/>
  <c r="W1008" i="19"/>
  <c r="V1008" i="19"/>
  <c r="W988" i="19"/>
  <c r="V988" i="19"/>
  <c r="W972" i="19"/>
  <c r="V972" i="19"/>
  <c r="W956" i="19"/>
  <c r="V956" i="19"/>
  <c r="W944" i="19"/>
  <c r="V944" i="19"/>
  <c r="W928" i="19"/>
  <c r="V928" i="19"/>
  <c r="W912" i="19"/>
  <c r="V912" i="19"/>
  <c r="W900" i="19"/>
  <c r="V900" i="19"/>
  <c r="W884" i="19"/>
  <c r="V884" i="19"/>
  <c r="W868" i="19"/>
  <c r="V868" i="19"/>
  <c r="W852" i="19"/>
  <c r="V852" i="19"/>
  <c r="W836" i="19"/>
  <c r="V836" i="19"/>
  <c r="W820" i="19"/>
  <c r="V820" i="19"/>
  <c r="W804" i="19"/>
  <c r="V804" i="19"/>
  <c r="W792" i="19"/>
  <c r="V792" i="19"/>
  <c r="W776" i="19"/>
  <c r="V776" i="19"/>
  <c r="W764" i="19"/>
  <c r="V764" i="19"/>
  <c r="W748" i="19"/>
  <c r="V748" i="19"/>
  <c r="W732" i="19"/>
  <c r="V732" i="19"/>
  <c r="W716" i="19"/>
  <c r="V716" i="19"/>
  <c r="W700" i="19"/>
  <c r="V700" i="19"/>
  <c r="W684" i="19"/>
  <c r="V684" i="19"/>
  <c r="W668" i="19"/>
  <c r="V668" i="19"/>
  <c r="W652" i="19"/>
  <c r="V652" i="19"/>
  <c r="W640" i="19"/>
  <c r="V640" i="19"/>
  <c r="W624" i="19"/>
  <c r="V624" i="19"/>
  <c r="W608" i="19"/>
  <c r="V608" i="19"/>
  <c r="W592" i="19"/>
  <c r="V592" i="19"/>
  <c r="W576" i="19"/>
  <c r="V576" i="19"/>
  <c r="W560" i="19"/>
  <c r="V560" i="19"/>
  <c r="W544" i="19"/>
  <c r="V544" i="19"/>
  <c r="W532" i="19"/>
  <c r="V532" i="19"/>
  <c r="W516" i="19"/>
  <c r="V516" i="19"/>
  <c r="W504" i="19"/>
  <c r="V504" i="19"/>
  <c r="W488" i="19"/>
  <c r="V488" i="19"/>
  <c r="W472" i="19"/>
  <c r="V472" i="19"/>
  <c r="W456" i="19"/>
  <c r="V456" i="19"/>
  <c r="W440" i="19"/>
  <c r="V440" i="19"/>
  <c r="W424" i="19"/>
  <c r="V424" i="19"/>
  <c r="W408" i="19"/>
  <c r="V408" i="19"/>
  <c r="W392" i="19"/>
  <c r="V392" i="19"/>
  <c r="W376" i="19"/>
  <c r="V376" i="19"/>
  <c r="W360" i="19"/>
  <c r="V360" i="19"/>
  <c r="W344" i="19"/>
  <c r="V344" i="19"/>
  <c r="W328" i="19"/>
  <c r="V328" i="19"/>
  <c r="W316" i="19"/>
  <c r="V316" i="19"/>
  <c r="W300" i="19"/>
  <c r="V300" i="19"/>
  <c r="W284" i="19"/>
  <c r="V284" i="19"/>
  <c r="W268" i="19"/>
  <c r="V268" i="19"/>
  <c r="W256" i="19"/>
  <c r="V256" i="19"/>
  <c r="W148" i="19"/>
  <c r="V148" i="19"/>
  <c r="W2023" i="19"/>
  <c r="V2023" i="19"/>
  <c r="W2011" i="19"/>
  <c r="V2011" i="19"/>
  <c r="W1999" i="19"/>
  <c r="V1999" i="19"/>
  <c r="W1991" i="19"/>
  <c r="V1991" i="19"/>
  <c r="W1979" i="19"/>
  <c r="V1979" i="19"/>
  <c r="W1967" i="19"/>
  <c r="V1967" i="19"/>
  <c r="W1955" i="19"/>
  <c r="V1955" i="19"/>
  <c r="W1943" i="19"/>
  <c r="V1943" i="19"/>
  <c r="W1931" i="19"/>
  <c r="V1931" i="19"/>
  <c r="W1915" i="19"/>
  <c r="V1915" i="19"/>
  <c r="W1903" i="19"/>
  <c r="V1903" i="19"/>
  <c r="W1891" i="19"/>
  <c r="V1891" i="19"/>
  <c r="W1879" i="19"/>
  <c r="V1879" i="19"/>
  <c r="W1871" i="19"/>
  <c r="V1871" i="19"/>
  <c r="W1859" i="19"/>
  <c r="V1859" i="19"/>
  <c r="W1847" i="19"/>
  <c r="V1847" i="19"/>
  <c r="W1835" i="19"/>
  <c r="V1835" i="19"/>
  <c r="W1823" i="19"/>
  <c r="V1823" i="19"/>
  <c r="W1807" i="19"/>
  <c r="V1807" i="19"/>
  <c r="W1795" i="19"/>
  <c r="V1795" i="19"/>
  <c r="W1783" i="19"/>
  <c r="V1783" i="19"/>
  <c r="W1771" i="19"/>
  <c r="V1771" i="19"/>
  <c r="W1759" i="19"/>
  <c r="V1759" i="19"/>
  <c r="W1747" i="19"/>
  <c r="V1747" i="19"/>
  <c r="W1735" i="19"/>
  <c r="V1735" i="19"/>
  <c r="W1719" i="19"/>
  <c r="V1719" i="19"/>
  <c r="W1707" i="19"/>
  <c r="V1707" i="19"/>
  <c r="W1699" i="19"/>
  <c r="V1699" i="19"/>
  <c r="W1687" i="19"/>
  <c r="V1687" i="19"/>
  <c r="W1675" i="19"/>
  <c r="V1675" i="19"/>
  <c r="W1663" i="19"/>
  <c r="V1663" i="19"/>
  <c r="W1651" i="19"/>
  <c r="V1651" i="19"/>
  <c r="W1639" i="19"/>
  <c r="V1639" i="19"/>
  <c r="W1627" i="19"/>
  <c r="V1627" i="19"/>
  <c r="W1615" i="19"/>
  <c r="V1615" i="19"/>
  <c r="W1603" i="19"/>
  <c r="V1603" i="19"/>
  <c r="W1587" i="19"/>
  <c r="V1587" i="19"/>
  <c r="W1575" i="19"/>
  <c r="V1575" i="19"/>
  <c r="W1563" i="19"/>
  <c r="V1563" i="19"/>
  <c r="W1551" i="19"/>
  <c r="V1551" i="19"/>
  <c r="W1543" i="19"/>
  <c r="V1543" i="19"/>
  <c r="W1531" i="19"/>
  <c r="V1531" i="19"/>
  <c r="W1519" i="19"/>
  <c r="V1519" i="19"/>
  <c r="W1507" i="19"/>
  <c r="V1507" i="19"/>
  <c r="W1495" i="19"/>
  <c r="V1495" i="19"/>
  <c r="W1483" i="19"/>
  <c r="V1483" i="19"/>
  <c r="W1471" i="19"/>
  <c r="V1471" i="19"/>
  <c r="W1459" i="19"/>
  <c r="V1459" i="19"/>
  <c r="W1447" i="19"/>
  <c r="V1447" i="19"/>
  <c r="W1435" i="19"/>
  <c r="V1435" i="19"/>
  <c r="W1423" i="19"/>
  <c r="V1423" i="19"/>
  <c r="W1411" i="19"/>
  <c r="V1411" i="19"/>
  <c r="W1395" i="19"/>
  <c r="V1395" i="19"/>
  <c r="W1379" i="19"/>
  <c r="V1379" i="19"/>
  <c r="W1371" i="19"/>
  <c r="V1371" i="19"/>
  <c r="W1347" i="19"/>
  <c r="V1347" i="19"/>
  <c r="W1335" i="19"/>
  <c r="V1335" i="19"/>
  <c r="W1327" i="19"/>
  <c r="V1327" i="19"/>
  <c r="W1315" i="19"/>
  <c r="V1315" i="19"/>
  <c r="W1303" i="19"/>
  <c r="V1303" i="19"/>
  <c r="W1291" i="19"/>
  <c r="V1291" i="19"/>
  <c r="W1279" i="19"/>
  <c r="V1279" i="19"/>
  <c r="W1267" i="19"/>
  <c r="V1267" i="19"/>
  <c r="W1251" i="19"/>
  <c r="V1251" i="19"/>
  <c r="W1243" i="19"/>
  <c r="V1243" i="19"/>
  <c r="W1231" i="19"/>
  <c r="V1231" i="19"/>
  <c r="W1223" i="19"/>
  <c r="V1223" i="19"/>
  <c r="W1211" i="19"/>
  <c r="V1211" i="19"/>
  <c r="W1195" i="19"/>
  <c r="V1195" i="19"/>
  <c r="W1183" i="19"/>
  <c r="V1183" i="19"/>
  <c r="W1171" i="19"/>
  <c r="V1171" i="19"/>
  <c r="W1159" i="19"/>
  <c r="V1159" i="19"/>
  <c r="W1147" i="19"/>
  <c r="V1147" i="19"/>
  <c r="W1135" i="19"/>
  <c r="V1135" i="19"/>
  <c r="W1123" i="19"/>
  <c r="V1123" i="19"/>
  <c r="W1107" i="19"/>
  <c r="V1107" i="19"/>
  <c r="W1095" i="19"/>
  <c r="V1095" i="19"/>
  <c r="W1083" i="19"/>
  <c r="V1083" i="19"/>
  <c r="W1071" i="19"/>
  <c r="V1071" i="19"/>
  <c r="W1059" i="19"/>
  <c r="V1059" i="19"/>
  <c r="W1047" i="19"/>
  <c r="V1047" i="19"/>
  <c r="W1035" i="19"/>
  <c r="V1035" i="19"/>
  <c r="W1023" i="19"/>
  <c r="V1023" i="19"/>
  <c r="W1011" i="19"/>
  <c r="V1011" i="19"/>
  <c r="W999" i="19"/>
  <c r="V999" i="19"/>
  <c r="W987" i="19"/>
  <c r="V987" i="19"/>
  <c r="W975" i="19"/>
  <c r="V975" i="19"/>
  <c r="W959" i="19"/>
  <c r="V959" i="19"/>
  <c r="W947" i="19"/>
  <c r="V947" i="19"/>
  <c r="W935" i="19"/>
  <c r="V935" i="19"/>
  <c r="W927" i="19"/>
  <c r="V927" i="19"/>
  <c r="W915" i="19"/>
  <c r="V915" i="19"/>
  <c r="W903" i="19"/>
  <c r="V903" i="19"/>
  <c r="W891" i="19"/>
  <c r="V891" i="19"/>
  <c r="W883" i="19"/>
  <c r="V883" i="19"/>
  <c r="W871" i="19"/>
  <c r="V871" i="19"/>
  <c r="W859" i="19"/>
  <c r="V859" i="19"/>
  <c r="W847" i="19"/>
  <c r="V847" i="19"/>
  <c r="W835" i="19"/>
  <c r="V835" i="19"/>
  <c r="W823" i="19"/>
  <c r="V823" i="19"/>
  <c r="W811" i="19"/>
  <c r="V811" i="19"/>
  <c r="W795" i="19"/>
  <c r="V795" i="19"/>
  <c r="W783" i="19"/>
  <c r="V783" i="19"/>
  <c r="W771" i="19"/>
  <c r="V771" i="19"/>
  <c r="W759" i="19"/>
  <c r="V759" i="19"/>
  <c r="W747" i="19"/>
  <c r="V747" i="19"/>
  <c r="W735" i="19"/>
  <c r="V735" i="19"/>
  <c r="W723" i="19"/>
  <c r="V723" i="19"/>
  <c r="W711" i="19"/>
  <c r="V711" i="19"/>
  <c r="W699" i="19"/>
  <c r="V699" i="19"/>
  <c r="W687" i="19"/>
  <c r="V687" i="19"/>
  <c r="W675" i="19"/>
  <c r="V675" i="19"/>
  <c r="W663" i="19"/>
  <c r="V663" i="19"/>
  <c r="W651" i="19"/>
  <c r="V651" i="19"/>
  <c r="W639" i="19"/>
  <c r="V639" i="19"/>
  <c r="W627" i="19"/>
  <c r="V627" i="19"/>
  <c r="W615" i="19"/>
  <c r="V615" i="19"/>
  <c r="W603" i="19"/>
  <c r="V603" i="19"/>
  <c r="W591" i="19"/>
  <c r="V591" i="19"/>
  <c r="W575" i="19"/>
  <c r="V575" i="19"/>
  <c r="W567" i="19"/>
  <c r="V567" i="19"/>
  <c r="W555" i="19"/>
  <c r="V555" i="19"/>
  <c r="W543" i="19"/>
  <c r="V543" i="19"/>
  <c r="W531" i="19"/>
  <c r="V531" i="19"/>
  <c r="W519" i="19"/>
  <c r="V519" i="19"/>
  <c r="W511" i="19"/>
  <c r="V511" i="19"/>
  <c r="W499" i="19"/>
  <c r="V499" i="19"/>
  <c r="W483" i="19"/>
  <c r="V483" i="19"/>
  <c r="W443" i="19"/>
  <c r="V443" i="19"/>
  <c r="W431" i="19"/>
  <c r="V431" i="19"/>
  <c r="W419" i="19"/>
  <c r="V419" i="19"/>
  <c r="W403" i="19"/>
  <c r="V403" i="19"/>
  <c r="W387" i="19"/>
  <c r="V387" i="19"/>
  <c r="W375" i="19"/>
  <c r="V375" i="19"/>
  <c r="W363" i="19"/>
  <c r="V363" i="19"/>
  <c r="W351" i="19"/>
  <c r="V351" i="19"/>
  <c r="W339" i="19"/>
  <c r="V339" i="19"/>
  <c r="W327" i="19"/>
  <c r="V327" i="19"/>
  <c r="W315" i="19"/>
  <c r="V315" i="19"/>
  <c r="W303" i="19"/>
  <c r="V303" i="19"/>
  <c r="W291" i="19"/>
  <c r="V291" i="19"/>
  <c r="W275" i="19"/>
  <c r="V275" i="19"/>
  <c r="W263" i="19"/>
  <c r="V263" i="19"/>
  <c r="W251" i="19"/>
  <c r="V251" i="19"/>
  <c r="W239" i="19"/>
  <c r="V239" i="19"/>
  <c r="W227" i="19"/>
  <c r="V227" i="19"/>
  <c r="W215" i="19"/>
  <c r="V215" i="19"/>
  <c r="W203" i="19"/>
  <c r="V203" i="19"/>
  <c r="W191" i="19"/>
  <c r="V191" i="19"/>
  <c r="W179" i="19"/>
  <c r="V179" i="19"/>
  <c r="W167" i="19"/>
  <c r="V167" i="19"/>
  <c r="W155" i="19"/>
  <c r="V155" i="19"/>
  <c r="W143" i="19"/>
  <c r="V143" i="19"/>
  <c r="W131" i="19"/>
  <c r="V131" i="19"/>
  <c r="W119" i="19"/>
  <c r="V119" i="19"/>
  <c r="W107" i="19"/>
  <c r="V107" i="19"/>
  <c r="W95" i="19"/>
  <c r="V95" i="19"/>
  <c r="W83" i="19"/>
  <c r="V83" i="19"/>
  <c r="W71" i="19"/>
  <c r="V71" i="19"/>
  <c r="W55" i="19"/>
  <c r="V55" i="19"/>
  <c r="W35" i="19"/>
  <c r="V35" i="19"/>
  <c r="U47" i="19"/>
  <c r="U43" i="19"/>
  <c r="U42" i="19"/>
  <c r="U41" i="19"/>
  <c r="U46" i="19"/>
  <c r="U1363" i="19"/>
  <c r="U35" i="11"/>
  <c r="U40" i="19"/>
  <c r="U39" i="19"/>
  <c r="U43" i="11"/>
  <c r="V43" i="11" s="1"/>
  <c r="U39" i="11"/>
  <c r="W39" i="11" s="1"/>
  <c r="U42" i="11"/>
  <c r="V42" i="11" s="1"/>
  <c r="U38" i="11"/>
  <c r="V38" i="11" s="1"/>
  <c r="U41" i="11"/>
  <c r="W41" i="11" s="1"/>
  <c r="U37" i="11"/>
  <c r="V37" i="11" s="1"/>
  <c r="U44" i="11"/>
  <c r="W44" i="11" s="1"/>
  <c r="U40" i="11"/>
  <c r="W40" i="11" s="1"/>
  <c r="U36" i="11"/>
  <c r="BA16" i="11"/>
  <c r="L19" i="19"/>
  <c r="AE14" i="11"/>
  <c r="K19" i="19"/>
  <c r="AG14" i="11"/>
  <c r="M19" i="19"/>
  <c r="AH14" i="11"/>
  <c r="G19" i="19"/>
  <c r="V950" i="19" l="1"/>
  <c r="V157" i="19"/>
  <c r="W413" i="19"/>
  <c r="V1637" i="19"/>
  <c r="W1893" i="19"/>
  <c r="V822" i="19"/>
  <c r="W1494" i="19"/>
  <c r="W1270" i="19"/>
  <c r="V213" i="19"/>
  <c r="W1373" i="19"/>
  <c r="V813" i="19"/>
  <c r="W85" i="19"/>
  <c r="W685" i="19"/>
  <c r="V1069" i="19"/>
  <c r="W1181" i="19"/>
  <c r="W2013" i="19"/>
  <c r="V341" i="19"/>
  <c r="W557" i="19"/>
  <c r="V941" i="19"/>
  <c r="V1565" i="19"/>
  <c r="V1070" i="19"/>
  <c r="W1870" i="19"/>
  <c r="W942" i="19"/>
  <c r="V1198" i="19"/>
  <c r="W1486" i="19"/>
  <c r="V670" i="19"/>
  <c r="W86" i="19"/>
  <c r="W342" i="19"/>
  <c r="W214" i="19"/>
  <c r="V469" i="19"/>
  <c r="V1337" i="19"/>
  <c r="V1529" i="19"/>
  <c r="V1657" i="19"/>
  <c r="V1693" i="19"/>
  <c r="V1821" i="19"/>
  <c r="V1326" i="19"/>
  <c r="V534" i="19"/>
  <c r="V662" i="19"/>
  <c r="V1133" i="19"/>
  <c r="V1245" i="19"/>
  <c r="V1437" i="19"/>
  <c r="V1949" i="19"/>
  <c r="V750" i="19"/>
  <c r="V149" i="19"/>
  <c r="V493" i="19"/>
  <c r="V621" i="19"/>
  <c r="V749" i="19"/>
  <c r="V1209" i="19"/>
  <c r="V1401" i="19"/>
  <c r="V1865" i="19"/>
  <c r="V1806" i="19"/>
  <c r="V150" i="19"/>
  <c r="V278" i="19"/>
  <c r="V406" i="19"/>
  <c r="V878" i="19"/>
  <c r="V1934" i="19"/>
  <c r="V277" i="19"/>
  <c r="V405" i="19"/>
  <c r="V877" i="19"/>
  <c r="V1005" i="19"/>
  <c r="V1081" i="19"/>
  <c r="V1593" i="19"/>
  <c r="V1629" i="19"/>
  <c r="V1937" i="19"/>
  <c r="V1006" i="19"/>
  <c r="V1134" i="19"/>
  <c r="V1262" i="19"/>
  <c r="V1550" i="19"/>
  <c r="V1309" i="19"/>
  <c r="V1501" i="19"/>
  <c r="V1721" i="19"/>
  <c r="V1757" i="19"/>
  <c r="V1885" i="19"/>
  <c r="V598" i="19"/>
  <c r="V1390" i="19"/>
  <c r="V470" i="19"/>
  <c r="V1678" i="19"/>
  <c r="V1145" i="19"/>
  <c r="V1905" i="19"/>
  <c r="V1614" i="19"/>
  <c r="V1742" i="19"/>
  <c r="V814" i="19"/>
  <c r="W221" i="19"/>
  <c r="W565" i="19"/>
  <c r="V1013" i="19"/>
  <c r="W1473" i="19"/>
  <c r="W1509" i="19"/>
  <c r="W1701" i="19"/>
  <c r="W542" i="19"/>
  <c r="W1014" i="19"/>
  <c r="V949" i="19"/>
  <c r="W1622" i="19"/>
  <c r="V222" i="19"/>
  <c r="V414" i="19"/>
  <c r="V1686" i="19"/>
  <c r="V1089" i="19"/>
  <c r="W1206" i="19"/>
  <c r="V758" i="19"/>
  <c r="W1942" i="19"/>
  <c r="W1345" i="19"/>
  <c r="W1381" i="19"/>
  <c r="V1573" i="19"/>
  <c r="V1398" i="19"/>
  <c r="V158" i="19"/>
  <c r="V350" i="19"/>
  <c r="V349" i="19"/>
  <c r="V693" i="19"/>
  <c r="V1829" i="19"/>
  <c r="W1189" i="19"/>
  <c r="V285" i="19"/>
  <c r="V629" i="19"/>
  <c r="W885" i="19"/>
  <c r="V1077" i="19"/>
  <c r="V1765" i="19"/>
  <c r="V2021" i="19"/>
  <c r="V606" i="19"/>
  <c r="V1078" i="19"/>
  <c r="V1142" i="19"/>
  <c r="V501" i="19"/>
  <c r="V1141" i="19"/>
  <c r="V93" i="19"/>
  <c r="V821" i="19"/>
  <c r="V1317" i="19"/>
  <c r="V1957" i="19"/>
  <c r="V1878" i="19"/>
  <c r="V477" i="19"/>
  <c r="V1334" i="19"/>
  <c r="V1558" i="19"/>
  <c r="V1814" i="19"/>
  <c r="V94" i="19"/>
  <c r="W478" i="19"/>
  <c r="V1281" i="19"/>
  <c r="W286" i="19"/>
  <c r="V886" i="19"/>
  <c r="V917" i="19"/>
  <c r="V1477" i="19"/>
  <c r="V853" i="19"/>
  <c r="V1413" i="19"/>
  <c r="V1925" i="19"/>
  <c r="V789" i="19"/>
  <c r="V1349" i="19"/>
  <c r="V1861" i="19"/>
  <c r="V725" i="19"/>
  <c r="V1285" i="19"/>
  <c r="V1797" i="19"/>
  <c r="V661" i="19"/>
  <c r="V1733" i="19"/>
  <c r="V1221" i="19"/>
  <c r="V597" i="19"/>
  <c r="V1109" i="19"/>
  <c r="V1669" i="19"/>
  <c r="V533" i="19"/>
  <c r="V1045" i="19"/>
  <c r="V1605" i="19"/>
  <c r="V981" i="19"/>
  <c r="V1541" i="19"/>
  <c r="V574" i="19"/>
  <c r="V638" i="19"/>
  <c r="V918" i="19"/>
  <c r="V982" i="19"/>
  <c r="V1046" i="19"/>
  <c r="V1590" i="19"/>
  <c r="V61" i="19"/>
  <c r="V125" i="19"/>
  <c r="V189" i="19"/>
  <c r="V253" i="19"/>
  <c r="V317" i="19"/>
  <c r="V381" i="19"/>
  <c r="V445" i="19"/>
  <c r="V1110" i="19"/>
  <c r="V1174" i="19"/>
  <c r="V1238" i="19"/>
  <c r="V1302" i="19"/>
  <c r="V1366" i="19"/>
  <c r="V1430" i="19"/>
  <c r="V1462" i="19"/>
  <c r="V1526" i="19"/>
  <c r="V1718" i="19"/>
  <c r="V1782" i="19"/>
  <c r="V446" i="19"/>
  <c r="V510" i="19"/>
  <c r="V62" i="19"/>
  <c r="V126" i="19"/>
  <c r="V190" i="19"/>
  <c r="V254" i="19"/>
  <c r="V318" i="19"/>
  <c r="V382" i="19"/>
  <c r="V726" i="19"/>
  <c r="V790" i="19"/>
  <c r="V854" i="19"/>
  <c r="V1910" i="19"/>
  <c r="V1846" i="19"/>
  <c r="V702" i="19"/>
  <c r="W1974" i="19"/>
  <c r="V1654" i="19"/>
  <c r="W42" i="11"/>
  <c r="W43" i="11"/>
  <c r="W36" i="11"/>
  <c r="V36" i="11"/>
  <c r="W35" i="11"/>
  <c r="V35" i="11"/>
  <c r="W41" i="19"/>
  <c r="V41" i="19"/>
  <c r="W46" i="19"/>
  <c r="V46" i="19"/>
  <c r="W42" i="19"/>
  <c r="V42" i="19"/>
  <c r="W39" i="19"/>
  <c r="V39" i="19"/>
  <c r="W40" i="19"/>
  <c r="V40" i="19"/>
  <c r="W1363" i="19"/>
  <c r="V1363" i="19"/>
  <c r="W43" i="19"/>
  <c r="V43" i="19"/>
  <c r="W47" i="19"/>
  <c r="V47" i="19"/>
  <c r="W37" i="11"/>
  <c r="V41" i="11"/>
  <c r="V39" i="11"/>
  <c r="V44" i="11"/>
  <c r="W38" i="11"/>
  <c r="V40" i="11"/>
  <c r="AC14" i="19"/>
  <c r="E19" i="19"/>
  <c r="AA14" i="19"/>
  <c r="C19" i="19"/>
  <c r="Z14" i="19"/>
  <c r="M14" i="19"/>
  <c r="AT14" i="19"/>
  <c r="L14" i="19"/>
  <c r="AS14" i="19"/>
  <c r="AV14" i="19" s="1"/>
  <c r="K14" i="19"/>
  <c r="AR14" i="19"/>
  <c r="AU14" i="19" s="1"/>
  <c r="I14" i="19"/>
  <c r="AQ14" i="19"/>
  <c r="G14" i="19"/>
  <c r="Y14" i="19"/>
  <c r="F14" i="19"/>
  <c r="V14" i="19"/>
  <c r="C14" i="19"/>
  <c r="W14" i="19"/>
  <c r="D9" i="19"/>
  <c r="M26" i="11"/>
  <c r="J19" i="11"/>
  <c r="L26" i="11"/>
  <c r="H19" i="11"/>
  <c r="J19" i="19"/>
  <c r="AF14" i="19" s="1"/>
  <c r="H19" i="19"/>
  <c r="AD14" i="19" s="1"/>
  <c r="AO14" i="19"/>
  <c r="AN14" i="19"/>
  <c r="AM14" i="19"/>
  <c r="AL14" i="19"/>
  <c r="AK14" i="19"/>
  <c r="AJ14" i="19"/>
  <c r="AI14" i="19"/>
  <c r="AH14" i="19"/>
  <c r="AG14" i="19"/>
  <c r="AE14" i="19"/>
  <c r="X14" i="19"/>
  <c r="U14" i="19"/>
  <c r="T14" i="19"/>
  <c r="D4" i="12" l="1"/>
  <c r="G4" i="12"/>
  <c r="AT14" i="11" l="1"/>
  <c r="AR14" i="11"/>
  <c r="AQ14" i="11"/>
  <c r="AM14" i="11" l="1"/>
  <c r="AL14" i="11"/>
  <c r="AK14" i="11"/>
  <c r="AJ14" i="11"/>
  <c r="AI14" i="11"/>
  <c r="AD14" i="11"/>
  <c r="AF14" i="11"/>
  <c r="AC14" i="11"/>
  <c r="V14" i="11"/>
  <c r="AA14" i="11"/>
  <c r="Z14" i="11"/>
  <c r="Y14" i="11"/>
  <c r="X14" i="11"/>
  <c r="W14" i="11"/>
  <c r="U14" i="11"/>
  <c r="T14" i="11"/>
  <c r="P6" i="7" l="1"/>
  <c r="F6" i="7" l="1"/>
  <c r="D6" i="7"/>
  <c r="S5" i="12"/>
  <c r="V5" i="12"/>
  <c r="AV14" i="11" l="1"/>
  <c r="AU14" i="11"/>
  <c r="AN14" i="11"/>
  <c r="AO14" i="11"/>
  <c r="J33" i="11" l="1"/>
  <c r="J33" i="19"/>
  <c r="K18" i="11"/>
  <c r="K18" i="19"/>
  <c r="D33" i="19"/>
  <c r="AP14" i="19"/>
  <c r="D33" i="11"/>
  <c r="AP14" i="11"/>
  <c r="N6" i="7" l="1"/>
  <c r="K6" i="7"/>
  <c r="H6" i="7"/>
  <c r="B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Antonio</author>
  </authors>
  <commentList>
    <comment ref="C9" authorId="0" shapeId="0" xr:uid="{77030CE2-8677-40A2-BC1F-80414AB85DBB}">
      <text>
        <r>
          <rPr>
            <b/>
            <sz val="14"/>
            <color indexed="81"/>
            <rFont val="Biome Light"/>
            <family val="2"/>
          </rPr>
          <t>Fecha de Envío al Banco Pichincha</t>
        </r>
        <r>
          <rPr>
            <sz val="14"/>
            <color indexed="81"/>
            <rFont val="Biome Light"/>
            <family val="2"/>
          </rPr>
          <t xml:space="preserve">
</t>
        </r>
      </text>
    </comment>
    <comment ref="H18" authorId="0" shapeId="0" xr:uid="{1B5DCFBA-4EF9-4573-835E-A23595D27701}">
      <text>
        <r>
          <rPr>
            <b/>
            <sz val="14"/>
            <color indexed="81"/>
            <rFont val="Biome Light"/>
            <family val="2"/>
          </rPr>
          <t xml:space="preserve">Monto total de los documentos registrados en la </t>
        </r>
        <r>
          <rPr>
            <b/>
            <u/>
            <sz val="14"/>
            <color indexed="81"/>
            <rFont val="Biome Light"/>
            <family val="2"/>
          </rPr>
          <t>Planilla de Documentos</t>
        </r>
        <r>
          <rPr>
            <b/>
            <sz val="14"/>
            <color indexed="81"/>
            <rFont val="Biome Light"/>
            <family val="2"/>
          </rPr>
          <t xml:space="preserve">
• </t>
        </r>
        <r>
          <rPr>
            <sz val="14"/>
            <color indexed="81"/>
            <rFont val="Biome Light"/>
            <family val="2"/>
          </rPr>
          <t xml:space="preserve">Este es un cálculo automático.
</t>
        </r>
        <r>
          <rPr>
            <b/>
            <sz val="14"/>
            <color indexed="81"/>
            <rFont val="Biome Light"/>
            <family val="2"/>
          </rPr>
          <t xml:space="preserve">• </t>
        </r>
        <r>
          <rPr>
            <sz val="14"/>
            <color indexed="81"/>
            <rFont val="Biome Light"/>
            <family val="2"/>
          </rPr>
          <t>No modifique esta celda.</t>
        </r>
      </text>
    </comment>
    <comment ref="J18" authorId="0" shapeId="0" xr:uid="{0144B8E2-D3A6-4F78-B572-1F181E10E786}">
      <text>
        <r>
          <rPr>
            <b/>
            <sz val="14"/>
            <color indexed="81"/>
            <rFont val="Biome Light"/>
            <family val="2"/>
          </rPr>
          <t xml:space="preserve">Cantidad total de documentos registrados en la </t>
        </r>
        <r>
          <rPr>
            <b/>
            <u/>
            <sz val="14"/>
            <color indexed="81"/>
            <rFont val="Biome Light"/>
            <family val="2"/>
          </rPr>
          <t>Planilla de Documentos</t>
        </r>
        <r>
          <rPr>
            <sz val="14"/>
            <color indexed="81"/>
            <rFont val="Biome Light"/>
            <family val="2"/>
          </rPr>
          <t xml:space="preserve">
• Este es un cálculo automático.
• No modifique esta celda.</t>
        </r>
      </text>
    </comment>
    <comment ref="L25" authorId="0" shapeId="0" xr:uid="{04AE1118-F454-4398-9B5D-C69FD91C55F8}">
      <text>
        <r>
          <rPr>
            <b/>
            <sz val="14"/>
            <color indexed="81"/>
            <rFont val="Biome Light"/>
            <family val="2"/>
          </rPr>
          <t xml:space="preserve">Monto total de los documentos registrados en el </t>
        </r>
        <r>
          <rPr>
            <b/>
            <u/>
            <sz val="14"/>
            <color indexed="81"/>
            <rFont val="Biome Light"/>
            <family val="2"/>
          </rPr>
          <t>Anexo "Planilla Masiva"</t>
        </r>
        <r>
          <rPr>
            <b/>
            <sz val="14"/>
            <color indexed="81"/>
            <rFont val="Biome Light"/>
            <family val="2"/>
          </rPr>
          <t xml:space="preserve">
•</t>
        </r>
        <r>
          <rPr>
            <sz val="14"/>
            <color indexed="81"/>
            <rFont val="Biome Light"/>
            <family val="2"/>
          </rPr>
          <t xml:space="preserve"> Este es un cálculo automático.</t>
        </r>
        <r>
          <rPr>
            <b/>
            <sz val="14"/>
            <color indexed="81"/>
            <rFont val="Biome Light"/>
            <family val="2"/>
          </rPr>
          <t xml:space="preserve">
•</t>
        </r>
        <r>
          <rPr>
            <sz val="14"/>
            <color indexed="81"/>
            <rFont val="Biome Light"/>
            <family val="2"/>
          </rPr>
          <t xml:space="preserve"> No modifique esta celda.</t>
        </r>
      </text>
    </comment>
    <comment ref="M25" authorId="0" shapeId="0" xr:uid="{E88EDB2A-AE95-45C6-A4DF-30E510D6D60F}">
      <text>
        <r>
          <rPr>
            <b/>
            <sz val="14"/>
            <color indexed="81"/>
            <rFont val="Biome Light"/>
            <family val="2"/>
          </rPr>
          <t xml:space="preserve">Cantidad total de documentos registrados en el </t>
        </r>
        <r>
          <rPr>
            <b/>
            <u/>
            <sz val="14"/>
            <color indexed="81"/>
            <rFont val="Biome Light"/>
            <family val="2"/>
          </rPr>
          <t>Anexo "Planilla Masiva"</t>
        </r>
        <r>
          <rPr>
            <sz val="14"/>
            <color indexed="81"/>
            <rFont val="Biome Light"/>
            <family val="2"/>
          </rPr>
          <t xml:space="preserve">
• Este es un cálculo automático.
• No modifique esta celda.</t>
        </r>
      </text>
    </comment>
    <comment ref="C34" authorId="0" shapeId="0" xr:uid="{FE679809-D6BB-4B0F-86E7-46ACDBCABB7E}">
      <text>
        <r>
          <rPr>
            <b/>
            <u/>
            <sz val="14"/>
            <color indexed="81"/>
            <rFont val="Biome Light"/>
            <family val="2"/>
          </rPr>
          <t>Número de Serie</t>
        </r>
        <r>
          <rPr>
            <sz val="14"/>
            <color indexed="81"/>
            <rFont val="Biome Light"/>
            <family val="2"/>
          </rPr>
          <t xml:space="preserve">
Aplica solo para Facturas; dejar en blanco si la Planilla es de Letras.
• </t>
        </r>
        <r>
          <rPr>
            <b/>
            <sz val="14"/>
            <color indexed="81"/>
            <rFont val="Biome Light"/>
            <family val="2"/>
          </rPr>
          <t xml:space="preserve">Facturas Electrónicas: </t>
        </r>
        <r>
          <rPr>
            <sz val="14"/>
            <color indexed="81"/>
            <rFont val="Biome Light"/>
            <family val="2"/>
          </rPr>
          <t xml:space="preserve">Debe empezar con una letra (F o E) seguida de 3 dígitos, o 1 letra y 2 dígitos. Ej: F123, F001, FF01, FF12.
• </t>
        </r>
        <r>
          <rPr>
            <b/>
            <sz val="14"/>
            <color indexed="81"/>
            <rFont val="Biome Light"/>
            <family val="2"/>
          </rPr>
          <t>Facturas Físicas:</t>
        </r>
        <r>
          <rPr>
            <sz val="14"/>
            <color indexed="81"/>
            <rFont val="Biome Light"/>
            <family val="2"/>
          </rPr>
          <t xml:space="preserve"> Debe ser de 3 dígitos (sin letras). Ej: 001, 101, 123.</t>
        </r>
      </text>
    </comment>
    <comment ref="D34" authorId="0" shapeId="0" xr:uid="{9B340FA7-2342-45BF-B570-00CBDBADE896}">
      <text>
        <r>
          <rPr>
            <b/>
            <sz val="14"/>
            <color indexed="81"/>
            <rFont val="Biome Light"/>
            <family val="2"/>
          </rPr>
          <t>Número de Documento</t>
        </r>
        <r>
          <rPr>
            <sz val="14"/>
            <color indexed="81"/>
            <rFont val="Biome Light"/>
            <family val="2"/>
          </rPr>
          <t xml:space="preserve">
Aplica para Facturas o Letras.
En el caso de las Facturas, es el número que sigue después del N° Serie en la factura física o electrónica.</t>
        </r>
      </text>
    </comment>
    <comment ref="E34" authorId="0" shapeId="0" xr:uid="{5818386E-6C42-4F42-A0CD-0795AEB3B8E4}">
      <text>
        <r>
          <rPr>
            <b/>
            <sz val="14"/>
            <color indexed="81"/>
            <rFont val="Biome Light"/>
            <family val="2"/>
          </rPr>
          <t>Monto neto pendiente de pago</t>
        </r>
      </text>
    </comment>
    <comment ref="F34" authorId="0" shapeId="0" xr:uid="{A0D5AD26-EB4E-492B-BAEF-B62C9949F1D5}">
      <text>
        <r>
          <rPr>
            <b/>
            <sz val="14"/>
            <color indexed="81"/>
            <rFont val="Biome Light"/>
            <family val="2"/>
          </rPr>
          <t>Fecha de Vencimiento</t>
        </r>
        <r>
          <rPr>
            <sz val="14"/>
            <color indexed="81"/>
            <rFont val="Biome Light"/>
            <family val="2"/>
          </rPr>
          <t xml:space="preserve">
</t>
        </r>
      </text>
    </comment>
    <comment ref="G34" authorId="0" shapeId="0" xr:uid="{D78913EB-8B1A-4397-9652-EB3E5A7398D3}">
      <text>
        <r>
          <rPr>
            <b/>
            <sz val="14"/>
            <color indexed="81"/>
            <rFont val="Biome Light"/>
            <family val="2"/>
          </rPr>
          <t>Razón Social, Nombre / Apellidos o Denominación del Aceptante / Adquirente</t>
        </r>
        <r>
          <rPr>
            <sz val="14"/>
            <color indexed="81"/>
            <rFont val="Biome Light"/>
            <family val="2"/>
          </rPr>
          <t xml:space="preserve">
</t>
        </r>
      </text>
    </comment>
    <comment ref="H34" authorId="0" shapeId="0" xr:uid="{380DD02A-0A88-43BF-A71A-60A0CD574560}">
      <text>
        <r>
          <rPr>
            <b/>
            <sz val="14"/>
            <color indexed="81"/>
            <rFont val="Biome Light"/>
            <family val="2"/>
          </rPr>
          <t>Tipo de Documento de Identificación del Aceptante / Adquirente</t>
        </r>
      </text>
    </comment>
    <comment ref="I34" authorId="0" shapeId="0" xr:uid="{814591D6-382A-4A1F-83D6-46A889300784}">
      <text>
        <r>
          <rPr>
            <b/>
            <sz val="14"/>
            <color indexed="81"/>
            <rFont val="Biome Light"/>
            <family val="2"/>
          </rPr>
          <t>Número de Documento de Identificación del Aceptante / Adquirente</t>
        </r>
        <r>
          <rPr>
            <sz val="14"/>
            <color indexed="81"/>
            <rFont val="Biome Light"/>
            <family val="2"/>
          </rPr>
          <t xml:space="preserve">
</t>
        </r>
      </text>
    </comment>
    <comment ref="J34" authorId="0" shapeId="0" xr:uid="{AD926A87-A48D-4E28-B6A7-DE20CAB7FE1D}">
      <text>
        <r>
          <rPr>
            <b/>
            <sz val="14"/>
            <color indexed="81"/>
            <rFont val="Biome Light"/>
            <family val="2"/>
          </rPr>
          <t xml:space="preserve">Domicilio del Aceptante / Adquirente
</t>
        </r>
        <r>
          <rPr>
            <sz val="14"/>
            <color indexed="81"/>
            <rFont val="Biome Light"/>
            <family val="2"/>
          </rPr>
          <t>En esta columna, registrar solo la dirección. El departamento, provincia y distrito deben ir por separado en las columnas respectivas.</t>
        </r>
      </text>
    </comment>
    <comment ref="K34" authorId="0" shapeId="0" xr:uid="{7FA81A47-C908-49A3-BD41-768D1F44E94C}">
      <text>
        <r>
          <rPr>
            <b/>
            <sz val="14"/>
            <color indexed="81"/>
            <rFont val="Biome Light"/>
            <family val="2"/>
          </rPr>
          <t xml:space="preserve">Departamento del Aceptante / Adquirente
</t>
        </r>
        <r>
          <rPr>
            <sz val="14"/>
            <color indexed="81"/>
            <rFont val="Biome Light"/>
            <family val="2"/>
          </rPr>
          <t>Seleccione una de las opciones de la lista desplegable</t>
        </r>
      </text>
    </comment>
    <comment ref="L34" authorId="0" shapeId="0" xr:uid="{E58AB132-6148-4A84-AFE6-5F53F0370F74}">
      <text>
        <r>
          <rPr>
            <b/>
            <sz val="14"/>
            <color indexed="81"/>
            <rFont val="Biome Light"/>
            <family val="2"/>
          </rPr>
          <t>Provincia del Aceptante / Adquirente</t>
        </r>
        <r>
          <rPr>
            <sz val="14"/>
            <color indexed="81"/>
            <rFont val="Biome Light"/>
            <family val="2"/>
          </rPr>
          <t xml:space="preserve">
Seleccione una de las opciones de la lista desplegable</t>
        </r>
      </text>
    </comment>
    <comment ref="M34" authorId="0" shapeId="0" xr:uid="{D17EFAB5-B157-450A-BCB6-3D3320616F4E}">
      <text>
        <r>
          <rPr>
            <b/>
            <sz val="14"/>
            <color indexed="81"/>
            <rFont val="Biome Light"/>
            <family val="2"/>
          </rPr>
          <t xml:space="preserve">Distrito del Aceptante / Adquirente
</t>
        </r>
        <r>
          <rPr>
            <sz val="14"/>
            <color indexed="81"/>
            <rFont val="Biome Light"/>
            <family val="2"/>
          </rPr>
          <t xml:space="preserve">Seleccione una de las opciones de la lista desplegable
</t>
        </r>
      </text>
    </comment>
    <comment ref="N34" authorId="0" shapeId="0" xr:uid="{A72359B9-1ABF-46AC-9252-A02650079A3A}">
      <text>
        <r>
          <rPr>
            <b/>
            <sz val="14"/>
            <color indexed="81"/>
            <rFont val="Biome Light"/>
            <family val="2"/>
          </rPr>
          <t xml:space="preserve">Persona de Contacto del Aceptante / Adquirente
</t>
        </r>
        <r>
          <rPr>
            <sz val="14"/>
            <color indexed="81"/>
            <rFont val="Biome Light"/>
            <family val="2"/>
          </rPr>
          <t>Aplica solo para Facturas; dejar en blanco si la Planilla es de Letras.</t>
        </r>
      </text>
    </comment>
    <comment ref="O34" authorId="0" shapeId="0" xr:uid="{103B2AEF-4F99-4F26-B192-DC6D497B2133}">
      <text>
        <r>
          <rPr>
            <b/>
            <sz val="14"/>
            <color indexed="81"/>
            <rFont val="Biome Light"/>
            <family val="2"/>
          </rPr>
          <t xml:space="preserve">Teléfono de la Persona de Contacto del Aceptante / Adquirente
</t>
        </r>
        <r>
          <rPr>
            <sz val="14"/>
            <color indexed="81"/>
            <rFont val="Biome Light"/>
            <family val="2"/>
          </rPr>
          <t>Aplica solo para Facturas; dejar en blanco si la Planilla es de Letras.</t>
        </r>
      </text>
    </comment>
    <comment ref="P34" authorId="0" shapeId="0" xr:uid="{1587F202-8008-4DD9-93AB-A6C45CBCAB04}">
      <text>
        <r>
          <rPr>
            <b/>
            <sz val="14"/>
            <color indexed="81"/>
            <rFont val="Biome Light"/>
            <family val="2"/>
          </rPr>
          <t xml:space="preserve">E-mail de la Persona de Contacto del Aceptante / Adquirente
</t>
        </r>
        <r>
          <rPr>
            <sz val="14"/>
            <color indexed="81"/>
            <rFont val="Biome Light"/>
            <family val="2"/>
          </rPr>
          <t>Aplica solo para Facturas; dejar en blanco si la Planilla es de Letras.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Antonio</author>
  </authors>
  <commentList>
    <comment ref="H18" authorId="0" shapeId="0" xr:uid="{E7AFF330-26F0-4BC1-9C5D-771BBE886781}">
      <text>
        <r>
          <rPr>
            <b/>
            <sz val="14"/>
            <color indexed="81"/>
            <rFont val="Biome Light"/>
            <family val="2"/>
          </rPr>
          <t xml:space="preserve">Monto total de los documentos registrados en el </t>
        </r>
        <r>
          <rPr>
            <b/>
            <u/>
            <sz val="14"/>
            <color indexed="81"/>
            <rFont val="Biome Light"/>
            <family val="2"/>
          </rPr>
          <t>Anexo "Planilla Masiva"</t>
        </r>
        <r>
          <rPr>
            <b/>
            <sz val="14"/>
            <color indexed="81"/>
            <rFont val="Biome Light"/>
            <family val="2"/>
          </rPr>
          <t xml:space="preserve">
• </t>
        </r>
        <r>
          <rPr>
            <sz val="14"/>
            <color indexed="81"/>
            <rFont val="Biome Light"/>
            <family val="2"/>
          </rPr>
          <t xml:space="preserve">Este es un cálculo automático.
</t>
        </r>
        <r>
          <rPr>
            <b/>
            <sz val="14"/>
            <color indexed="81"/>
            <rFont val="Biome Light"/>
            <family val="2"/>
          </rPr>
          <t xml:space="preserve">• </t>
        </r>
        <r>
          <rPr>
            <sz val="14"/>
            <color indexed="81"/>
            <rFont val="Biome Light"/>
            <family val="2"/>
          </rPr>
          <t>No modifique esta celda.</t>
        </r>
      </text>
    </comment>
    <comment ref="J18" authorId="0" shapeId="0" xr:uid="{418D0533-7243-41C5-B895-015168A59391}">
      <text>
        <r>
          <rPr>
            <b/>
            <sz val="14"/>
            <color indexed="81"/>
            <rFont val="Biome Light"/>
            <family val="2"/>
          </rPr>
          <t xml:space="preserve">Cantidad total de documentos registrados en el </t>
        </r>
        <r>
          <rPr>
            <b/>
            <u/>
            <sz val="14"/>
            <color indexed="81"/>
            <rFont val="Biome Light"/>
            <family val="2"/>
          </rPr>
          <t>Anexo "Planilla Masiva"</t>
        </r>
        <r>
          <rPr>
            <sz val="14"/>
            <color indexed="81"/>
            <rFont val="Biome Light"/>
            <family val="2"/>
          </rPr>
          <t xml:space="preserve">
• Este es un cálculo automático.
• No modifique esta celda.</t>
        </r>
      </text>
    </comment>
    <comment ref="C34" authorId="0" shapeId="0" xr:uid="{1C8F1912-B2FD-4B53-B207-94CF2B12F840}">
      <text>
        <r>
          <rPr>
            <b/>
            <u/>
            <sz val="14"/>
            <color indexed="81"/>
            <rFont val="Biome Light"/>
            <family val="2"/>
          </rPr>
          <t>Número de Serie</t>
        </r>
        <r>
          <rPr>
            <sz val="14"/>
            <color indexed="81"/>
            <rFont val="Biome Light"/>
            <family val="2"/>
          </rPr>
          <t xml:space="preserve">
Aplica solo para Facturas; dejar en blanco si la Planilla es de Letras.
• </t>
        </r>
        <r>
          <rPr>
            <b/>
            <sz val="14"/>
            <color indexed="81"/>
            <rFont val="Biome Light"/>
            <family val="2"/>
          </rPr>
          <t xml:space="preserve">Facturas Electrónicas: </t>
        </r>
        <r>
          <rPr>
            <sz val="14"/>
            <color indexed="81"/>
            <rFont val="Biome Light"/>
            <family val="2"/>
          </rPr>
          <t xml:space="preserve">Debe empezar con una letra (F o E) seguida de 3 dígitos, o 1 letra y 2 dígitos. Ej: F123, F001, FF01, FF12.
• </t>
        </r>
        <r>
          <rPr>
            <b/>
            <sz val="14"/>
            <color indexed="81"/>
            <rFont val="Biome Light"/>
            <family val="2"/>
          </rPr>
          <t>Facturas Físicas:</t>
        </r>
        <r>
          <rPr>
            <sz val="14"/>
            <color indexed="81"/>
            <rFont val="Biome Light"/>
            <family val="2"/>
          </rPr>
          <t xml:space="preserve"> Debe ser de 3 dígitos (sin letras). Ej: 001, 101, 123.</t>
        </r>
      </text>
    </comment>
    <comment ref="D34" authorId="0" shapeId="0" xr:uid="{2D4C01FD-253A-47C8-AEFB-27732F4CB46C}">
      <text>
        <r>
          <rPr>
            <b/>
            <sz val="14"/>
            <color indexed="81"/>
            <rFont val="Biome Light"/>
            <family val="2"/>
          </rPr>
          <t>Número de Documento</t>
        </r>
        <r>
          <rPr>
            <sz val="14"/>
            <color indexed="81"/>
            <rFont val="Biome Light"/>
            <family val="2"/>
          </rPr>
          <t xml:space="preserve">
Aplica para Facturas o Letras.
En el caso de las Facturas, es el número que sigue después del N° Serie en la factura física o electrónica.</t>
        </r>
      </text>
    </comment>
    <comment ref="E34" authorId="0" shapeId="0" xr:uid="{28CA6360-58C0-43CD-82EA-D8394DED4B7C}">
      <text>
        <r>
          <rPr>
            <b/>
            <sz val="14"/>
            <color indexed="81"/>
            <rFont val="Biome Light"/>
            <family val="2"/>
          </rPr>
          <t>Monto neto pendiente de pago</t>
        </r>
      </text>
    </comment>
    <comment ref="F34" authorId="0" shapeId="0" xr:uid="{E98363B7-16DB-47C9-9DF8-B5769DCD057E}">
      <text>
        <r>
          <rPr>
            <b/>
            <sz val="14"/>
            <color indexed="81"/>
            <rFont val="Biome Light"/>
            <family val="2"/>
          </rPr>
          <t>Fecha de Vencimiento</t>
        </r>
        <r>
          <rPr>
            <sz val="14"/>
            <color indexed="81"/>
            <rFont val="Biome Light"/>
            <family val="2"/>
          </rPr>
          <t xml:space="preserve">
</t>
        </r>
      </text>
    </comment>
    <comment ref="G34" authorId="0" shapeId="0" xr:uid="{2D517AC1-21F6-4C5D-AF4E-FED75A424F58}">
      <text>
        <r>
          <rPr>
            <b/>
            <sz val="14"/>
            <color indexed="81"/>
            <rFont val="Biome Light"/>
            <family val="2"/>
          </rPr>
          <t>Razón Social, Nombre / Apellidos o Denominación del Aceptante / Adquirente</t>
        </r>
      </text>
    </comment>
    <comment ref="H34" authorId="0" shapeId="0" xr:uid="{8AA92753-5876-4B2E-9916-98F01FCA3D9F}">
      <text>
        <r>
          <rPr>
            <b/>
            <sz val="14"/>
            <color indexed="81"/>
            <rFont val="Biome Light"/>
            <family val="2"/>
          </rPr>
          <t>Tipo de Documento de Identificación del Aceptante / Adquirente</t>
        </r>
      </text>
    </comment>
    <comment ref="I34" authorId="0" shapeId="0" xr:uid="{96152B70-7E69-4C39-B21E-B00BE9A6CFF3}">
      <text>
        <r>
          <rPr>
            <b/>
            <sz val="14"/>
            <color indexed="81"/>
            <rFont val="Biome Light"/>
            <family val="2"/>
          </rPr>
          <t>Número de Documento de Identificación del Aceptante / Adquirente</t>
        </r>
        <r>
          <rPr>
            <sz val="14"/>
            <color indexed="81"/>
            <rFont val="Biome Light"/>
            <family val="2"/>
          </rPr>
          <t xml:space="preserve">
</t>
        </r>
      </text>
    </comment>
    <comment ref="J34" authorId="0" shapeId="0" xr:uid="{3E751B11-FAD5-491A-AA5A-49F777854776}">
      <text>
        <r>
          <rPr>
            <b/>
            <sz val="14"/>
            <color indexed="81"/>
            <rFont val="Biome Light"/>
            <family val="2"/>
          </rPr>
          <t xml:space="preserve">Domicilio del Aceptante / Adquirente
</t>
        </r>
        <r>
          <rPr>
            <sz val="14"/>
            <color indexed="81"/>
            <rFont val="Biome Light"/>
            <family val="2"/>
          </rPr>
          <t>En esta columna, registrar solo la dirección. El departamento, provincia y distrito deben ir por separado en las columnas respectivas.</t>
        </r>
      </text>
    </comment>
    <comment ref="K34" authorId="0" shapeId="0" xr:uid="{8A5B3976-975E-453F-A0D1-D4CCC30737CA}">
      <text>
        <r>
          <rPr>
            <b/>
            <sz val="14"/>
            <color indexed="81"/>
            <rFont val="Biome Light"/>
            <family val="2"/>
          </rPr>
          <t xml:space="preserve">Departamento del Aceptante / Adquirente
</t>
        </r>
        <r>
          <rPr>
            <sz val="14"/>
            <color indexed="81"/>
            <rFont val="Biome Light"/>
            <family val="2"/>
          </rPr>
          <t>Seleccione una de las opciones de la lista desplegable</t>
        </r>
      </text>
    </comment>
    <comment ref="L34" authorId="0" shapeId="0" xr:uid="{3761B275-F903-4401-919A-E171F92C24EA}">
      <text>
        <r>
          <rPr>
            <b/>
            <sz val="14"/>
            <color indexed="81"/>
            <rFont val="Biome Light"/>
            <family val="2"/>
          </rPr>
          <t>Provincia del Aceptante / Adquirente</t>
        </r>
        <r>
          <rPr>
            <sz val="14"/>
            <color indexed="81"/>
            <rFont val="Biome Light"/>
            <family val="2"/>
          </rPr>
          <t xml:space="preserve">
Seleccione una de las opciones de la lista desplegable</t>
        </r>
      </text>
    </comment>
    <comment ref="M34" authorId="0" shapeId="0" xr:uid="{325D9ED2-E089-45B5-B7A6-CAB1F1C8BCE6}">
      <text>
        <r>
          <rPr>
            <b/>
            <sz val="14"/>
            <color indexed="81"/>
            <rFont val="Biome Light"/>
            <family val="2"/>
          </rPr>
          <t xml:space="preserve">Distrito del Aceptante / Adquirente
</t>
        </r>
        <r>
          <rPr>
            <sz val="14"/>
            <color indexed="81"/>
            <rFont val="Biome Light"/>
            <family val="2"/>
          </rPr>
          <t xml:space="preserve">Seleccione una de las opciones de la lista desplegable
</t>
        </r>
      </text>
    </comment>
    <comment ref="N34" authorId="0" shapeId="0" xr:uid="{16871398-9C3E-440D-BA6B-076B6002B274}">
      <text>
        <r>
          <rPr>
            <b/>
            <sz val="14"/>
            <color indexed="81"/>
            <rFont val="Biome Light"/>
            <family val="2"/>
          </rPr>
          <t xml:space="preserve">Persona de Contacto del Aceptante / Adquirente
</t>
        </r>
        <r>
          <rPr>
            <sz val="14"/>
            <color indexed="81"/>
            <rFont val="Biome Light"/>
            <family val="2"/>
          </rPr>
          <t>Aplica solo para Facturas; dejar en blanco si la Planilla es de Letras.</t>
        </r>
      </text>
    </comment>
    <comment ref="O34" authorId="0" shapeId="0" xr:uid="{A5A72B01-AA2C-4520-88A5-AC59363A04FA}">
      <text>
        <r>
          <rPr>
            <b/>
            <sz val="14"/>
            <color indexed="81"/>
            <rFont val="Biome Light"/>
            <family val="2"/>
          </rPr>
          <t xml:space="preserve">Teléfono de la Persona de Contacto del Aceptante / Adquirente
</t>
        </r>
        <r>
          <rPr>
            <sz val="14"/>
            <color indexed="81"/>
            <rFont val="Biome Light"/>
            <family val="2"/>
          </rPr>
          <t>Aplica solo para Facturas; dejar en blanco si la Planilla es de Letras.</t>
        </r>
      </text>
    </comment>
    <comment ref="P34" authorId="0" shapeId="0" xr:uid="{59532C63-C6B1-4967-AF8A-83D9DB346E69}">
      <text>
        <r>
          <rPr>
            <b/>
            <sz val="14"/>
            <color indexed="81"/>
            <rFont val="Biome Light"/>
            <family val="2"/>
          </rPr>
          <t xml:space="preserve">E-mail de la Persona de Contacto del Aceptante / Adquirente
</t>
        </r>
        <r>
          <rPr>
            <sz val="14"/>
            <color indexed="81"/>
            <rFont val="Biome Light"/>
            <family val="2"/>
          </rPr>
          <t>Aplica solo para Facturas; dejar en blanco si la Planilla es de Letras.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Antonio</author>
  </authors>
  <commentList>
    <comment ref="M284" authorId="0" shapeId="0" xr:uid="{109A75AC-F1D0-432F-9FB0-3212BB8C2926}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TENÍA ERROR</t>
        </r>
      </text>
    </comment>
  </commentList>
</comments>
</file>

<file path=xl/sharedStrings.xml><?xml version="1.0" encoding="utf-8"?>
<sst xmlns="http://schemas.openxmlformats.org/spreadsheetml/2006/main" count="25180" uniqueCount="9816">
  <si>
    <t>Fecha</t>
  </si>
  <si>
    <t xml:space="preserve">              PLANILLA DE DOCUMENTOS</t>
  </si>
  <si>
    <t>MARZO 2023</t>
  </si>
  <si>
    <t>1. CLIENTE</t>
  </si>
  <si>
    <t>Razón Social</t>
  </si>
  <si>
    <t>N° RUC</t>
  </si>
  <si>
    <t>E-mail</t>
  </si>
  <si>
    <t>Dirección</t>
  </si>
  <si>
    <t>Departamento</t>
  </si>
  <si>
    <t>Provincia</t>
  </si>
  <si>
    <t>Distrito</t>
  </si>
  <si>
    <t>Cliente_Codigo</t>
  </si>
  <si>
    <t>Cliente_RUC</t>
  </si>
  <si>
    <t>Cliente_RazonSocial</t>
  </si>
  <si>
    <t>Cliente_Banca</t>
  </si>
  <si>
    <t>Cliente_Email</t>
  </si>
  <si>
    <t>Producto</t>
  </si>
  <si>
    <t>TipoDocumento</t>
  </si>
  <si>
    <t>Planilla_Versión</t>
  </si>
  <si>
    <t>Planilla_Moneda</t>
  </si>
  <si>
    <t>Planilla_MontoTotal</t>
  </si>
  <si>
    <t>Protesto</t>
  </si>
  <si>
    <t>CantidadDocsTotal</t>
  </si>
  <si>
    <t>NroCuentaCorriente</t>
  </si>
  <si>
    <t>NroCuentaGarantia</t>
  </si>
  <si>
    <t>Agencia_Codigo</t>
  </si>
  <si>
    <t>Tarifa_Codigo</t>
  </si>
  <si>
    <t>FdN_Codigo</t>
  </si>
  <si>
    <t>Sublimite</t>
  </si>
  <si>
    <t>TEA</t>
  </si>
  <si>
    <t>Producto_Codigo</t>
  </si>
  <si>
    <t>TipoDocumento_Codigo</t>
  </si>
  <si>
    <t>List_DOITipo</t>
  </si>
  <si>
    <t>Cliente_Direccion</t>
  </si>
  <si>
    <t>Cliente_Departamento</t>
  </si>
  <si>
    <t>Cliente_Provincia</t>
  </si>
  <si>
    <t>Cliente_Distrito</t>
  </si>
  <si>
    <t>List_Provincia</t>
  </si>
  <si>
    <t>List_Distrito</t>
  </si>
  <si>
    <t>Cliente_UBIGEO</t>
  </si>
  <si>
    <t>Cliente_Departamento_UBIGEO2</t>
  </si>
  <si>
    <t>Cliente_Provincia_UBIGEO</t>
  </si>
  <si>
    <t>Cliente_Distrito_UBIGEO</t>
  </si>
  <si>
    <t>PlanillaMasiva</t>
  </si>
  <si>
    <t>Transf_OpCambio</t>
  </si>
  <si>
    <t>CampoAdicional1</t>
  </si>
  <si>
    <t>CampoAdicional2</t>
  </si>
  <si>
    <t>CampoAdicional3</t>
  </si>
  <si>
    <t>CampoAdicional4</t>
  </si>
  <si>
    <t>CampoAdicional5</t>
  </si>
  <si>
    <t>CampoAdicional6</t>
  </si>
  <si>
    <t>CampoAdicional7</t>
  </si>
  <si>
    <t>CampoAdicional8</t>
  </si>
  <si>
    <t>CampoAdicional9</t>
  </si>
  <si>
    <t>v1.1</t>
  </si>
  <si>
    <t>PlanillaMasivaAux</t>
  </si>
  <si>
    <t>2. OPERACIÓN</t>
  </si>
  <si>
    <t>Producto / Servicio</t>
  </si>
  <si>
    <t>Tipo Documento</t>
  </si>
  <si>
    <t>Moneda</t>
  </si>
  <si>
    <t>Monto Total</t>
  </si>
  <si>
    <t>Cantidad Docs.</t>
  </si>
  <si>
    <t>N° Cta. Garantía</t>
  </si>
  <si>
    <t>Cliente_Depa_UBIGEO_Validacion</t>
  </si>
  <si>
    <t>Cliente_Prov_UBIGEO_Validacion</t>
  </si>
  <si>
    <t>Cliente_Dist_UBIGEO_Validacion</t>
  </si>
  <si>
    <t>3. DOCUMENTOS</t>
  </si>
  <si>
    <t>Seleccione una opción:</t>
  </si>
  <si>
    <t>ANEXO "PLANILLA MASIVA"</t>
  </si>
  <si>
    <t>N° Serie</t>
  </si>
  <si>
    <t>N° Doc.</t>
  </si>
  <si>
    <t>Monto</t>
  </si>
  <si>
    <t>Fecha Vcto.</t>
  </si>
  <si>
    <t>Tipo DOI</t>
  </si>
  <si>
    <t>N° DOI</t>
  </si>
  <si>
    <t>Contacto</t>
  </si>
  <si>
    <t>Teléfono</t>
  </si>
  <si>
    <t>Nro</t>
  </si>
  <si>
    <t>ADQ_UBIGEO</t>
  </si>
  <si>
    <t>Plaza_Pago</t>
  </si>
  <si>
    <t>Codigo_Postal</t>
  </si>
  <si>
    <t>ADQ_Depa_UBIGEO_Validacion</t>
  </si>
  <si>
    <t>ADQ_Prov_UBIGEO_Validacion</t>
  </si>
  <si>
    <t>ADQ_Dist_UBIGEO_Validacion</t>
  </si>
  <si>
    <t>4. AUTORIZACIÓN DEL CLIENTE</t>
  </si>
  <si>
    <t>PARA USO EXCLUSIVO DEL BANCO</t>
  </si>
  <si>
    <t>Declaro(amos) haber  leído  cada  una  de las condiciones  que  contiene este documento y  las  acepto(amos)  señalando  que   bajo   tales  estipulaciones   entrego(amos)   estos  documentos  al  Banco Pichincha.</t>
  </si>
  <si>
    <t>Código Cliente (*)</t>
  </si>
  <si>
    <t>Banca Cliente (*)</t>
  </si>
  <si>
    <t>N° Sublímite (*)</t>
  </si>
  <si>
    <t>TEA (*)</t>
  </si>
  <si>
    <t>Transf. / Op. Cambio</t>
  </si>
  <si>
    <t>Código FdN</t>
  </si>
  <si>
    <t>Código Agencia</t>
  </si>
  <si>
    <t>Código Tarifa</t>
  </si>
  <si>
    <t>(*) Obligatorio</t>
  </si>
  <si>
    <t>SU02124</t>
  </si>
  <si>
    <t>PÁG. 1 DE 1</t>
  </si>
  <si>
    <t xml:space="preserve">              ANEXO "PLANILLA MASIVA"</t>
  </si>
  <si>
    <t>GUÍA DE LLENADO</t>
  </si>
  <si>
    <t>SU02124 PLANILLA DE DOCUMENTOS | VERSIÓN MARZO 2023</t>
  </si>
  <si>
    <t>CONSIDERACIONES:</t>
  </si>
  <si>
    <r>
      <t xml:space="preserve">Completar </t>
    </r>
    <r>
      <rPr>
        <sz val="12"/>
        <color rgb="FF002060"/>
        <rFont val="Biome Light"/>
        <family val="2"/>
      </rPr>
      <t xml:space="preserve">los datos editables de la planilla utilizando una </t>
    </r>
    <r>
      <rPr>
        <b/>
        <sz val="12"/>
        <color rgb="FF002060"/>
        <rFont val="Biome Light"/>
        <family val="2"/>
      </rPr>
      <t>computadora</t>
    </r>
    <r>
      <rPr>
        <sz val="12"/>
        <color rgb="FF002060"/>
        <rFont val="Biome Light"/>
        <family val="2"/>
      </rPr>
      <t>.</t>
    </r>
  </si>
  <si>
    <r>
      <t xml:space="preserve">La </t>
    </r>
    <r>
      <rPr>
        <b/>
        <sz val="12"/>
        <color rgb="FF002060"/>
        <rFont val="Biome Light"/>
        <family val="2"/>
      </rPr>
      <t xml:space="preserve">cuenta y </t>
    </r>
    <r>
      <rPr>
        <sz val="12"/>
        <color rgb="FF002060"/>
        <rFont val="Biome Light"/>
        <family val="2"/>
      </rPr>
      <t xml:space="preserve">los </t>
    </r>
    <r>
      <rPr>
        <b/>
        <sz val="12"/>
        <color rgb="FF002060"/>
        <rFont val="Biome Light"/>
        <family val="2"/>
      </rPr>
      <t>documentos</t>
    </r>
    <r>
      <rPr>
        <sz val="12"/>
        <color rgb="FF002060"/>
        <rFont val="Biome Light"/>
        <family val="2"/>
      </rPr>
      <t xml:space="preserve"> deben estar en la </t>
    </r>
    <r>
      <rPr>
        <b/>
        <sz val="12"/>
        <color rgb="FF002060"/>
        <rFont val="Biome Light"/>
        <family val="2"/>
      </rPr>
      <t>misma moneda</t>
    </r>
    <r>
      <rPr>
        <sz val="12"/>
        <color rgb="FF002060"/>
        <rFont val="Biome Light"/>
        <family val="2"/>
      </rPr>
      <t>.</t>
    </r>
  </si>
  <si>
    <r>
      <t xml:space="preserve">Si </t>
    </r>
    <r>
      <rPr>
        <b/>
        <sz val="12"/>
        <color rgb="FF002060"/>
        <rFont val="Biome Light"/>
        <family val="2"/>
      </rPr>
      <t>copia y pega</t>
    </r>
    <r>
      <rPr>
        <sz val="12"/>
        <color rgb="FF002060"/>
        <rFont val="Biome Light"/>
        <family val="2"/>
      </rPr>
      <t xml:space="preserve"> información desde otro Excel, asegúrese de pegarla en la Planilla de Documentos </t>
    </r>
    <r>
      <rPr>
        <b/>
        <sz val="12"/>
        <color rgb="FF002060"/>
        <rFont val="Biome Light"/>
        <family val="2"/>
      </rPr>
      <t>como valores</t>
    </r>
    <r>
      <rPr>
        <sz val="12"/>
        <color rgb="FF002060"/>
        <rFont val="Biome Light"/>
        <family val="2"/>
      </rPr>
      <t xml:space="preserve"> para no alterar el formato ni las validaciones.</t>
    </r>
  </si>
  <si>
    <r>
      <rPr>
        <b/>
        <sz val="12"/>
        <color rgb="FF002060"/>
        <rFont val="Biome Light"/>
        <family val="2"/>
      </rPr>
      <t>No se aceptarán</t>
    </r>
    <r>
      <rPr>
        <sz val="12"/>
        <color rgb="FF002060"/>
        <rFont val="Biome Light"/>
        <family val="2"/>
      </rPr>
      <t xml:space="preserve"> planillas que tengan letras o facturas con el </t>
    </r>
    <r>
      <rPr>
        <b/>
        <sz val="12"/>
        <color rgb="FF002060"/>
        <rFont val="Biome Light"/>
        <family val="2"/>
      </rPr>
      <t>Nro. de Documento</t>
    </r>
    <r>
      <rPr>
        <sz val="12"/>
        <color rgb="FF002060"/>
        <rFont val="Biome Light"/>
        <family val="2"/>
      </rPr>
      <t xml:space="preserve"> </t>
    </r>
    <r>
      <rPr>
        <b/>
        <sz val="12"/>
        <color rgb="FF002060"/>
        <rFont val="Biome Light"/>
        <family val="2"/>
      </rPr>
      <t>duplicado</t>
    </r>
    <r>
      <rPr>
        <sz val="12"/>
        <color rgb="FF002060"/>
        <rFont val="Biome Light"/>
        <family val="2"/>
      </rPr>
      <t xml:space="preserve"> para un </t>
    </r>
    <r>
      <rPr>
        <b/>
        <sz val="12"/>
        <color rgb="FF002060"/>
        <rFont val="Biome Light"/>
        <family val="2"/>
      </rPr>
      <t>mismo Aceptante o Adquirente</t>
    </r>
    <r>
      <rPr>
        <sz val="12"/>
        <color rgb="FF002060"/>
        <rFont val="Biome Light"/>
        <family val="2"/>
      </rPr>
      <t>. De presentarse esta situación, aquellas letras o facturas cuyo Nro. de Documento esté duplicado deben ser registradas en una planilla aparte.</t>
    </r>
  </si>
  <si>
    <r>
      <t xml:space="preserve">La información de </t>
    </r>
    <r>
      <rPr>
        <b/>
        <sz val="12"/>
        <color rgb="FF002060"/>
        <rFont val="Biome Light"/>
        <family val="2"/>
      </rPr>
      <t xml:space="preserve">domicilio </t>
    </r>
    <r>
      <rPr>
        <sz val="12"/>
        <color rgb="FF002060"/>
        <rFont val="Biome Light"/>
        <family val="2"/>
      </rPr>
      <t xml:space="preserve">del Cliente y Aceptantes / Adquirentes registrada en la Planilla </t>
    </r>
    <r>
      <rPr>
        <b/>
        <sz val="12"/>
        <color rgb="FF002060"/>
        <rFont val="Biome Light"/>
        <family val="2"/>
      </rPr>
      <t>debe coincidir</t>
    </r>
    <r>
      <rPr>
        <sz val="12"/>
        <color rgb="FF002060"/>
        <rFont val="Biome Light"/>
        <family val="2"/>
      </rPr>
      <t xml:space="preserve"> con aquella registrada en las letras o facturas a presentar.</t>
    </r>
  </si>
  <si>
    <t>PROCEDIMIENTO PASO A PASO:</t>
  </si>
  <si>
    <r>
      <t xml:space="preserve">Seleccione la </t>
    </r>
    <r>
      <rPr>
        <b/>
        <sz val="12"/>
        <color rgb="FF002060"/>
        <rFont val="Biome Light"/>
        <family val="2"/>
      </rPr>
      <t>Hoja "Planilla de Documentos"</t>
    </r>
    <r>
      <rPr>
        <sz val="12"/>
        <color rgb="FF002060"/>
        <rFont val="Biome Light"/>
        <family val="2"/>
      </rPr>
      <t>.</t>
    </r>
  </si>
  <si>
    <r>
      <t xml:space="preserve">Complete las </t>
    </r>
    <r>
      <rPr>
        <b/>
        <sz val="12"/>
        <color rgb="FF002060"/>
        <rFont val="Biome Light"/>
        <family val="2"/>
      </rPr>
      <t>secciones "1. CLIENTE" y "2. OPERACIÓN"</t>
    </r>
    <r>
      <rPr>
        <sz val="12"/>
        <color rgb="FF002060"/>
        <rFont val="Biome Light"/>
        <family val="2"/>
      </rPr>
      <t>.</t>
    </r>
  </si>
  <si>
    <r>
      <t xml:space="preserve">Complete la información de sus </t>
    </r>
    <r>
      <rPr>
        <b/>
        <sz val="12"/>
        <color rgb="FF002060"/>
        <rFont val="Biome Light"/>
        <family val="2"/>
      </rPr>
      <t>letras o facturas</t>
    </r>
    <r>
      <rPr>
        <sz val="12"/>
        <color rgb="FF002060"/>
        <rFont val="Biome Light"/>
        <family val="2"/>
      </rPr>
      <t xml:space="preserve"> de acuerdo con los siguientes puntos:</t>
    </r>
  </si>
  <si>
    <t>•</t>
  </si>
  <si>
    <r>
      <rPr>
        <u/>
        <sz val="12"/>
        <color rgb="FF002060"/>
        <rFont val="Biome Light"/>
        <family val="2"/>
      </rPr>
      <t xml:space="preserve">Planilla </t>
    </r>
    <r>
      <rPr>
        <b/>
        <u/>
        <sz val="12"/>
        <color rgb="FF002060"/>
        <rFont val="Biome Light"/>
        <family val="2"/>
      </rPr>
      <t>MENOR O IGUAL a 10 Documentos</t>
    </r>
  </si>
  <si>
    <t>-</t>
  </si>
  <si>
    <r>
      <t xml:space="preserve">Marque la </t>
    </r>
    <r>
      <rPr>
        <b/>
        <sz val="12"/>
        <color rgb="FF002060"/>
        <rFont val="Biome Light"/>
        <family val="2"/>
      </rPr>
      <t xml:space="preserve">Opción 1: </t>
    </r>
    <r>
      <rPr>
        <sz val="12"/>
        <color rgb="FF002060"/>
        <rFont val="Biome Light"/>
        <family val="2"/>
      </rPr>
      <t>“</t>
    </r>
    <r>
      <rPr>
        <b/>
        <sz val="12"/>
        <color rgb="FF002060"/>
        <rFont val="Biome Light"/>
        <family val="2"/>
      </rPr>
      <t>Según PLANILLA DE DOCUMENTOS</t>
    </r>
    <r>
      <rPr>
        <sz val="12"/>
        <color rgb="FF002060"/>
        <rFont val="Biome Light"/>
        <family val="2"/>
      </rPr>
      <t>”.</t>
    </r>
  </si>
  <si>
    <r>
      <t xml:space="preserve">Complete en la </t>
    </r>
    <r>
      <rPr>
        <b/>
        <sz val="12"/>
        <color rgb="FF002060"/>
        <rFont val="Biome Light"/>
        <family val="2"/>
      </rPr>
      <t>sección "3. DOCUMENTOS"</t>
    </r>
    <r>
      <rPr>
        <sz val="12"/>
        <color rgb="FF002060"/>
        <rFont val="Biome Light"/>
        <family val="2"/>
      </rPr>
      <t xml:space="preserve"> la información de todas las letras o facturas.</t>
    </r>
  </si>
  <si>
    <r>
      <t xml:space="preserve">Planilla </t>
    </r>
    <r>
      <rPr>
        <b/>
        <u/>
        <sz val="12"/>
        <color rgb="FF002060"/>
        <rFont val="Biome Light"/>
        <family val="2"/>
      </rPr>
      <t>MAYOR a 10 Documentos</t>
    </r>
  </si>
  <si>
    <r>
      <t xml:space="preserve">Marque la </t>
    </r>
    <r>
      <rPr>
        <b/>
        <sz val="12"/>
        <color rgb="FF002060"/>
        <rFont val="Biome Light"/>
        <family val="2"/>
      </rPr>
      <t>Opción 2: “Según ANEXO ‘PLANILLA MASIVA’</t>
    </r>
    <r>
      <rPr>
        <sz val="12"/>
        <color rgb="FF002060"/>
        <rFont val="Biome Light"/>
        <family val="2"/>
      </rPr>
      <t>.</t>
    </r>
  </si>
  <si>
    <r>
      <t xml:space="preserve">Diríjase a la </t>
    </r>
    <r>
      <rPr>
        <b/>
        <sz val="12"/>
        <color rgb="FF002060"/>
        <rFont val="Biome Light"/>
        <family val="2"/>
      </rPr>
      <t>Hoja "Anexo 'Planilla Masiva'"</t>
    </r>
    <r>
      <rPr>
        <sz val="12"/>
        <color rgb="FF002060"/>
        <rFont val="Biome Light"/>
        <family val="2"/>
      </rPr>
      <t>.</t>
    </r>
  </si>
  <si>
    <r>
      <rPr>
        <b/>
        <sz val="12"/>
        <color rgb="FF002060"/>
        <rFont val="Biome Light"/>
        <family val="2"/>
      </rPr>
      <t>Imprima</t>
    </r>
    <r>
      <rPr>
        <sz val="12"/>
        <color rgb="FF002060"/>
        <rFont val="Biome Light"/>
        <family val="2"/>
      </rPr>
      <t xml:space="preserve"> la </t>
    </r>
    <r>
      <rPr>
        <b/>
        <sz val="12"/>
        <color rgb="FF002060"/>
        <rFont val="Biome Light"/>
        <family val="2"/>
      </rPr>
      <t>Hoja “Planilla de Documentos”</t>
    </r>
    <r>
      <rPr>
        <sz val="12"/>
        <color rgb="FF002060"/>
        <rFont val="Biome Light"/>
        <family val="2"/>
      </rPr>
      <t xml:space="preserve"> y coloque su </t>
    </r>
    <r>
      <rPr>
        <b/>
        <sz val="12"/>
        <color rgb="FF002060"/>
        <rFont val="Biome Light"/>
        <family val="2"/>
      </rPr>
      <t>firma y sello</t>
    </r>
    <r>
      <rPr>
        <sz val="12"/>
        <color rgb="FF002060"/>
        <rFont val="Biome Light"/>
        <family val="2"/>
      </rPr>
      <t xml:space="preserve"> en la </t>
    </r>
    <r>
      <rPr>
        <b/>
        <sz val="12"/>
        <color rgb="FF002060"/>
        <rFont val="Biome Light"/>
        <family val="2"/>
      </rPr>
      <t>sección "4. AUTORIZACIÓN DEL CLIENTE"</t>
    </r>
    <r>
      <rPr>
        <sz val="12"/>
        <color rgb="FF002060"/>
        <rFont val="Biome Light"/>
        <family val="2"/>
      </rPr>
      <t>.</t>
    </r>
  </si>
  <si>
    <t>Entregue la Planilla junto con las letras o facturas en nuestros canales de atención.</t>
  </si>
  <si>
    <r>
      <rPr>
        <b/>
        <sz val="12"/>
        <color rgb="FF002060"/>
        <rFont val="Biome Light"/>
        <family val="2"/>
      </rPr>
      <t>Para LETRAS o FACTURAS FÍSICAS</t>
    </r>
    <r>
      <rPr>
        <sz val="12"/>
        <color rgb="FF002060"/>
        <rFont val="Biome Light"/>
        <family val="2"/>
      </rPr>
      <t>, presente la documentación en nuestra Red de Agencias a nivel nacional, o nuestra Sede Aviación. Asimismo, envíe el archivo Excel completo por correo electrónico a su Funcionario de Negocios.</t>
    </r>
  </si>
  <si>
    <r>
      <rPr>
        <b/>
        <sz val="12"/>
        <color rgb="FF002060"/>
        <rFont val="Biome Light"/>
        <family val="2"/>
      </rPr>
      <t>Para FACTURAS ELECTRÓNICAS</t>
    </r>
    <r>
      <rPr>
        <sz val="12"/>
        <color rgb="FF002060"/>
        <rFont val="Biome Light"/>
        <family val="2"/>
      </rPr>
      <t>, envíe la documentación por correo electrónico a su Funcionario de Negocios, junto con el archivo Excel completo.</t>
    </r>
  </si>
  <si>
    <r>
      <rPr>
        <b/>
        <sz val="12"/>
        <color rgb="FF002060"/>
        <rFont val="Biome Light"/>
        <family val="2"/>
      </rPr>
      <t xml:space="preserve">NOTA: </t>
    </r>
    <r>
      <rPr>
        <sz val="12"/>
        <color rgb="FF002060"/>
        <rFont val="Biome Light"/>
        <family val="2"/>
      </rPr>
      <t>La presente Planilla solo representa una actualización en la versión del formato utilizado por el Banco; por ende, todos los lineamientos de los productos y servicios asociados se mantienen igual.</t>
    </r>
  </si>
  <si>
    <t>IMPORTANTE</t>
  </si>
  <si>
    <r>
      <t xml:space="preserve">NO imprima </t>
    </r>
    <r>
      <rPr>
        <sz val="12"/>
        <color rgb="FF002060"/>
        <rFont val="Biome Light"/>
        <family val="2"/>
      </rPr>
      <t>esta Guía ya que solo tiene fines informativos.</t>
    </r>
  </si>
  <si>
    <r>
      <t xml:space="preserve">Para mayor información, </t>
    </r>
    <r>
      <rPr>
        <sz val="12"/>
        <color rgb="FF002060"/>
        <rFont val="Biome Light"/>
        <family val="2"/>
      </rPr>
      <t xml:space="preserve">consulte a su </t>
    </r>
    <r>
      <rPr>
        <b/>
        <sz val="12"/>
        <color rgb="FF002060"/>
        <rFont val="Biome Light"/>
        <family val="2"/>
      </rPr>
      <t>Funcionario de Negocios</t>
    </r>
    <r>
      <rPr>
        <sz val="12"/>
        <color rgb="FF002060"/>
        <rFont val="Biome Light"/>
        <family val="2"/>
      </rPr>
      <t xml:space="preserve">, o a nuestro equipo de </t>
    </r>
    <r>
      <rPr>
        <b/>
        <sz val="12"/>
        <color rgb="FF002060"/>
        <rFont val="Biome Light"/>
        <family val="2"/>
      </rPr>
      <t xml:space="preserve">Atención para Empresas </t>
    </r>
    <r>
      <rPr>
        <sz val="12"/>
        <color rgb="FF002060"/>
        <rFont val="Biome Light"/>
        <family val="2"/>
      </rPr>
      <t>(</t>
    </r>
    <r>
      <rPr>
        <u/>
        <sz val="12"/>
        <color rgb="FF0000FF"/>
        <rFont val="Biome Light"/>
        <family val="2"/>
      </rPr>
      <t>atencionempresas@pichincha.pe</t>
    </r>
    <r>
      <rPr>
        <sz val="12"/>
        <color rgb="FF002060"/>
        <rFont val="Biome Light"/>
        <family val="2"/>
      </rPr>
      <t>).</t>
    </r>
  </si>
  <si>
    <t>Listas y Tablas</t>
  </si>
  <si>
    <t>"</t>
  </si>
  <si>
    <t>List_Moneda</t>
  </si>
  <si>
    <t>List_ProductoServicio</t>
  </si>
  <si>
    <t>List_TipoDocumento</t>
  </si>
  <si>
    <t>List_Protesto</t>
  </si>
  <si>
    <t>List_Banca</t>
  </si>
  <si>
    <t>List_Prioridad</t>
  </si>
  <si>
    <t>List_DOI_Tipo1</t>
  </si>
  <si>
    <t>List_DOI_Tipo2</t>
  </si>
  <si>
    <t>PEN</t>
  </si>
  <si>
    <t>RUC</t>
  </si>
  <si>
    <t>DESCUENTO</t>
  </si>
  <si>
    <t>FACTURAS NEGOC. FÍSICAS</t>
  </si>
  <si>
    <t>SÍ</t>
  </si>
  <si>
    <t>CORPORATIVA</t>
  </si>
  <si>
    <t>NO APLICA</t>
  </si>
  <si>
    <t>USD</t>
  </si>
  <si>
    <t>DNI</t>
  </si>
  <si>
    <t>COBRANZA LIBRE</t>
  </si>
  <si>
    <t>FACTURAS NEGOC. ELECTRÓNICAS</t>
  </si>
  <si>
    <t>NO</t>
  </si>
  <si>
    <t>GRAN EMPRESA</t>
  </si>
  <si>
    <t>TRANSF. BCR</t>
  </si>
  <si>
    <t>CE</t>
  </si>
  <si>
    <t>COBRANZA GARANTÍA</t>
  </si>
  <si>
    <t>LETRAS DE CAMBIO</t>
  </si>
  <si>
    <t>MEDIANA EMPRESA</t>
  </si>
  <si>
    <t>TRANSF. AL EXTERIOR</t>
  </si>
  <si>
    <t>PEQUEÑA EMPRESA</t>
  </si>
  <si>
    <t>OP. CAMBIO</t>
  </si>
  <si>
    <t>TRANSF. BCR + OP. CAMBIO</t>
  </si>
  <si>
    <t>ProductoServicio</t>
  </si>
  <si>
    <t>Codigo</t>
  </si>
  <si>
    <t>TRANSF. EXT + OP. CAMBIO</t>
  </si>
  <si>
    <t>Tab_UBIGEO</t>
  </si>
  <si>
    <t>DEPARTAMENTOS</t>
  </si>
  <si>
    <t>PROVINCIAS</t>
  </si>
  <si>
    <t>DISTRITOS</t>
  </si>
  <si>
    <t>Tabla de Equivalencia de Nombres</t>
  </si>
  <si>
    <r>
      <t xml:space="preserve">LISTAS PARA </t>
    </r>
    <r>
      <rPr>
        <b/>
        <u/>
        <sz val="11"/>
        <color rgb="FFFF0000"/>
        <rFont val="Arial Narrow"/>
        <family val="2"/>
      </rPr>
      <t>DEPARTAMENTOS</t>
    </r>
  </si>
  <si>
    <t>=INDICE(Tabla235,COINCIDIR(Tab_UBIGEO[@UBIGEO],Tabla235[codUbigeo],0),COINCIDIR(UBIGEO!L$5,Tabla235[#Encabezados],0))</t>
  </si>
  <si>
    <t>=INDICE(Tabla235,COINCIDIR(Tab_UBIGEO[@UBIGEO],Tabla235[codUbigeo],0),COINCIDIR(UBIGEO!M$5,Tabla235[#Encabezados],0))</t>
  </si>
  <si>
    <t>=INDICE(Tabla235,COINCIDIR(Tab_UBIGEO[@UBIGEO],Tabla235[codUbigeo],0),COINCIDIR(UBIGEO!N$5,Tabla235[#Encabezados],0))</t>
  </si>
  <si>
    <t>Departamento_Codigo</t>
  </si>
  <si>
    <t>(Todas)</t>
  </si>
  <si>
    <t>Provincia_Codigo</t>
  </si>
  <si>
    <t>Distrito_Codigo</t>
  </si>
  <si>
    <t>UBIGEO</t>
  </si>
  <si>
    <t>DepaProvRelacion</t>
  </si>
  <si>
    <t>ProvDistRelacion</t>
  </si>
  <si>
    <t>Distrito_CodPostal</t>
  </si>
  <si>
    <t>List_Departamentos</t>
  </si>
  <si>
    <t>Tipo</t>
  </si>
  <si>
    <t>Nombre IBS</t>
  </si>
  <si>
    <t>Nombre Planilla</t>
  </si>
  <si>
    <t>Amazonas</t>
  </si>
  <si>
    <t>D01_ListProvincias</t>
  </si>
  <si>
    <t>Chachapoyas</t>
  </si>
  <si>
    <t>D01_P01_ListDistritos</t>
  </si>
  <si>
    <t>010101</t>
  </si>
  <si>
    <t>AmazonasChachapoyas</t>
  </si>
  <si>
    <t>ChachapoyasChachapoyas</t>
  </si>
  <si>
    <t xml:space="preserve">AMA </t>
  </si>
  <si>
    <t>AM01</t>
  </si>
  <si>
    <t xml:space="preserve">CHACHAPOYAS                        </t>
  </si>
  <si>
    <t>Abancay</t>
  </si>
  <si>
    <t>Ferreqafe</t>
  </si>
  <si>
    <t>Ferreñafe</t>
  </si>
  <si>
    <t>Asuncion</t>
  </si>
  <si>
    <t>010102</t>
  </si>
  <si>
    <t>ChachapoyasAsuncion</t>
  </si>
  <si>
    <t>AM25</t>
  </si>
  <si>
    <t xml:space="preserve">ASUNCION-CHACHAPOYAS               </t>
  </si>
  <si>
    <t>Ancash</t>
  </si>
  <si>
    <t>Acobamba</t>
  </si>
  <si>
    <t>Abelardo Pardo Lezameta</t>
  </si>
  <si>
    <t>Caqete</t>
  </si>
  <si>
    <t>Cañete</t>
  </si>
  <si>
    <t>Balsas</t>
  </si>
  <si>
    <t>010103</t>
  </si>
  <si>
    <t>ChachapoyasBalsas</t>
  </si>
  <si>
    <t>AM26</t>
  </si>
  <si>
    <t xml:space="preserve">BALSAS-CHACHAPOYAS                 </t>
  </si>
  <si>
    <t>Apurimac</t>
  </si>
  <si>
    <t>Acomayo</t>
  </si>
  <si>
    <t>Acari</t>
  </si>
  <si>
    <t>Maraqon</t>
  </si>
  <si>
    <t>Marañon</t>
  </si>
  <si>
    <t>Cheto</t>
  </si>
  <si>
    <t>010104</t>
  </si>
  <si>
    <t>ChachapoyasCheto</t>
  </si>
  <si>
    <t>AM27</t>
  </si>
  <si>
    <t xml:space="preserve">CHETO-CHACHAPOYAS                  </t>
  </si>
  <si>
    <t>Arequipa</t>
  </si>
  <si>
    <t>Aija</t>
  </si>
  <si>
    <t>Acas</t>
  </si>
  <si>
    <t>Chiliquin</t>
  </si>
  <si>
    <t>010105</t>
  </si>
  <si>
    <t>ChachapoyasChiliquin</t>
  </si>
  <si>
    <t>AM28</t>
  </si>
  <si>
    <t xml:space="preserve">CHILIQUIN-CHACHAPOYAS              </t>
  </si>
  <si>
    <t>Ayacucho</t>
  </si>
  <si>
    <t>Alto Amazonas</t>
  </si>
  <si>
    <t>Accha</t>
  </si>
  <si>
    <t>Nepeqa</t>
  </si>
  <si>
    <t>Nepeña</t>
  </si>
  <si>
    <t>Chuquibamba</t>
  </si>
  <si>
    <t>010106</t>
  </si>
  <si>
    <t>ChachapoyasChuquibamba</t>
  </si>
  <si>
    <t>AM29</t>
  </si>
  <si>
    <t xml:space="preserve">CHUQUIBAMBA-CHACHAPOYAS            </t>
  </si>
  <si>
    <t>Cajamarca</t>
  </si>
  <si>
    <t>Ambo</t>
  </si>
  <si>
    <t>Accomarca</t>
  </si>
  <si>
    <t>San Juan de Chacqa</t>
  </si>
  <si>
    <t>San Juan de Chacña</t>
  </si>
  <si>
    <t>Granada</t>
  </si>
  <si>
    <t>010107</t>
  </si>
  <si>
    <t>ChachapoyasGranada</t>
  </si>
  <si>
    <t>AM30</t>
  </si>
  <si>
    <t xml:space="preserve">GRANADA-CHACHAPOYAS                </t>
  </si>
  <si>
    <t>Callao</t>
  </si>
  <si>
    <t>Andahuaylas</t>
  </si>
  <si>
    <t>Achaya</t>
  </si>
  <si>
    <t>Saqayca</t>
  </si>
  <si>
    <t>Sañayca</t>
  </si>
  <si>
    <t>Huancas</t>
  </si>
  <si>
    <t>010108</t>
  </si>
  <si>
    <t>ChachapoyasHuancas</t>
  </si>
  <si>
    <t>AM31</t>
  </si>
  <si>
    <t xml:space="preserve">HUANCAS-CHACHAPOYAS                </t>
  </si>
  <si>
    <t>Cusco</t>
  </si>
  <si>
    <t>Angaraes</t>
  </si>
  <si>
    <t>Achoma</t>
  </si>
  <si>
    <t>Quequeqa</t>
  </si>
  <si>
    <t>Quequeña</t>
  </si>
  <si>
    <t>La Jalca</t>
  </si>
  <si>
    <t>010109</t>
  </si>
  <si>
    <t>ChachapoyasLa Jalca</t>
  </si>
  <si>
    <t>AM32</t>
  </si>
  <si>
    <t xml:space="preserve">LA JALCA-CHACHAPOYAS               </t>
  </si>
  <si>
    <t>Huancavelica</t>
  </si>
  <si>
    <t>Anta</t>
  </si>
  <si>
    <t>Aco</t>
  </si>
  <si>
    <t>Ocoqa</t>
  </si>
  <si>
    <t>Ocoña</t>
  </si>
  <si>
    <t>Leimebamba</t>
  </si>
  <si>
    <t>010110</t>
  </si>
  <si>
    <t>ChachapoyasLeimebamba</t>
  </si>
  <si>
    <t>AM33</t>
  </si>
  <si>
    <t xml:space="preserve">LEIMEBAMBA-CHACHAPOYAS             </t>
  </si>
  <si>
    <t>Huanuco</t>
  </si>
  <si>
    <t>Antabamba</t>
  </si>
  <si>
    <t>Chaviqa</t>
  </si>
  <si>
    <t>Chaviña</t>
  </si>
  <si>
    <t>Levanto</t>
  </si>
  <si>
    <t>010111</t>
  </si>
  <si>
    <t>ChachapoyasLevanto</t>
  </si>
  <si>
    <t>AM34</t>
  </si>
  <si>
    <t xml:space="preserve">LEVANTO-CHACHAPOYAS                </t>
  </si>
  <si>
    <t>Ica</t>
  </si>
  <si>
    <t>Antonio Raymondi</t>
  </si>
  <si>
    <t>Acobambilla</t>
  </si>
  <si>
    <t>Ocaqa</t>
  </si>
  <si>
    <t>Ocaña</t>
  </si>
  <si>
    <t>Magdalena</t>
  </si>
  <si>
    <t>010112</t>
  </si>
  <si>
    <t>ChachapoyasMagdalena</t>
  </si>
  <si>
    <t>AM35</t>
  </si>
  <si>
    <t xml:space="preserve">MAGDALENA-CHACHAPOYAS              </t>
  </si>
  <si>
    <t>Junin</t>
  </si>
  <si>
    <t>Acochaca</t>
  </si>
  <si>
    <t>Huacaqa</t>
  </si>
  <si>
    <t>Huacaña</t>
  </si>
  <si>
    <t>Mariscal Castilla</t>
  </si>
  <si>
    <t>010113</t>
  </si>
  <si>
    <t>ChachapoyasMariscal Castilla</t>
  </si>
  <si>
    <t>AM36</t>
  </si>
  <si>
    <t xml:space="preserve">MARISCAL CASTILLA-CHACHAPOYAS      </t>
  </si>
  <si>
    <t>La Libertad</t>
  </si>
  <si>
    <t>Ascope</t>
  </si>
  <si>
    <t>Acocro</t>
  </si>
  <si>
    <t>Encaqada</t>
  </si>
  <si>
    <t>Encañada</t>
  </si>
  <si>
    <t>Molinopampa</t>
  </si>
  <si>
    <t>010114</t>
  </si>
  <si>
    <t>ChachapoyasMolinopampa</t>
  </si>
  <si>
    <t>AM37</t>
  </si>
  <si>
    <t xml:space="preserve">MOLINOPAMPA-CHACHAPOYAS            </t>
  </si>
  <si>
    <t>Lambayeque</t>
  </si>
  <si>
    <t>Acolla</t>
  </si>
  <si>
    <t>Qahuimpuquio</t>
  </si>
  <si>
    <t>Ñahuimpuquio</t>
  </si>
  <si>
    <t>Montevideo</t>
  </si>
  <si>
    <t>010115</t>
  </si>
  <si>
    <t>ChachapoyasMontevideo</t>
  </si>
  <si>
    <t>AM38</t>
  </si>
  <si>
    <t xml:space="preserve">MONTEVIDEO-CHACHAPOYAS             </t>
  </si>
  <si>
    <t>Lima</t>
  </si>
  <si>
    <t>Atalaya</t>
  </si>
  <si>
    <t>La Tinguiqa</t>
  </si>
  <si>
    <t>La Tinguiña</t>
  </si>
  <si>
    <t>Olleros</t>
  </si>
  <si>
    <t>010116</t>
  </si>
  <si>
    <t>ChachapoyasOlleros</t>
  </si>
  <si>
    <t>AM39</t>
  </si>
  <si>
    <t xml:space="preserve">OLLEROS-CHACHAPOYAS                </t>
  </si>
  <si>
    <t>Loreto</t>
  </si>
  <si>
    <t>Ayabaca</t>
  </si>
  <si>
    <t>Acopampa</t>
  </si>
  <si>
    <t>Saqa</t>
  </si>
  <si>
    <t>Saña</t>
  </si>
  <si>
    <t>Quinjalca</t>
  </si>
  <si>
    <t>010117</t>
  </si>
  <si>
    <t>ChachapoyasQuinjalca</t>
  </si>
  <si>
    <t>AM40</t>
  </si>
  <si>
    <t xml:space="preserve">QUINJALCA-CHACHAPOYAS              </t>
  </si>
  <si>
    <t>Madre de Dios</t>
  </si>
  <si>
    <t>Aymaraes</t>
  </si>
  <si>
    <t>Acopia</t>
  </si>
  <si>
    <t>Caqaris</t>
  </si>
  <si>
    <t>Cañaris</t>
  </si>
  <si>
    <t>San Francisco de Daguas</t>
  </si>
  <si>
    <t>010118</t>
  </si>
  <si>
    <t>ChachapoyasSan Francisco de Daguas</t>
  </si>
  <si>
    <t>AM41</t>
  </si>
  <si>
    <t>SAN FRANCISCO DE DAGUAS-CHACHAPOYAS</t>
  </si>
  <si>
    <t>Moquegua</t>
  </si>
  <si>
    <t>Azangaro</t>
  </si>
  <si>
    <t>Acora</t>
  </si>
  <si>
    <t>Viqac</t>
  </si>
  <si>
    <t>Viñac</t>
  </si>
  <si>
    <t>San Isidro de Maino</t>
  </si>
  <si>
    <t>010119</t>
  </si>
  <si>
    <t>ChachapoyasSan Isidro de Maino</t>
  </si>
  <si>
    <t>AM42</t>
  </si>
  <si>
    <t xml:space="preserve">SAN ISIDRO DE MAINO-CHACHAPOYAS    </t>
  </si>
  <si>
    <t>Pasco</t>
  </si>
  <si>
    <t>Bagua</t>
  </si>
  <si>
    <t>Acoria</t>
  </si>
  <si>
    <t>Iqapari</t>
  </si>
  <si>
    <t>Iñapari</t>
  </si>
  <si>
    <t>Soloco</t>
  </si>
  <si>
    <t>010120</t>
  </si>
  <si>
    <t>ChachapoyasSoloco</t>
  </si>
  <si>
    <t>AM43</t>
  </si>
  <si>
    <t xml:space="preserve">SOLOCO-CHACHAPOYAS                 </t>
  </si>
  <si>
    <t>Piura</t>
  </si>
  <si>
    <t>Barranca</t>
  </si>
  <si>
    <t>Acos</t>
  </si>
  <si>
    <t>Ichuqa</t>
  </si>
  <si>
    <t>Ichuña</t>
  </si>
  <si>
    <t>Sonche</t>
  </si>
  <si>
    <t>010121</t>
  </si>
  <si>
    <t>ChachapoyasSonche</t>
  </si>
  <si>
    <t>AM44</t>
  </si>
  <si>
    <t xml:space="preserve">SONCHE-CHACHAPOYAS                 </t>
  </si>
  <si>
    <t>Puno</t>
  </si>
  <si>
    <t>Bellavista</t>
  </si>
  <si>
    <t>Acos Vinchos</t>
  </si>
  <si>
    <t>Pariqas</t>
  </si>
  <si>
    <t>Pariñas</t>
  </si>
  <si>
    <t>D01_P02_ListDistritos</t>
  </si>
  <si>
    <t>010201</t>
  </si>
  <si>
    <t>AmazonasBagua</t>
  </si>
  <si>
    <t>BaguaBagua</t>
  </si>
  <si>
    <t>AM02</t>
  </si>
  <si>
    <t xml:space="preserve">BAGUA-BAGUA                        </t>
  </si>
  <si>
    <t>San Martin</t>
  </si>
  <si>
    <t>Bolivar</t>
  </si>
  <si>
    <t>Acostambo</t>
  </si>
  <si>
    <t>Maqazo</t>
  </si>
  <si>
    <t>Mañazo</t>
  </si>
  <si>
    <t>Aramango</t>
  </si>
  <si>
    <t>010202</t>
  </si>
  <si>
    <t>BaguaAramango</t>
  </si>
  <si>
    <t>AM08</t>
  </si>
  <si>
    <t xml:space="preserve">ARAMANGO-BAGUA                     </t>
  </si>
  <si>
    <t>Tacna</t>
  </si>
  <si>
    <t>Bolognesi</t>
  </si>
  <si>
    <t>Acraquia</t>
  </si>
  <si>
    <t>Muqani</t>
  </si>
  <si>
    <t>Muñani</t>
  </si>
  <si>
    <t>Copallin</t>
  </si>
  <si>
    <t>010203</t>
  </si>
  <si>
    <t>BaguaCopallin</t>
  </si>
  <si>
    <t>AM09</t>
  </si>
  <si>
    <t xml:space="preserve">COPALLIN-BAGUA                     </t>
  </si>
  <si>
    <t>Tumbes</t>
  </si>
  <si>
    <t>Bongara</t>
  </si>
  <si>
    <t>Aczo</t>
  </si>
  <si>
    <t>El Parco</t>
  </si>
  <si>
    <t>010204</t>
  </si>
  <si>
    <t>BaguaEl Parco</t>
  </si>
  <si>
    <t>AM10</t>
  </si>
  <si>
    <t xml:space="preserve">EL PARCO-BAGUA                     </t>
  </si>
  <si>
    <t>Ucayali</t>
  </si>
  <si>
    <t>Cajabamba</t>
  </si>
  <si>
    <t>Agallpampa</t>
  </si>
  <si>
    <t>Imaza</t>
  </si>
  <si>
    <t>010205</t>
  </si>
  <si>
    <t>BaguaImaza</t>
  </si>
  <si>
    <t>AM11</t>
  </si>
  <si>
    <t xml:space="preserve">IMAZA-BAGUA                        </t>
  </si>
  <si>
    <t>Extranjero</t>
  </si>
  <si>
    <t>Agua Blanca</t>
  </si>
  <si>
    <t>La Peca</t>
  </si>
  <si>
    <t>010206</t>
  </si>
  <si>
    <t>BaguaLa Peca</t>
  </si>
  <si>
    <t>AM12</t>
  </si>
  <si>
    <t xml:space="preserve">LA PECA-BAGUA                      </t>
  </si>
  <si>
    <t>Cajatambo</t>
  </si>
  <si>
    <t>Aguas Verdes</t>
  </si>
  <si>
    <r>
      <t xml:space="preserve">LISTAS PARA </t>
    </r>
    <r>
      <rPr>
        <b/>
        <u/>
        <sz val="11"/>
        <color rgb="FFFF0000"/>
        <rFont val="Arial Narrow"/>
        <family val="2"/>
      </rPr>
      <t>PROVINCIAS</t>
    </r>
  </si>
  <si>
    <t>D01_P03_ListDistritos</t>
  </si>
  <si>
    <t>Jumbilla</t>
  </si>
  <si>
    <t>010301</t>
  </si>
  <si>
    <t>AmazonasBongara</t>
  </si>
  <si>
    <t>BongaraJumbilla</t>
  </si>
  <si>
    <t>AM13</t>
  </si>
  <si>
    <t xml:space="preserve">JUMBILLA-BONGARA                   </t>
  </si>
  <si>
    <t>Calca</t>
  </si>
  <si>
    <t>Ahuac</t>
  </si>
  <si>
    <t>Chisquilla</t>
  </si>
  <si>
    <t>010302</t>
  </si>
  <si>
    <t>BongaraChisquilla</t>
  </si>
  <si>
    <t>AM14</t>
  </si>
  <si>
    <t xml:space="preserve">CHISQUILLA-BONGARA                 </t>
  </si>
  <si>
    <t>Ahuaycha</t>
  </si>
  <si>
    <t>D02_ListProvincias</t>
  </si>
  <si>
    <t>D03_ListProvincias</t>
  </si>
  <si>
    <t>D04_ListProvincias</t>
  </si>
  <si>
    <t>D05_ListProvincias</t>
  </si>
  <si>
    <t>D06_ListProvincias</t>
  </si>
  <si>
    <t>D07_ListProvincias</t>
  </si>
  <si>
    <t>D08_ListProvincias</t>
  </si>
  <si>
    <t>D09_ListProvincias</t>
  </si>
  <si>
    <t>D10_ListProvincias</t>
  </si>
  <si>
    <t>D11_ListProvincias</t>
  </si>
  <si>
    <t>D12_ListProvincias</t>
  </si>
  <si>
    <t>D13_ListProvincias</t>
  </si>
  <si>
    <t>D14_ListProvincias</t>
  </si>
  <si>
    <t>D15_ListProvincias</t>
  </si>
  <si>
    <t>D16_ListProvincias</t>
  </si>
  <si>
    <t>D17_ListProvincias</t>
  </si>
  <si>
    <t>D18_ListProvincias</t>
  </si>
  <si>
    <t>D19_ListProvincias</t>
  </si>
  <si>
    <t>D20_ListProvincias</t>
  </si>
  <si>
    <t>D21_ListProvincias</t>
  </si>
  <si>
    <t>D22_ListProvincias</t>
  </si>
  <si>
    <t>D23_ListProvincias</t>
  </si>
  <si>
    <t>D24_ListProvincias</t>
  </si>
  <si>
    <t>D25_ListProvincias</t>
  </si>
  <si>
    <t>Churuja</t>
  </si>
  <si>
    <t>010303</t>
  </si>
  <si>
    <t>BongaraChuruja</t>
  </si>
  <si>
    <t>AM15</t>
  </si>
  <si>
    <t xml:space="preserve">CHURUJA-BONGARA                    </t>
  </si>
  <si>
    <t>Camana</t>
  </si>
  <si>
    <t>Cangallo</t>
  </si>
  <si>
    <t>Chincha</t>
  </si>
  <si>
    <t>Chanchamayo</t>
  </si>
  <si>
    <t>Chiclayo</t>
  </si>
  <si>
    <t>Manu</t>
  </si>
  <si>
    <t>General Sanchez Cerro</t>
  </si>
  <si>
    <t>Daniel Alcides Carrion</t>
  </si>
  <si>
    <t>Candarave</t>
  </si>
  <si>
    <t>Contralmirante Villar</t>
  </si>
  <si>
    <t>Corosha</t>
  </si>
  <si>
    <t>010304</t>
  </si>
  <si>
    <t>BongaraCorosha</t>
  </si>
  <si>
    <t>AM16</t>
  </si>
  <si>
    <t xml:space="preserve">COROSHA-BONGARA                    </t>
  </si>
  <si>
    <t>Canas</t>
  </si>
  <si>
    <t>Ajoyani</t>
  </si>
  <si>
    <t>Huamanga</t>
  </si>
  <si>
    <t>Dos de Mayo</t>
  </si>
  <si>
    <t>Chupaca</t>
  </si>
  <si>
    <t>Datem del Marañon</t>
  </si>
  <si>
    <t>Tahuamanu</t>
  </si>
  <si>
    <t>Ilo</t>
  </si>
  <si>
    <t>Oxapampa</t>
  </si>
  <si>
    <t>Huancabamba</t>
  </si>
  <si>
    <t>Carabaya</t>
  </si>
  <si>
    <t>El Dorado</t>
  </si>
  <si>
    <t>Jorge Basadre</t>
  </si>
  <si>
    <t>Coronel Portillo</t>
  </si>
  <si>
    <t>Cuispes</t>
  </si>
  <si>
    <t>010305</t>
  </si>
  <si>
    <t>BongaraCuispes</t>
  </si>
  <si>
    <t>AM17</t>
  </si>
  <si>
    <t xml:space="preserve">CUISPES-BONGARA                    </t>
  </si>
  <si>
    <t>Canchis</t>
  </si>
  <si>
    <t>Alberto Leveau</t>
  </si>
  <si>
    <t>Caraveli</t>
  </si>
  <si>
    <t>Huanca Sancos</t>
  </si>
  <si>
    <t>Celendin</t>
  </si>
  <si>
    <t>Castrovirreyna</t>
  </si>
  <si>
    <t>Huacaybamba</t>
  </si>
  <si>
    <t>Nazca</t>
  </si>
  <si>
    <t>Concepcion</t>
  </si>
  <si>
    <t>Chepen</t>
  </si>
  <si>
    <t>Canta</t>
  </si>
  <si>
    <t>Tambopata</t>
  </si>
  <si>
    <t>Mariscal Nieto</t>
  </si>
  <si>
    <t>Morropon</t>
  </si>
  <si>
    <t>Chucuito</t>
  </si>
  <si>
    <t>Huallaga</t>
  </si>
  <si>
    <t>Zarumilla</t>
  </si>
  <si>
    <t>Padre Abad</t>
  </si>
  <si>
    <t>Florida</t>
  </si>
  <si>
    <t>010306</t>
  </si>
  <si>
    <t>BongaraFlorida</t>
  </si>
  <si>
    <t>AM18</t>
  </si>
  <si>
    <t xml:space="preserve">FLORIDA-BONGARA                    </t>
  </si>
  <si>
    <t>Alca</t>
  </si>
  <si>
    <t>Condorcanqui</t>
  </si>
  <si>
    <t>Castilla</t>
  </si>
  <si>
    <t>Huanta</t>
  </si>
  <si>
    <t>Chota</t>
  </si>
  <si>
    <t>Churcampa</t>
  </si>
  <si>
    <t>Huamalies</t>
  </si>
  <si>
    <t>Palpa</t>
  </si>
  <si>
    <t>Huancayo</t>
  </si>
  <si>
    <t>Gran Chimu</t>
  </si>
  <si>
    <t>Mariscal Ramon Castilla</t>
  </si>
  <si>
    <t>Paita</t>
  </si>
  <si>
    <t>El Collao</t>
  </si>
  <si>
    <t>Lamas</t>
  </si>
  <si>
    <t>Tarata</t>
  </si>
  <si>
    <t>Purus</t>
  </si>
  <si>
    <t>Jazan</t>
  </si>
  <si>
    <t>010307</t>
  </si>
  <si>
    <t>BongaraJazan</t>
  </si>
  <si>
    <t>AM19</t>
  </si>
  <si>
    <t xml:space="preserve">JAZAN-BONGARA                      </t>
  </si>
  <si>
    <t>Alcamenca</t>
  </si>
  <si>
    <t>Luya</t>
  </si>
  <si>
    <t>Carhuaz</t>
  </si>
  <si>
    <t>Chincheros</t>
  </si>
  <si>
    <t>Caylloma</t>
  </si>
  <si>
    <t>La Mar</t>
  </si>
  <si>
    <t>Contumaza</t>
  </si>
  <si>
    <t>Pisco</t>
  </si>
  <si>
    <t>Jauja</t>
  </si>
  <si>
    <t>Julcan</t>
  </si>
  <si>
    <t>Huaral</t>
  </si>
  <si>
    <t>Maynas</t>
  </si>
  <si>
    <t>Huancane</t>
  </si>
  <si>
    <t>Mariscal Caceres</t>
  </si>
  <si>
    <t>Recta</t>
  </si>
  <si>
    <t>010308</t>
  </si>
  <si>
    <t>BongaraRecta</t>
  </si>
  <si>
    <t>AM20</t>
  </si>
  <si>
    <t xml:space="preserve">RECTA-BONGARA                      </t>
  </si>
  <si>
    <t>Alexander Von Humbol</t>
  </si>
  <si>
    <t>Rodriguez de Mendoza</t>
  </si>
  <si>
    <t>Carlos Fermin Fitzcarrald</t>
  </si>
  <si>
    <t>Cotabambas</t>
  </si>
  <si>
    <t>Condesuyos</t>
  </si>
  <si>
    <t>Lucanas</t>
  </si>
  <si>
    <t>Cutervo</t>
  </si>
  <si>
    <t>Chumbivilcas</t>
  </si>
  <si>
    <t>Huaytara</t>
  </si>
  <si>
    <t>Lauricocha</t>
  </si>
  <si>
    <t>Otuzco</t>
  </si>
  <si>
    <t>Huarochiri</t>
  </si>
  <si>
    <t>Requena</t>
  </si>
  <si>
    <t>Sechura</t>
  </si>
  <si>
    <t>Lampa</t>
  </si>
  <si>
    <t>Moyobamba</t>
  </si>
  <si>
    <t>San Carlos</t>
  </si>
  <si>
    <t>010309</t>
  </si>
  <si>
    <t>BongaraSan Carlos</t>
  </si>
  <si>
    <t>AM21</t>
  </si>
  <si>
    <t xml:space="preserve">SAN CARLOS-BONGARA                 </t>
  </si>
  <si>
    <t>Alfonso Ugarte</t>
  </si>
  <si>
    <t>Utcubamba</t>
  </si>
  <si>
    <t>Casma</t>
  </si>
  <si>
    <t>Grau</t>
  </si>
  <si>
    <t>Islay</t>
  </si>
  <si>
    <t>Parinacochas</t>
  </si>
  <si>
    <t>Hualgayoc</t>
  </si>
  <si>
    <t>Tayacaja</t>
  </si>
  <si>
    <t>Leoncio Prado</t>
  </si>
  <si>
    <t>Satipo</t>
  </si>
  <si>
    <t>Pacasmayo</t>
  </si>
  <si>
    <t>Huaura</t>
  </si>
  <si>
    <t>Sullana</t>
  </si>
  <si>
    <t>Melgar</t>
  </si>
  <si>
    <t>Picota</t>
  </si>
  <si>
    <t>Shipasbamba</t>
  </si>
  <si>
    <t>010310</t>
  </si>
  <si>
    <t>BongaraShipasbamba</t>
  </si>
  <si>
    <t>AM22</t>
  </si>
  <si>
    <t xml:space="preserve">SHIPASBAMBA-BONGARA                </t>
  </si>
  <si>
    <t>Alis</t>
  </si>
  <si>
    <t>Corongo</t>
  </si>
  <si>
    <t>La Union</t>
  </si>
  <si>
    <t>Paucar del Sara Sara</t>
  </si>
  <si>
    <t>Jaen</t>
  </si>
  <si>
    <t>Espinar</t>
  </si>
  <si>
    <t>Tarma</t>
  </si>
  <si>
    <t>Pataz</t>
  </si>
  <si>
    <t>Talara</t>
  </si>
  <si>
    <t>Moho</t>
  </si>
  <si>
    <t>Rioja</t>
  </si>
  <si>
    <t>Valera</t>
  </si>
  <si>
    <t>010311</t>
  </si>
  <si>
    <t>BongaraValera</t>
  </si>
  <si>
    <t>AM23</t>
  </si>
  <si>
    <t xml:space="preserve">VALERA-BONGARA                     </t>
  </si>
  <si>
    <t>Alonso de Alvarado</t>
  </si>
  <si>
    <t>Huaraz</t>
  </si>
  <si>
    <t>Sucre</t>
  </si>
  <si>
    <t>San Ignacio</t>
  </si>
  <si>
    <t>La Convencion</t>
  </si>
  <si>
    <t>Pachitea</t>
  </si>
  <si>
    <t>Yauli</t>
  </si>
  <si>
    <t>Sanchez Carrion</t>
  </si>
  <si>
    <t>Oyon</t>
  </si>
  <si>
    <t>Yambrasbamba</t>
  </si>
  <si>
    <t>010312</t>
  </si>
  <si>
    <t>BongaraYambrasbamba</t>
  </si>
  <si>
    <t>AM24</t>
  </si>
  <si>
    <t xml:space="preserve">YAMBRASBAMBA-BONGARA               </t>
  </si>
  <si>
    <t>Alto Biavo</t>
  </si>
  <si>
    <t>Huari</t>
  </si>
  <si>
    <t>Victor Fajardo</t>
  </si>
  <si>
    <t>San Marcos</t>
  </si>
  <si>
    <t>Paruro</t>
  </si>
  <si>
    <t>Puerto Inca</t>
  </si>
  <si>
    <t>Santiago de Chuco</t>
  </si>
  <si>
    <t>Yauyos</t>
  </si>
  <si>
    <t>San Antonio de Putina</t>
  </si>
  <si>
    <t>Tocache</t>
  </si>
  <si>
    <t>D01_P04_ListDistritos</t>
  </si>
  <si>
    <t>Nieva</t>
  </si>
  <si>
    <t>010401</t>
  </si>
  <si>
    <t>AmazonasCondorcanqui</t>
  </si>
  <si>
    <t>CondorcanquiNieva</t>
  </si>
  <si>
    <t>AM45</t>
  </si>
  <si>
    <t xml:space="preserve">NIEVA-CONDORCANQUI                 </t>
  </si>
  <si>
    <t>Alto de la Alianza</t>
  </si>
  <si>
    <t>Huarmey</t>
  </si>
  <si>
    <t>Vilcas Huaman</t>
  </si>
  <si>
    <t>San Miguel</t>
  </si>
  <si>
    <t>Paucartambo</t>
  </si>
  <si>
    <t>Yarowilca</t>
  </si>
  <si>
    <t>Trujillo</t>
  </si>
  <si>
    <t>San Roman</t>
  </si>
  <si>
    <t>El Cenepa</t>
  </si>
  <si>
    <t>010402</t>
  </si>
  <si>
    <t>CondorcanquiEl Cenepa</t>
  </si>
  <si>
    <t>AM46</t>
  </si>
  <si>
    <t xml:space="preserve">EL CENEPA-CONDORCANQUI             </t>
  </si>
  <si>
    <t>Alto Inambari</t>
  </si>
  <si>
    <t>Huaylas</t>
  </si>
  <si>
    <t>San Pablo</t>
  </si>
  <si>
    <t>Quispicanchi</t>
  </si>
  <si>
    <t>Viru</t>
  </si>
  <si>
    <t>Sandia</t>
  </si>
  <si>
    <t>Rio Santiago</t>
  </si>
  <si>
    <t>010403</t>
  </si>
  <si>
    <t>CondorcanquiRio Santiago</t>
  </si>
  <si>
    <t>AM47</t>
  </si>
  <si>
    <t xml:space="preserve">RIO SANTIAGO-CONDORCANQUI          </t>
  </si>
  <si>
    <t>Alto Laran</t>
  </si>
  <si>
    <t>Mariscal Luzuriaga</t>
  </si>
  <si>
    <t>Santa Cruz</t>
  </si>
  <si>
    <t>Urubamba</t>
  </si>
  <si>
    <t>Yunguyo</t>
  </si>
  <si>
    <t>D01_P05_ListDistritos</t>
  </si>
  <si>
    <t>Lamud</t>
  </si>
  <si>
    <t>010501</t>
  </si>
  <si>
    <t>AmazonasLuya</t>
  </si>
  <si>
    <t>LuyaLamud</t>
  </si>
  <si>
    <t>AM48</t>
  </si>
  <si>
    <t xml:space="preserve">LAMUD-LUYA                         </t>
  </si>
  <si>
    <t>Alto Nanay</t>
  </si>
  <si>
    <t>Ocros</t>
  </si>
  <si>
    <t>Camporredondo</t>
  </si>
  <si>
    <t>010502</t>
  </si>
  <si>
    <t>LuyaCamporredondo</t>
  </si>
  <si>
    <t>AM49</t>
  </si>
  <si>
    <t xml:space="preserve">CAMPORREDONDO-LUYA                 </t>
  </si>
  <si>
    <t>Alto Pichigua</t>
  </si>
  <si>
    <t>Pallasca</t>
  </si>
  <si>
    <t>Cocabamba</t>
  </si>
  <si>
    <t>010503</t>
  </si>
  <si>
    <t>LuyaCocabamba</t>
  </si>
  <si>
    <t>AM50</t>
  </si>
  <si>
    <t xml:space="preserve">COCABAMBA-LUYA                     </t>
  </si>
  <si>
    <t>Alto Saposoa</t>
  </si>
  <si>
    <t>Pomabamba</t>
  </si>
  <si>
    <t>Colcamar</t>
  </si>
  <si>
    <t>010504</t>
  </si>
  <si>
    <t>LuyaColcamar</t>
  </si>
  <si>
    <t>AM51</t>
  </si>
  <si>
    <t xml:space="preserve">COLCAMAR-LUYA                      </t>
  </si>
  <si>
    <t>Alto Selva Alegre</t>
  </si>
  <si>
    <t>Recuay</t>
  </si>
  <si>
    <t>Conila</t>
  </si>
  <si>
    <t>010505</t>
  </si>
  <si>
    <t>LuyaConila</t>
  </si>
  <si>
    <t>AM52</t>
  </si>
  <si>
    <t xml:space="preserve">CONILA-LUYA                        </t>
  </si>
  <si>
    <t>Alto Tapiche</t>
  </si>
  <si>
    <t>Santa</t>
  </si>
  <si>
    <t>Inguilpata</t>
  </si>
  <si>
    <t>010506</t>
  </si>
  <si>
    <t>LuyaInguilpata</t>
  </si>
  <si>
    <t>AM53</t>
  </si>
  <si>
    <t xml:space="preserve">INGUILPATA-LUYA                    </t>
  </si>
  <si>
    <t>Amantani</t>
  </si>
  <si>
    <t>Sihuas</t>
  </si>
  <si>
    <t>Longuita</t>
  </si>
  <si>
    <t>010507</t>
  </si>
  <si>
    <t>LuyaLonguita</t>
  </si>
  <si>
    <t>AM54</t>
  </si>
  <si>
    <t xml:space="preserve">LONGUITA-LUYA                      </t>
  </si>
  <si>
    <t>Amarilis</t>
  </si>
  <si>
    <t>Yungay</t>
  </si>
  <si>
    <t>Lonya Chico</t>
  </si>
  <si>
    <t>010508</t>
  </si>
  <si>
    <t>LuyaLonya Chico</t>
  </si>
  <si>
    <t>AM55</t>
  </si>
  <si>
    <t xml:space="preserve">LONYA CHICO-LUYA                   </t>
  </si>
  <si>
    <t>Amashca</t>
  </si>
  <si>
    <t>010509</t>
  </si>
  <si>
    <t>LuyaLuya</t>
  </si>
  <si>
    <t>AM05</t>
  </si>
  <si>
    <t xml:space="preserve">LUYA                               </t>
  </si>
  <si>
    <t>Ambar</t>
  </si>
  <si>
    <r>
      <t>LISTAS PARA</t>
    </r>
    <r>
      <rPr>
        <b/>
        <u/>
        <sz val="10"/>
        <color rgb="FFFF0000"/>
        <rFont val="Arial Narrow"/>
        <family val="2"/>
      </rPr>
      <t xml:space="preserve"> </t>
    </r>
    <r>
      <rPr>
        <b/>
        <u/>
        <sz val="11"/>
        <color rgb="FFFF0000"/>
        <rFont val="Arial Narrow"/>
        <family val="2"/>
      </rPr>
      <t>DISTRITOS</t>
    </r>
  </si>
  <si>
    <t>Luya Viejo</t>
  </si>
  <si>
    <t>010510</t>
  </si>
  <si>
    <t>LuyaLuya Viejo</t>
  </si>
  <si>
    <t>AM56</t>
  </si>
  <si>
    <t xml:space="preserve">LUYA VIEJO-LUYA                    </t>
  </si>
  <si>
    <t>Maria</t>
  </si>
  <si>
    <t>010511</t>
  </si>
  <si>
    <t>LuyaMaria</t>
  </si>
  <si>
    <t>AM57</t>
  </si>
  <si>
    <t xml:space="preserve">MARIA-LUYA                         </t>
  </si>
  <si>
    <t>Amotape</t>
  </si>
  <si>
    <t>D01_P06_ListDistritos</t>
  </si>
  <si>
    <t>D01_P07_ListDistritos</t>
  </si>
  <si>
    <t>D02_P01_ListDistritos</t>
  </si>
  <si>
    <t>D02_P02_ListDistritos</t>
  </si>
  <si>
    <t>D02_P03_ListDistritos</t>
  </si>
  <si>
    <t>D02_P04_ListDistritos</t>
  </si>
  <si>
    <t>D02_P05_ListDistritos</t>
  </si>
  <si>
    <t>D02_P06_ListDistritos</t>
  </si>
  <si>
    <t>D02_P07_ListDistritos</t>
  </si>
  <si>
    <t>D02_P08_ListDistritos</t>
  </si>
  <si>
    <t>D02_P09_ListDistritos</t>
  </si>
  <si>
    <t>D02_P10_ListDistritos</t>
  </si>
  <si>
    <t>D02_P11_ListDistritos</t>
  </si>
  <si>
    <t>D02_P12_ListDistritos</t>
  </si>
  <si>
    <t>D02_P13_ListDistritos</t>
  </si>
  <si>
    <t>D02_P14_ListDistritos</t>
  </si>
  <si>
    <t>D02_P15_ListDistritos</t>
  </si>
  <si>
    <t>D02_P16_ListDistritos</t>
  </si>
  <si>
    <t>D02_P17_ListDistritos</t>
  </si>
  <si>
    <t>D02_P18_ListDistritos</t>
  </si>
  <si>
    <t>D02_P19_ListDistritos</t>
  </si>
  <si>
    <t>D02_P20_ListDistritos</t>
  </si>
  <si>
    <t>D03_P01_ListDistritos</t>
  </si>
  <si>
    <t>D03_P02_ListDistritos</t>
  </si>
  <si>
    <t>D03_P03_ListDistritos</t>
  </si>
  <si>
    <t>D03_P04_ListDistritos</t>
  </si>
  <si>
    <t>D03_P05_ListDistritos</t>
  </si>
  <si>
    <t>D03_P06_ListDistritos</t>
  </si>
  <si>
    <t>D03_P07_ListDistritos</t>
  </si>
  <si>
    <t>D04_P01_ListDistritos</t>
  </si>
  <si>
    <t>D04_P02_ListDistritos</t>
  </si>
  <si>
    <t>D04_P03_ListDistritos</t>
  </si>
  <si>
    <t>D04_P04_ListDistritos</t>
  </si>
  <si>
    <t>D04_P05_ListDistritos</t>
  </si>
  <si>
    <t>D04_P06_ListDistritos</t>
  </si>
  <si>
    <t>D04_P07_ListDistritos</t>
  </si>
  <si>
    <t>D04_P08_ListDistritos</t>
  </si>
  <si>
    <t>D05_P01_ListDistritos</t>
  </si>
  <si>
    <t>D05_P02_ListDistritos</t>
  </si>
  <si>
    <t>D05_P03_ListDistritos</t>
  </si>
  <si>
    <t>D05_P04_ListDistritos</t>
  </si>
  <si>
    <t>D05_P05_ListDistritos</t>
  </si>
  <si>
    <t>D05_P06_ListDistritos</t>
  </si>
  <si>
    <t>D05_P07_ListDistritos</t>
  </si>
  <si>
    <t>D05_P08_ListDistritos</t>
  </si>
  <si>
    <t>D05_P09_ListDistritos</t>
  </si>
  <si>
    <t>D05_P10_ListDistritos</t>
  </si>
  <si>
    <t>D05_P11_ListDistritos</t>
  </si>
  <si>
    <t>D06_P01_ListDistritos</t>
  </si>
  <si>
    <t>D06_P02_ListDistritos</t>
  </si>
  <si>
    <t>D06_P03_ListDistritos</t>
  </si>
  <si>
    <t>D06_P04_ListDistritos</t>
  </si>
  <si>
    <t>D06_P05_ListDistritos</t>
  </si>
  <si>
    <t>D06_P06_ListDistritos</t>
  </si>
  <si>
    <t>D06_P07_ListDistritos</t>
  </si>
  <si>
    <t>D06_P08_ListDistritos</t>
  </si>
  <si>
    <t>D06_P09_ListDistritos</t>
  </si>
  <si>
    <t>D06_P10_ListDistritos</t>
  </si>
  <si>
    <t>D06_P11_ListDistritos</t>
  </si>
  <si>
    <t>D06_P12_ListDistritos</t>
  </si>
  <si>
    <t>D06_P13_ListDistritos</t>
  </si>
  <si>
    <t>D07_P01_ListDistritos</t>
  </si>
  <si>
    <t>D08_P01_ListDistritos</t>
  </si>
  <si>
    <t>D08_P02_ListDistritos</t>
  </si>
  <si>
    <t>D08_P03_ListDistritos</t>
  </si>
  <si>
    <t>D08_P04_ListDistritos</t>
  </si>
  <si>
    <t>D08_P05_ListDistritos</t>
  </si>
  <si>
    <t>D08_P06_ListDistritos</t>
  </si>
  <si>
    <t>D08_P07_ListDistritos</t>
  </si>
  <si>
    <t>D08_P08_ListDistritos</t>
  </si>
  <si>
    <t>D08_P09_ListDistritos</t>
  </si>
  <si>
    <t>D08_P10_ListDistritos</t>
  </si>
  <si>
    <t>D08_P11_ListDistritos</t>
  </si>
  <si>
    <t>D08_P12_ListDistritos</t>
  </si>
  <si>
    <t>D08_P13_ListDistritos</t>
  </si>
  <si>
    <t>D09_P01_ListDistritos</t>
  </si>
  <si>
    <t>D09_P02_ListDistritos</t>
  </si>
  <si>
    <t>D09_P03_ListDistritos</t>
  </si>
  <si>
    <t>D09_P04_ListDistritos</t>
  </si>
  <si>
    <t>D09_P05_ListDistritos</t>
  </si>
  <si>
    <t>D09_P06_ListDistritos</t>
  </si>
  <si>
    <t>D09_P07_ListDistritos</t>
  </si>
  <si>
    <t>D10_P01_ListDistritos</t>
  </si>
  <si>
    <t>D10_P02_ListDistritos</t>
  </si>
  <si>
    <t>D10_P03_ListDistritos</t>
  </si>
  <si>
    <t>D10_P04_ListDistritos</t>
  </si>
  <si>
    <t>D10_P05_ListDistritos</t>
  </si>
  <si>
    <t>D10_P06_ListDistritos</t>
  </si>
  <si>
    <t>D10_P07_ListDistritos</t>
  </si>
  <si>
    <t>D10_P08_ListDistritos</t>
  </si>
  <si>
    <t>D10_P09_ListDistritos</t>
  </si>
  <si>
    <t>D10_P10_ListDistritos</t>
  </si>
  <si>
    <t>D10_P11_ListDistritos</t>
  </si>
  <si>
    <t>D11_P01_ListDistritos</t>
  </si>
  <si>
    <t>D11_P02_ListDistritos</t>
  </si>
  <si>
    <t>D11_P03_ListDistritos</t>
  </si>
  <si>
    <t>D11_P04_ListDistritos</t>
  </si>
  <si>
    <t>D11_P05_ListDistritos</t>
  </si>
  <si>
    <t>D12_P01_ListDistritos</t>
  </si>
  <si>
    <t>D12_P02_ListDistritos</t>
  </si>
  <si>
    <t>D12_P03_ListDistritos</t>
  </si>
  <si>
    <t>D12_P04_ListDistritos</t>
  </si>
  <si>
    <t>D12_P05_ListDistritos</t>
  </si>
  <si>
    <t>D12_P06_ListDistritos</t>
  </si>
  <si>
    <t>Ocalli</t>
  </si>
  <si>
    <t>010512</t>
  </si>
  <si>
    <t>LuyaOcalli</t>
  </si>
  <si>
    <t>AM58</t>
  </si>
  <si>
    <t xml:space="preserve">OCALLI-LUYA                        </t>
  </si>
  <si>
    <t>Ananea</t>
  </si>
  <si>
    <t>Chirimoto</t>
  </si>
  <si>
    <t>Bagua Grande</t>
  </si>
  <si>
    <t>Cochabamba</t>
  </si>
  <si>
    <t>San Luis</t>
  </si>
  <si>
    <t>Buena Vista Alta</t>
  </si>
  <si>
    <t>Anra</t>
  </si>
  <si>
    <t>Cochapeti</t>
  </si>
  <si>
    <t>Caraz</t>
  </si>
  <si>
    <t>Casca</t>
  </si>
  <si>
    <t>Huayllan</t>
  </si>
  <si>
    <t>Catac</t>
  </si>
  <si>
    <t>Caceres del Peru</t>
  </si>
  <si>
    <t>Cascapara</t>
  </si>
  <si>
    <t>Capaya</t>
  </si>
  <si>
    <t>Challhuahuacho</t>
  </si>
  <si>
    <t>Anco-Huallo</t>
  </si>
  <si>
    <t>Chuquibambilla</t>
  </si>
  <si>
    <t>Andagua</t>
  </si>
  <si>
    <t>Andaray</t>
  </si>
  <si>
    <t>Cocachacra</t>
  </si>
  <si>
    <t>Carapo</t>
  </si>
  <si>
    <t>Ayahuanco</t>
  </si>
  <si>
    <t>Anchihuay</t>
  </si>
  <si>
    <t>Aucara</t>
  </si>
  <si>
    <t>Chumpi</t>
  </si>
  <si>
    <t>Colta</t>
  </si>
  <si>
    <t>Belen</t>
  </si>
  <si>
    <t>Cachachi</t>
  </si>
  <si>
    <t>Anguia</t>
  </si>
  <si>
    <t>Chilete</t>
  </si>
  <si>
    <t>Callayuc</t>
  </si>
  <si>
    <t>Bambamarca</t>
  </si>
  <si>
    <t>Chirinos</t>
  </si>
  <si>
    <t>Chancay</t>
  </si>
  <si>
    <t>San Bernardino</t>
  </si>
  <si>
    <t>Andabamba</t>
  </si>
  <si>
    <t>Ccorca</t>
  </si>
  <si>
    <t>Ancahuasi</t>
  </si>
  <si>
    <t>Checca</t>
  </si>
  <si>
    <t>Checacupe</t>
  </si>
  <si>
    <t>Capacmarca</t>
  </si>
  <si>
    <t>Echarate</t>
  </si>
  <si>
    <t>Caicay</t>
  </si>
  <si>
    <t>Andahuaylillas</t>
  </si>
  <si>
    <t>Chinchero</t>
  </si>
  <si>
    <t>Anchonga</t>
  </si>
  <si>
    <t>Arma</t>
  </si>
  <si>
    <t>Anco</t>
  </si>
  <si>
    <t>Ayavi</t>
  </si>
  <si>
    <t>Chuquis</t>
  </si>
  <si>
    <t>Canchabamba</t>
  </si>
  <si>
    <t>Arancay</t>
  </si>
  <si>
    <t>Castillo Grande</t>
  </si>
  <si>
    <t>Cholon</t>
  </si>
  <si>
    <t>Chaglla</t>
  </si>
  <si>
    <t>Codo del Pozuzo</t>
  </si>
  <si>
    <t>Baños</t>
  </si>
  <si>
    <t>Aparicio Pomares</t>
  </si>
  <si>
    <t>Changuillo</t>
  </si>
  <si>
    <t>Llipata</t>
  </si>
  <si>
    <t>Huancano</t>
  </si>
  <si>
    <t>Carhuacallanga</t>
  </si>
  <si>
    <t>Carhuamayo</t>
  </si>
  <si>
    <t>Coviriali</t>
  </si>
  <si>
    <t>Ocumal</t>
  </si>
  <si>
    <t>010513</t>
  </si>
  <si>
    <t>LuyaOcumal</t>
  </si>
  <si>
    <t>AM59</t>
  </si>
  <si>
    <t xml:space="preserve">OCUMAL-LUYA                        </t>
  </si>
  <si>
    <t>Anapia</t>
  </si>
  <si>
    <t>Cochamal</t>
  </si>
  <si>
    <t>Cajaruro</t>
  </si>
  <si>
    <t>Colcabamba</t>
  </si>
  <si>
    <t>Coris</t>
  </si>
  <si>
    <t>Chaccho</t>
  </si>
  <si>
    <t>Chacas</t>
  </si>
  <si>
    <t>San Nicolas</t>
  </si>
  <si>
    <t>Bambas</t>
  </si>
  <si>
    <t>Cajay</t>
  </si>
  <si>
    <t>Culebras</t>
  </si>
  <si>
    <t>Huallanca</t>
  </si>
  <si>
    <t>Eleazar Guzman Barron</t>
  </si>
  <si>
    <t>Cajamarquilla</t>
  </si>
  <si>
    <t>Cabana</t>
  </si>
  <si>
    <t>Parobamba</t>
  </si>
  <si>
    <t>Cotaparaco</t>
  </si>
  <si>
    <t>Chimbote</t>
  </si>
  <si>
    <t>Mancos</t>
  </si>
  <si>
    <t>Chacoche</t>
  </si>
  <si>
    <t>Andarapa</t>
  </si>
  <si>
    <t>El Oro</t>
  </si>
  <si>
    <t>Caraybamba</t>
  </si>
  <si>
    <t>Curasco</t>
  </si>
  <si>
    <t>Jose Maria Quimper</t>
  </si>
  <si>
    <t>Atico</t>
  </si>
  <si>
    <t>Aplao</t>
  </si>
  <si>
    <t>Cabanaconde</t>
  </si>
  <si>
    <t>Cayarani</t>
  </si>
  <si>
    <t>Dean Valdivia</t>
  </si>
  <si>
    <t>Charcana</t>
  </si>
  <si>
    <t>Chuschi</t>
  </si>
  <si>
    <t>Sacsamarca</t>
  </si>
  <si>
    <t>Canayre</t>
  </si>
  <si>
    <t>Coracora</t>
  </si>
  <si>
    <t>Corculla</t>
  </si>
  <si>
    <t>Chalcos</t>
  </si>
  <si>
    <t>Apongo</t>
  </si>
  <si>
    <t>Carhuanca</t>
  </si>
  <si>
    <t>Chumuch</t>
  </si>
  <si>
    <t>Chadin</t>
  </si>
  <si>
    <t>Choros</t>
  </si>
  <si>
    <t>Chugur</t>
  </si>
  <si>
    <t>Chontali</t>
  </si>
  <si>
    <t>Huarango</t>
  </si>
  <si>
    <t>Eduardo Villanueva</t>
  </si>
  <si>
    <t>Calquis</t>
  </si>
  <si>
    <t>Catache</t>
  </si>
  <si>
    <t>Coya</t>
  </si>
  <si>
    <t>Kunturkanki</t>
  </si>
  <si>
    <t>Combapata</t>
  </si>
  <si>
    <t>Chamaca</t>
  </si>
  <si>
    <t>Condoroma</t>
  </si>
  <si>
    <t>Huayopata</t>
  </si>
  <si>
    <t>Ccapi</t>
  </si>
  <si>
    <t>Challabamba</t>
  </si>
  <si>
    <t>Camanti</t>
  </si>
  <si>
    <t>Huayllabamba</t>
  </si>
  <si>
    <t>Callanmarca</t>
  </si>
  <si>
    <t>Aurahua</t>
  </si>
  <si>
    <t>Chinchihuasi</t>
  </si>
  <si>
    <t>Cordova</t>
  </si>
  <si>
    <t>Chinchao</t>
  </si>
  <si>
    <t>Cayna</t>
  </si>
  <si>
    <t>Chavin de Pariarca</t>
  </si>
  <si>
    <t>Daniel Alomias Robles</t>
  </si>
  <si>
    <t>Huacrachuco</t>
  </si>
  <si>
    <t>Molino</t>
  </si>
  <si>
    <t>Honoria</t>
  </si>
  <si>
    <t>Jesus</t>
  </si>
  <si>
    <t>Cahuac</t>
  </si>
  <si>
    <t>Chavin</t>
  </si>
  <si>
    <t>El Ingenio</t>
  </si>
  <si>
    <t>Humay</t>
  </si>
  <si>
    <t>Chacapampa</t>
  </si>
  <si>
    <t>Andamarca</t>
  </si>
  <si>
    <t>Perene</t>
  </si>
  <si>
    <t>Apata</t>
  </si>
  <si>
    <t>Llaylla</t>
  </si>
  <si>
    <t>Pisuquia</t>
  </si>
  <si>
    <t>010514</t>
  </si>
  <si>
    <t>LuyaPisuquia</t>
  </si>
  <si>
    <t>AM60</t>
  </si>
  <si>
    <t xml:space="preserve">PISUQUIA-LUYA                      </t>
  </si>
  <si>
    <t>Huambo</t>
  </si>
  <si>
    <t>Cumba</t>
  </si>
  <si>
    <t>Huanchay</t>
  </si>
  <si>
    <t>Huacllan</t>
  </si>
  <si>
    <t>Chingas</t>
  </si>
  <si>
    <t>Aquia</t>
  </si>
  <si>
    <t>Yauya</t>
  </si>
  <si>
    <t>Comandante Noel</t>
  </si>
  <si>
    <t>Chavin de Huantar</t>
  </si>
  <si>
    <t>Huata</t>
  </si>
  <si>
    <t>Fidel Olivas Escudero</t>
  </si>
  <si>
    <t>Carhuapampa</t>
  </si>
  <si>
    <t>Conchucos</t>
  </si>
  <si>
    <t>Huayllapampa</t>
  </si>
  <si>
    <t>Coishco</t>
  </si>
  <si>
    <t>Cashapampa</t>
  </si>
  <si>
    <t>Matacoto</t>
  </si>
  <si>
    <t>Circa</t>
  </si>
  <si>
    <t>Chiara</t>
  </si>
  <si>
    <t>Huaquirca</t>
  </si>
  <si>
    <t>Chalhuanca</t>
  </si>
  <si>
    <t>Coyllurqui</t>
  </si>
  <si>
    <t>Cocharcas</t>
  </si>
  <si>
    <t>Curpahuasi</t>
  </si>
  <si>
    <t>Cayma</t>
  </si>
  <si>
    <t>Mariano Nicolas Valcarcel</t>
  </si>
  <si>
    <t>Atiquipa</t>
  </si>
  <si>
    <t>Ayo</t>
  </si>
  <si>
    <t>Callalli</t>
  </si>
  <si>
    <t>Chichas</t>
  </si>
  <si>
    <t>Cotahuasi</t>
  </si>
  <si>
    <t>Andres Avelino Caceres</t>
  </si>
  <si>
    <t>Los Morochucos</t>
  </si>
  <si>
    <t>Sancos</t>
  </si>
  <si>
    <t>Chaca</t>
  </si>
  <si>
    <t>Ayna</t>
  </si>
  <si>
    <t>Carmen Salcedo</t>
  </si>
  <si>
    <t>Coronel Castañeda</t>
  </si>
  <si>
    <t>Chilcayoc</t>
  </si>
  <si>
    <t>Asquipata</t>
  </si>
  <si>
    <t>Chetilla</t>
  </si>
  <si>
    <t>Condebamba</t>
  </si>
  <si>
    <t>Cortegana</t>
  </si>
  <si>
    <t>Chalamarca</t>
  </si>
  <si>
    <t>Cupisnique</t>
  </si>
  <si>
    <t>Cujillo</t>
  </si>
  <si>
    <t>Colasay</t>
  </si>
  <si>
    <t>La Coipa</t>
  </si>
  <si>
    <t>Gregorio Pita</t>
  </si>
  <si>
    <t>Catilluc</t>
  </si>
  <si>
    <t>Chancaybaños</t>
  </si>
  <si>
    <t>Carmen de la Legua Reynoso</t>
  </si>
  <si>
    <t>Poroy</t>
  </si>
  <si>
    <t>Cachimayo</t>
  </si>
  <si>
    <t>Lamay</t>
  </si>
  <si>
    <t>Langui</t>
  </si>
  <si>
    <t>Marangani</t>
  </si>
  <si>
    <t>Colquemarca</t>
  </si>
  <si>
    <t>Coporaque</t>
  </si>
  <si>
    <t>Inkawasi</t>
  </si>
  <si>
    <t>Colcha</t>
  </si>
  <si>
    <t>Colquepata</t>
  </si>
  <si>
    <t>Ccarhuayo</t>
  </si>
  <si>
    <t>Machupicchu</t>
  </si>
  <si>
    <t>Ascension</t>
  </si>
  <si>
    <t>Ccochaccasa</t>
  </si>
  <si>
    <t>Capillas</t>
  </si>
  <si>
    <t>Huayacundo Arma</t>
  </si>
  <si>
    <t>Churubamba</t>
  </si>
  <si>
    <t>Colpas</t>
  </si>
  <si>
    <t>Marias</t>
  </si>
  <si>
    <t>Jacas Grande</t>
  </si>
  <si>
    <t>Hermilio Valdizan</t>
  </si>
  <si>
    <t>La Morada</t>
  </si>
  <si>
    <t>Panao</t>
  </si>
  <si>
    <t>Jivia</t>
  </si>
  <si>
    <t>Chacabamba</t>
  </si>
  <si>
    <t>Los Aquijes</t>
  </si>
  <si>
    <t>Chincha Alta</t>
  </si>
  <si>
    <t>Marcona</t>
  </si>
  <si>
    <t>Rio Grande</t>
  </si>
  <si>
    <t>Independencia</t>
  </si>
  <si>
    <t>Chicche</t>
  </si>
  <si>
    <t>Chambara</t>
  </si>
  <si>
    <t>Pichanaqui</t>
  </si>
  <si>
    <t>Ataura</t>
  </si>
  <si>
    <t>Ondores</t>
  </si>
  <si>
    <t>Mazamari - Pangoa</t>
  </si>
  <si>
    <t>Providencia</t>
  </si>
  <si>
    <t>010515</t>
  </si>
  <si>
    <t>LuyaProvidencia</t>
  </si>
  <si>
    <t>AM61</t>
  </si>
  <si>
    <t xml:space="preserve">PROVIDENCIA-LUYA                   </t>
  </si>
  <si>
    <t>Limabamba</t>
  </si>
  <si>
    <t>El Milagro</t>
  </si>
  <si>
    <t>La Merced</t>
  </si>
  <si>
    <t>Llamellin</t>
  </si>
  <si>
    <t>Cajacay</t>
  </si>
  <si>
    <t>Ataquero</t>
  </si>
  <si>
    <t>Yautan</t>
  </si>
  <si>
    <t>Cusca</t>
  </si>
  <si>
    <t>Huacachi</t>
  </si>
  <si>
    <t>Huayan</t>
  </si>
  <si>
    <t>Llama</t>
  </si>
  <si>
    <t>Cochas</t>
  </si>
  <si>
    <t>Huacaschuque</t>
  </si>
  <si>
    <t>Quinuabamba</t>
  </si>
  <si>
    <t>Llacllin</t>
  </si>
  <si>
    <t>Macate</t>
  </si>
  <si>
    <t>Chingalpo</t>
  </si>
  <si>
    <t>Quillo</t>
  </si>
  <si>
    <t>Curahuasi</t>
  </si>
  <si>
    <t>Huancarama</t>
  </si>
  <si>
    <t>Juan Espinoza Medrano</t>
  </si>
  <si>
    <t>Chapimarca</t>
  </si>
  <si>
    <t>Haquira</t>
  </si>
  <si>
    <t>El Porvenir</t>
  </si>
  <si>
    <t>Gamarra</t>
  </si>
  <si>
    <t>Cerro Colorado</t>
  </si>
  <si>
    <t>Bella Union</t>
  </si>
  <si>
    <t>Chachas</t>
  </si>
  <si>
    <t>Mejia</t>
  </si>
  <si>
    <t>Huaynacotas</t>
  </si>
  <si>
    <t>Maria Parado de Bellido</t>
  </si>
  <si>
    <t>Santiago de Lucanamarca</t>
  </si>
  <si>
    <t>Huamanguilla</t>
  </si>
  <si>
    <t>Chilcas</t>
  </si>
  <si>
    <t>Pacapausa</t>
  </si>
  <si>
    <t>Marcabamba</t>
  </si>
  <si>
    <t>Canaria</t>
  </si>
  <si>
    <t>Huambalpa</t>
  </si>
  <si>
    <t>Cospan</t>
  </si>
  <si>
    <t>Sitacocha</t>
  </si>
  <si>
    <t>Huasmin</t>
  </si>
  <si>
    <t>Chiguirip</t>
  </si>
  <si>
    <t>Guzmango</t>
  </si>
  <si>
    <t>Huabal</t>
  </si>
  <si>
    <t>Namballe</t>
  </si>
  <si>
    <t>Ichocan</t>
  </si>
  <si>
    <t>El Prado</t>
  </si>
  <si>
    <t>Tumbaden</t>
  </si>
  <si>
    <t>La Esperanza</t>
  </si>
  <si>
    <t>La Perla</t>
  </si>
  <si>
    <t>San Jeronimo</t>
  </si>
  <si>
    <t>Mosoc Llacta</t>
  </si>
  <si>
    <t>Chinchaypujio</t>
  </si>
  <si>
    <t>Lares</t>
  </si>
  <si>
    <t>Layo</t>
  </si>
  <si>
    <t>Pitumarca</t>
  </si>
  <si>
    <t>Livitaca</t>
  </si>
  <si>
    <t>Maranura</t>
  </si>
  <si>
    <t>Huanoquite</t>
  </si>
  <si>
    <t>Huancarani</t>
  </si>
  <si>
    <t>Ccatca</t>
  </si>
  <si>
    <t>Maras</t>
  </si>
  <si>
    <t>Conayca</t>
  </si>
  <si>
    <t>Caja</t>
  </si>
  <si>
    <t>Chincho</t>
  </si>
  <si>
    <t>Cosme</t>
  </si>
  <si>
    <t>Andaymarca</t>
  </si>
  <si>
    <t>Conchamarca</t>
  </si>
  <si>
    <t>Pachas</t>
  </si>
  <si>
    <t>Pinra</t>
  </si>
  <si>
    <t>Jircan</t>
  </si>
  <si>
    <t>Jose Crespo y Castillo</t>
  </si>
  <si>
    <t>San Buenaventura</t>
  </si>
  <si>
    <t>Umari</t>
  </si>
  <si>
    <t>Tournavista</t>
  </si>
  <si>
    <t>Queropalca</t>
  </si>
  <si>
    <t>Chavinillo</t>
  </si>
  <si>
    <t>Ocucaje</t>
  </si>
  <si>
    <t>Chincha Baja</t>
  </si>
  <si>
    <t>Paracas</t>
  </si>
  <si>
    <t>Chilca</t>
  </si>
  <si>
    <t>San Luis de Shuaro</t>
  </si>
  <si>
    <t>Canchayllo</t>
  </si>
  <si>
    <t>Ulcumayo</t>
  </si>
  <si>
    <t>Pampa Hermosa</t>
  </si>
  <si>
    <t>San Cristobal</t>
  </si>
  <si>
    <t>010516</t>
  </si>
  <si>
    <t>LuyaSan Cristobal</t>
  </si>
  <si>
    <t>AM62</t>
  </si>
  <si>
    <t xml:space="preserve">SAN CRISTOBAL-LUYA                 </t>
  </si>
  <si>
    <t>Longar</t>
  </si>
  <si>
    <t>Jamalca</t>
  </si>
  <si>
    <t>Succha</t>
  </si>
  <si>
    <t>Mirgas</t>
  </si>
  <si>
    <t>Canis</t>
  </si>
  <si>
    <t>La Pampa</t>
  </si>
  <si>
    <t>Huacchis</t>
  </si>
  <si>
    <t>Malvas</t>
  </si>
  <si>
    <t>Mato</t>
  </si>
  <si>
    <t>Llumpa</t>
  </si>
  <si>
    <t>Congas</t>
  </si>
  <si>
    <t>Huandoval</t>
  </si>
  <si>
    <t>Marca</t>
  </si>
  <si>
    <t>Moro</t>
  </si>
  <si>
    <t>Ranrahirca</t>
  </si>
  <si>
    <t>Huanipaca</t>
  </si>
  <si>
    <t>Huancaray</t>
  </si>
  <si>
    <t>Oropesa</t>
  </si>
  <si>
    <t>Mara</t>
  </si>
  <si>
    <t>Huaccana</t>
  </si>
  <si>
    <t>Huayllati</t>
  </si>
  <si>
    <t>Characato</t>
  </si>
  <si>
    <t>Nicolas de Pierola</t>
  </si>
  <si>
    <t>Cahuacho</t>
  </si>
  <si>
    <t>Chilcaymarca</t>
  </si>
  <si>
    <t>Chivay</t>
  </si>
  <si>
    <t>Iray</t>
  </si>
  <si>
    <t>Mollendo</t>
  </si>
  <si>
    <t>Pampamarca</t>
  </si>
  <si>
    <t>Carmen Alto</t>
  </si>
  <si>
    <t>Paras</t>
  </si>
  <si>
    <t>Chungui</t>
  </si>
  <si>
    <t>Chipao</t>
  </si>
  <si>
    <t>Pullo</t>
  </si>
  <si>
    <t>Oyolo</t>
  </si>
  <si>
    <t>Morcolla</t>
  </si>
  <si>
    <t>Cayara</t>
  </si>
  <si>
    <t>Jorge Chavez</t>
  </si>
  <si>
    <t>Chimban</t>
  </si>
  <si>
    <t>San Benito</t>
  </si>
  <si>
    <t>La Ramada</t>
  </si>
  <si>
    <t>Jose Manuel Quiroz</t>
  </si>
  <si>
    <t>La Florida</t>
  </si>
  <si>
    <t>Ninabamba</t>
  </si>
  <si>
    <t>La Punta</t>
  </si>
  <si>
    <t>San Sebastian</t>
  </si>
  <si>
    <t>Pomacanchi</t>
  </si>
  <si>
    <t>Huarocondo</t>
  </si>
  <si>
    <t>Pisac</t>
  </si>
  <si>
    <t>Llusco</t>
  </si>
  <si>
    <t>Ocoruro</t>
  </si>
  <si>
    <t>Megantoni</t>
  </si>
  <si>
    <t>Omacha</t>
  </si>
  <si>
    <t>Kosñipata</t>
  </si>
  <si>
    <t>Cusipata</t>
  </si>
  <si>
    <t>Ollantaytambo</t>
  </si>
  <si>
    <t>Cuenca</t>
  </si>
  <si>
    <t>Marcas</t>
  </si>
  <si>
    <t>Congalla</t>
  </si>
  <si>
    <t>Chupamarca</t>
  </si>
  <si>
    <t>El Carmen</t>
  </si>
  <si>
    <t>Laramarca</t>
  </si>
  <si>
    <t>Margos</t>
  </si>
  <si>
    <t>Huacar</t>
  </si>
  <si>
    <t>Quivilla</t>
  </si>
  <si>
    <t>Llata</t>
  </si>
  <si>
    <t>Luyando</t>
  </si>
  <si>
    <t>Santa Rosa de Alto Yanaj</t>
  </si>
  <si>
    <t>Yuyapichis</t>
  </si>
  <si>
    <t>Rondos</t>
  </si>
  <si>
    <t>Choras</t>
  </si>
  <si>
    <t>Pachacutec</t>
  </si>
  <si>
    <t>Vista Alegre</t>
  </si>
  <si>
    <t>Tibillo</t>
  </si>
  <si>
    <t>Chongos Alto</t>
  </si>
  <si>
    <t>Comas</t>
  </si>
  <si>
    <t>San Ramon</t>
  </si>
  <si>
    <t>Curicaca</t>
  </si>
  <si>
    <t>Rio Negro</t>
  </si>
  <si>
    <t>San Francisco del Yeso</t>
  </si>
  <si>
    <t>010517</t>
  </si>
  <si>
    <t>LuyaSan Francisco del Yeso</t>
  </si>
  <si>
    <t>AM63</t>
  </si>
  <si>
    <t xml:space="preserve">SAN FRANCISCO DEL YESO-LUYA        </t>
  </si>
  <si>
    <t>Mariscal Benavides</t>
  </si>
  <si>
    <t>Lonya Grande</t>
  </si>
  <si>
    <t>Jangas</t>
  </si>
  <si>
    <t>San Juan de Rontoy</t>
  </si>
  <si>
    <t>Chiquian</t>
  </si>
  <si>
    <t>Marcara</t>
  </si>
  <si>
    <t>Yanac</t>
  </si>
  <si>
    <t>Huachis</t>
  </si>
  <si>
    <t>Pamparomas</t>
  </si>
  <si>
    <t>Lucma</t>
  </si>
  <si>
    <t>Llipa</t>
  </si>
  <si>
    <t>Lacabamba</t>
  </si>
  <si>
    <t>Pampas Chico</t>
  </si>
  <si>
    <t>Quiches</t>
  </si>
  <si>
    <t>Shupluy</t>
  </si>
  <si>
    <t>Lambrama</t>
  </si>
  <si>
    <t>Huayana</t>
  </si>
  <si>
    <t>Pachaconas</t>
  </si>
  <si>
    <t>Cotaruse</t>
  </si>
  <si>
    <t>Tambobamba</t>
  </si>
  <si>
    <t>Ocobamba</t>
  </si>
  <si>
    <t>Mamara</t>
  </si>
  <si>
    <t>Chiguata</t>
  </si>
  <si>
    <t>Choco</t>
  </si>
  <si>
    <t>Punta de Bombon</t>
  </si>
  <si>
    <t>Puyca</t>
  </si>
  <si>
    <t>Totos</t>
  </si>
  <si>
    <t>Iguain</t>
  </si>
  <si>
    <t>Luis Carranza</t>
  </si>
  <si>
    <t>Huac-Huas</t>
  </si>
  <si>
    <t>Puyusca</t>
  </si>
  <si>
    <t>Pararca</t>
  </si>
  <si>
    <t>Paico</t>
  </si>
  <si>
    <t>Colca</t>
  </si>
  <si>
    <t>Saurama</t>
  </si>
  <si>
    <t>Jose Galvez</t>
  </si>
  <si>
    <t>Choropampa</t>
  </si>
  <si>
    <t>Santa Cruz de Toled</t>
  </si>
  <si>
    <t>Pimpingos</t>
  </si>
  <si>
    <t>Las Pirias</t>
  </si>
  <si>
    <t>San Jose de Lourdes</t>
  </si>
  <si>
    <t>Jose Sabogal</t>
  </si>
  <si>
    <t>Llapa</t>
  </si>
  <si>
    <t>Pulan</t>
  </si>
  <si>
    <t>Mi Peru</t>
  </si>
  <si>
    <t>Santiago</t>
  </si>
  <si>
    <t>Rondocan</t>
  </si>
  <si>
    <t>Limatambo</t>
  </si>
  <si>
    <t>San Salvador</t>
  </si>
  <si>
    <t>Quehue</t>
  </si>
  <si>
    <t>San Pedro</t>
  </si>
  <si>
    <t>Quiñota</t>
  </si>
  <si>
    <t>Pallpata</t>
  </si>
  <si>
    <t>Paccaritambo</t>
  </si>
  <si>
    <t>Huaro</t>
  </si>
  <si>
    <t>Huachocolpa</t>
  </si>
  <si>
    <t>Paucara</t>
  </si>
  <si>
    <t>Huanca-Huanca</t>
  </si>
  <si>
    <t>Cocas</t>
  </si>
  <si>
    <t>Ocoyo</t>
  </si>
  <si>
    <t>Daniel Hernandez</t>
  </si>
  <si>
    <t>Pillco Marca</t>
  </si>
  <si>
    <t>San Francisco</t>
  </si>
  <si>
    <t>Ripan</t>
  </si>
  <si>
    <t>Miraflores</t>
  </si>
  <si>
    <t>Mariano Damaso Beraun</t>
  </si>
  <si>
    <t>San Francisco de Asis</t>
  </si>
  <si>
    <t>Jacas Chico</t>
  </si>
  <si>
    <t>Parcona</t>
  </si>
  <si>
    <t>Grocio Prado</t>
  </si>
  <si>
    <t>San Andres</t>
  </si>
  <si>
    <t>Chupuro</t>
  </si>
  <si>
    <t>Vitoc</t>
  </si>
  <si>
    <t>El Mantaro</t>
  </si>
  <si>
    <t>Rio Tambo</t>
  </si>
  <si>
    <t>010518</t>
  </si>
  <si>
    <t>LuyaSan Jeronimo</t>
  </si>
  <si>
    <t>AM64</t>
  </si>
  <si>
    <t xml:space="preserve">SAN JERONIMO-LUYA                  </t>
  </si>
  <si>
    <t>Milpuc</t>
  </si>
  <si>
    <t>Yamon</t>
  </si>
  <si>
    <t>Colquioc</t>
  </si>
  <si>
    <t>Pariahuanca</t>
  </si>
  <si>
    <t>Yupan</t>
  </si>
  <si>
    <t>Huantar</t>
  </si>
  <si>
    <t>Pueblo Libre</t>
  </si>
  <si>
    <t>Musga</t>
  </si>
  <si>
    <t>Llapo</t>
  </si>
  <si>
    <t>Pararin</t>
  </si>
  <si>
    <t>Nuevo Chimbote</t>
  </si>
  <si>
    <t>Ragash</t>
  </si>
  <si>
    <t>Yanama</t>
  </si>
  <si>
    <t>Pichirhua</t>
  </si>
  <si>
    <t>Jose Maria Arguedas</t>
  </si>
  <si>
    <t>Sabaino</t>
  </si>
  <si>
    <t>Huayllo</t>
  </si>
  <si>
    <t>Ongoy</t>
  </si>
  <si>
    <t>Micaela Bastidas</t>
  </si>
  <si>
    <t>Jacobo Hunter</t>
  </si>
  <si>
    <t>Quilca</t>
  </si>
  <si>
    <t>Chala</t>
  </si>
  <si>
    <t>Huancarqui</t>
  </si>
  <si>
    <t>Salamanca</t>
  </si>
  <si>
    <t>Quechualla</t>
  </si>
  <si>
    <t>Jesus Nazareno</t>
  </si>
  <si>
    <t>Llochegua</t>
  </si>
  <si>
    <t>Samugari</t>
  </si>
  <si>
    <t>Laramate</t>
  </si>
  <si>
    <t>San Francisco de Ravacayco</t>
  </si>
  <si>
    <t>Pausa</t>
  </si>
  <si>
    <t>Querobamba</t>
  </si>
  <si>
    <t>Huamanquiquia</t>
  </si>
  <si>
    <t>Llacanora</t>
  </si>
  <si>
    <t>La Libertad de Pallan</t>
  </si>
  <si>
    <t>Tantarica</t>
  </si>
  <si>
    <t>Querocotillo</t>
  </si>
  <si>
    <t>Pomahuaca</t>
  </si>
  <si>
    <t>Tabaconas</t>
  </si>
  <si>
    <t>Pedro Galvez</t>
  </si>
  <si>
    <t>Nanchoc</t>
  </si>
  <si>
    <t>Ventanilla</t>
  </si>
  <si>
    <t>Saylla</t>
  </si>
  <si>
    <t>Sangarara</t>
  </si>
  <si>
    <t>Mollepata</t>
  </si>
  <si>
    <t>Taray</t>
  </si>
  <si>
    <t>Tupac Amaru</t>
  </si>
  <si>
    <t>Sicuani</t>
  </si>
  <si>
    <t>Santo Tomas</t>
  </si>
  <si>
    <t>Pichigua</t>
  </si>
  <si>
    <t>Pichari</t>
  </si>
  <si>
    <t>Lucre</t>
  </si>
  <si>
    <t>Yucay</t>
  </si>
  <si>
    <t>Pomacocha</t>
  </si>
  <si>
    <t>Huayllay Grande</t>
  </si>
  <si>
    <t>Huachos</t>
  </si>
  <si>
    <t>Locroja</t>
  </si>
  <si>
    <t>Pilpichaca</t>
  </si>
  <si>
    <t>Quisqui</t>
  </si>
  <si>
    <t>San Rafael</t>
  </si>
  <si>
    <t>Shunqui</t>
  </si>
  <si>
    <t>Monzon</t>
  </si>
  <si>
    <t>Pucayu</t>
  </si>
  <si>
    <t>San Miguel de Cauri</t>
  </si>
  <si>
    <t>Obas</t>
  </si>
  <si>
    <t>Pueblo Nuevo</t>
  </si>
  <si>
    <t>San Clemente</t>
  </si>
  <si>
    <t>Heroinas Toledo</t>
  </si>
  <si>
    <t>Huamali</t>
  </si>
  <si>
    <t>San Juan de Lopecancha</t>
  </si>
  <si>
    <t>010519</t>
  </si>
  <si>
    <t>LuyaSan Juan de Lopecancha</t>
  </si>
  <si>
    <t>AM65</t>
  </si>
  <si>
    <t xml:space="preserve">SAN JUAN DE LOPECANCHA-LUYA        </t>
  </si>
  <si>
    <t>Ancon</t>
  </si>
  <si>
    <t>Omia</t>
  </si>
  <si>
    <t>San Miguel de Aco</t>
  </si>
  <si>
    <t>Piscobamba</t>
  </si>
  <si>
    <t>San Cristobal de Rajan</t>
  </si>
  <si>
    <t>Samanco</t>
  </si>
  <si>
    <t>San Juan</t>
  </si>
  <si>
    <t>San Pedro de Cachora</t>
  </si>
  <si>
    <t>Kaquiabamba</t>
  </si>
  <si>
    <t>Justo Apu Sahuaraura</t>
  </si>
  <si>
    <t>Ranracancha</t>
  </si>
  <si>
    <t>Pataypampa</t>
  </si>
  <si>
    <t>Jose Luis Bustamante y Rivero</t>
  </si>
  <si>
    <t>Samuel Pastor</t>
  </si>
  <si>
    <t>Chaparra</t>
  </si>
  <si>
    <t>Machaguay</t>
  </si>
  <si>
    <t>Huanca</t>
  </si>
  <si>
    <t>Yanaquihua</t>
  </si>
  <si>
    <t>Sayla</t>
  </si>
  <si>
    <t>Luricocha</t>
  </si>
  <si>
    <t>Upahuacho</t>
  </si>
  <si>
    <t>San Javier de Alpabamba</t>
  </si>
  <si>
    <t>San Pedro de Larcay</t>
  </si>
  <si>
    <t>Huancapi</t>
  </si>
  <si>
    <t>Vischongo</t>
  </si>
  <si>
    <t>Los Baños del Inca</t>
  </si>
  <si>
    <t>Miguel Iglesias</t>
  </si>
  <si>
    <t>Yonan</t>
  </si>
  <si>
    <t>San Andres de Cutervo</t>
  </si>
  <si>
    <t>Pucara</t>
  </si>
  <si>
    <t>Niepos</t>
  </si>
  <si>
    <t>Saucepampa</t>
  </si>
  <si>
    <t>Wanchaq</t>
  </si>
  <si>
    <t>Pucyura</t>
  </si>
  <si>
    <t>Yanatile</t>
  </si>
  <si>
    <t>Yanaoca</t>
  </si>
  <si>
    <t>Tinta</t>
  </si>
  <si>
    <t>Velille</t>
  </si>
  <si>
    <t>Suyckutambo</t>
  </si>
  <si>
    <t>Quellouno</t>
  </si>
  <si>
    <t>Pillpinto</t>
  </si>
  <si>
    <t>Marcapata</t>
  </si>
  <si>
    <t>Huando</t>
  </si>
  <si>
    <t>Rosario</t>
  </si>
  <si>
    <t>Julcamarca</t>
  </si>
  <si>
    <t>Huamatambo</t>
  </si>
  <si>
    <t>Pachamarca</t>
  </si>
  <si>
    <t>Querco</t>
  </si>
  <si>
    <t>Huaribamba</t>
  </si>
  <si>
    <t>San Francisco de Cayran</t>
  </si>
  <si>
    <t>Tomay Kichwa</t>
  </si>
  <si>
    <t>Sillapata</t>
  </si>
  <si>
    <t>Punchao</t>
  </si>
  <si>
    <t>Rupa-Rupa</t>
  </si>
  <si>
    <t>Salas</t>
  </si>
  <si>
    <t>San Juan de Yanac</t>
  </si>
  <si>
    <t>Tupac Amaru Inca</t>
  </si>
  <si>
    <t>Cullhuas</t>
  </si>
  <si>
    <t>Manzanares</t>
  </si>
  <si>
    <t>Huaripampa</t>
  </si>
  <si>
    <t>VizcatanDelene</t>
  </si>
  <si>
    <t>Santa Catalina</t>
  </si>
  <si>
    <t>010520</t>
  </si>
  <si>
    <t>LuyaSanta Catalina</t>
  </si>
  <si>
    <t>AM66</t>
  </si>
  <si>
    <t xml:space="preserve">SANTA CATALINA-LUYA                </t>
  </si>
  <si>
    <t>Pampas</t>
  </si>
  <si>
    <t>Huasta</t>
  </si>
  <si>
    <t>Shilla</t>
  </si>
  <si>
    <t>Masin</t>
  </si>
  <si>
    <t>Santo Toribio</t>
  </si>
  <si>
    <t>Tapacocha</t>
  </si>
  <si>
    <t>Sicsibamba</t>
  </si>
  <si>
    <t>Tamburco</t>
  </si>
  <si>
    <t>Kishuara</t>
  </si>
  <si>
    <t>Rocchacc</t>
  </si>
  <si>
    <t>Progreso</t>
  </si>
  <si>
    <t>La Joya</t>
  </si>
  <si>
    <t>Huanuhuanu</t>
  </si>
  <si>
    <t>Orcopampa</t>
  </si>
  <si>
    <t>Ichupampa</t>
  </si>
  <si>
    <t>Tauria</t>
  </si>
  <si>
    <t>Pacaycasa</t>
  </si>
  <si>
    <t>Pucacolpa</t>
  </si>
  <si>
    <t>Santa Rosa</t>
  </si>
  <si>
    <t>Llauta</t>
  </si>
  <si>
    <t>San Jose de Ushua</t>
  </si>
  <si>
    <t>San Salvador de Quije</t>
  </si>
  <si>
    <t>Huancaraylla</t>
  </si>
  <si>
    <t>Oxamarca</t>
  </si>
  <si>
    <t>Conchan</t>
  </si>
  <si>
    <t>San Juan de Cutervo</t>
  </si>
  <si>
    <t>Sallique</t>
  </si>
  <si>
    <t>San Gregorio</t>
  </si>
  <si>
    <t>Sexi</t>
  </si>
  <si>
    <t>Zurite</t>
  </si>
  <si>
    <t>Quimbiri</t>
  </si>
  <si>
    <t>Yaurisque</t>
  </si>
  <si>
    <t>Ocongate</t>
  </si>
  <si>
    <t>Huayllahuara</t>
  </si>
  <si>
    <t>Lircay</t>
  </si>
  <si>
    <t>Mollepampa</t>
  </si>
  <si>
    <t>Paucarbamba</t>
  </si>
  <si>
    <t>Quito-Arma</t>
  </si>
  <si>
    <t>San Pablo de Pillao</t>
  </si>
  <si>
    <t>Yanas</t>
  </si>
  <si>
    <t>Puños</t>
  </si>
  <si>
    <t>San Jose de los Molinos</t>
  </si>
  <si>
    <t>San Pedro de Huacarpana</t>
  </si>
  <si>
    <t>El Tambo</t>
  </si>
  <si>
    <t>Huertas</t>
  </si>
  <si>
    <t>010521</t>
  </si>
  <si>
    <t>LuyaSanto Tomas</t>
  </si>
  <si>
    <t>AM67</t>
  </si>
  <si>
    <t xml:space="preserve">SANTO TOMAS-LUYA                   </t>
  </si>
  <si>
    <t>Pariacoto</t>
  </si>
  <si>
    <t>Huayllacayan</t>
  </si>
  <si>
    <t>Tinco</t>
  </si>
  <si>
    <t>Paucas</t>
  </si>
  <si>
    <t>Yuracmarca</t>
  </si>
  <si>
    <t>Santiago de Chilcas</t>
  </si>
  <si>
    <t>Ticapampa</t>
  </si>
  <si>
    <t>Pacobamba</t>
  </si>
  <si>
    <t>Pocohuanca</t>
  </si>
  <si>
    <t>Uranmarca</t>
  </si>
  <si>
    <t>San Antonio</t>
  </si>
  <si>
    <t>Mariano Melgar</t>
  </si>
  <si>
    <t>Jaqui</t>
  </si>
  <si>
    <t>Pampacolca</t>
  </si>
  <si>
    <t>Lari</t>
  </si>
  <si>
    <t>Tomepampa</t>
  </si>
  <si>
    <t>Quinua</t>
  </si>
  <si>
    <t>Santillana</t>
  </si>
  <si>
    <t>Tambo</t>
  </si>
  <si>
    <t>Sara Sara</t>
  </si>
  <si>
    <t>Santiago de Paucaray</t>
  </si>
  <si>
    <t>Huaya</t>
  </si>
  <si>
    <t>Matara</t>
  </si>
  <si>
    <t>Sorochuco</t>
  </si>
  <si>
    <t>Huambos</t>
  </si>
  <si>
    <t>San Luis de Lucma</t>
  </si>
  <si>
    <t>San Felipe</t>
  </si>
  <si>
    <t>Uticyacu</t>
  </si>
  <si>
    <t>Santa Ana</t>
  </si>
  <si>
    <t>Izcuchaca</t>
  </si>
  <si>
    <t>San Antonio de Antaparco</t>
  </si>
  <si>
    <t>San Miguel de Mayocc</t>
  </si>
  <si>
    <t>San Antonio de Cusicancha</t>
  </si>
  <si>
    <t>Pazos</t>
  </si>
  <si>
    <t>San Pedro de Chaulan</t>
  </si>
  <si>
    <t>Singa</t>
  </si>
  <si>
    <t>San Juan Bautista</t>
  </si>
  <si>
    <t>Sunampe</t>
  </si>
  <si>
    <t>Huacrapuquio</t>
  </si>
  <si>
    <t>Matahuasi</t>
  </si>
  <si>
    <t>Janjaillo</t>
  </si>
  <si>
    <t>Tingo</t>
  </si>
  <si>
    <t>010522</t>
  </si>
  <si>
    <t>LuyaTingo</t>
  </si>
  <si>
    <t>AM68</t>
  </si>
  <si>
    <t xml:space="preserve">TINGO-LUYA                         </t>
  </si>
  <si>
    <t>Totora</t>
  </si>
  <si>
    <t>Pira</t>
  </si>
  <si>
    <t>La Primavera</t>
  </si>
  <si>
    <t>Yungar</t>
  </si>
  <si>
    <t>Ponto</t>
  </si>
  <si>
    <t>Tauca</t>
  </si>
  <si>
    <t>Pacucha</t>
  </si>
  <si>
    <t>Lomas</t>
  </si>
  <si>
    <t>Tipan</t>
  </si>
  <si>
    <t>Lluta</t>
  </si>
  <si>
    <t>Toro</t>
  </si>
  <si>
    <t>San Jose de Ticllas</t>
  </si>
  <si>
    <t>Sivia</t>
  </si>
  <si>
    <t>Soras</t>
  </si>
  <si>
    <t>Sarhua</t>
  </si>
  <si>
    <t>Namora</t>
  </si>
  <si>
    <t>Lajas</t>
  </si>
  <si>
    <t>San Jose del Alto</t>
  </si>
  <si>
    <t>San Silvestre de Cochan</t>
  </si>
  <si>
    <t>Yauyucan</t>
  </si>
  <si>
    <t>Santa Teresa</t>
  </si>
  <si>
    <t>Quiquijana</t>
  </si>
  <si>
    <t>Laria</t>
  </si>
  <si>
    <t>Santo Tomas de Pata</t>
  </si>
  <si>
    <t>San Pedro de Coris</t>
  </si>
  <si>
    <t>San Francisco de Sangayaico</t>
  </si>
  <si>
    <t>Pichos</t>
  </si>
  <si>
    <t>Santa Maria del Valle</t>
  </si>
  <si>
    <t>Tantamayo</t>
  </si>
  <si>
    <t>Tambo de Mora</t>
  </si>
  <si>
    <t>Hualhuas</t>
  </si>
  <si>
    <t>Mito</t>
  </si>
  <si>
    <t>Trita</t>
  </si>
  <si>
    <t>010523</t>
  </si>
  <si>
    <t>LuyaTrita</t>
  </si>
  <si>
    <t>AM69</t>
  </si>
  <si>
    <t xml:space="preserve">TRITA-LUYA                         </t>
  </si>
  <si>
    <t>Tarica</t>
  </si>
  <si>
    <t>Mangas</t>
  </si>
  <si>
    <t>Rahuapampa</t>
  </si>
  <si>
    <t>Pampachiri</t>
  </si>
  <si>
    <t>Turpay</t>
  </si>
  <si>
    <t>Mollebaya</t>
  </si>
  <si>
    <t>Quicacha</t>
  </si>
  <si>
    <t>Uñon</t>
  </si>
  <si>
    <t>Maca</t>
  </si>
  <si>
    <t>Uchuraccay</t>
  </si>
  <si>
    <t>Otoca</t>
  </si>
  <si>
    <t>Vilcanchos</t>
  </si>
  <si>
    <t>Utco</t>
  </si>
  <si>
    <t>Santo Domingo de la Capilla</t>
  </si>
  <si>
    <t>Tongod</t>
  </si>
  <si>
    <t>Vilcabamba</t>
  </si>
  <si>
    <t>Urcos</t>
  </si>
  <si>
    <t>Manta</t>
  </si>
  <si>
    <t>Secclla</t>
  </si>
  <si>
    <t>Tantara</t>
  </si>
  <si>
    <t>San Isidro</t>
  </si>
  <si>
    <t>Yacus</t>
  </si>
  <si>
    <t>Subtanjalla</t>
  </si>
  <si>
    <t>Huancan</t>
  </si>
  <si>
    <t>Nueve de Julio</t>
  </si>
  <si>
    <t>010601</t>
  </si>
  <si>
    <t>AmazonasRodriguez de Mendoza</t>
  </si>
  <si>
    <t>Rodriguez de MendozaSan Nicolas</t>
  </si>
  <si>
    <t>AM70</t>
  </si>
  <si>
    <t xml:space="preserve">SAN NICOLAS-RODRIGUEZ DE MENDOZA   </t>
  </si>
  <si>
    <t>Andajes</t>
  </si>
  <si>
    <t>Pacllon</t>
  </si>
  <si>
    <t>Rapayan</t>
  </si>
  <si>
    <t>Soraya</t>
  </si>
  <si>
    <t>Paucarpata</t>
  </si>
  <si>
    <t>Yauca</t>
  </si>
  <si>
    <t>Uraca</t>
  </si>
  <si>
    <t>Madrigal</t>
  </si>
  <si>
    <t>Santiago de Pischa</t>
  </si>
  <si>
    <t>Puquio</t>
  </si>
  <si>
    <t>Miracosta</t>
  </si>
  <si>
    <t>Union Agua Blanca</t>
  </si>
  <si>
    <t>Villakintiarina</t>
  </si>
  <si>
    <t>Ticrapo</t>
  </si>
  <si>
    <t>Santiago de Chocorvos</t>
  </si>
  <si>
    <t>Quichuas</t>
  </si>
  <si>
    <t>Yarumayo</t>
  </si>
  <si>
    <t>Tate</t>
  </si>
  <si>
    <t>Orcotuna</t>
  </si>
  <si>
    <t>Leonor Ordoñez</t>
  </si>
  <si>
    <t>010602</t>
  </si>
  <si>
    <t>Rodriguez de MendozaChirimoto</t>
  </si>
  <si>
    <t>AM71</t>
  </si>
  <si>
    <t xml:space="preserve">CHIRIMOTO-RODRIGUEZ DE MENDOZA     </t>
  </si>
  <si>
    <t>San Miguel de Corpanqui</t>
  </si>
  <si>
    <t>San Antonio de Cachi</t>
  </si>
  <si>
    <t>Tapairihua</t>
  </si>
  <si>
    <t>Virundo</t>
  </si>
  <si>
    <t>Pocsi</t>
  </si>
  <si>
    <t>Viraco</t>
  </si>
  <si>
    <t>Majes</t>
  </si>
  <si>
    <t>Socos</t>
  </si>
  <si>
    <t>Saisa</t>
  </si>
  <si>
    <t>Paccha</t>
  </si>
  <si>
    <t>Socota</t>
  </si>
  <si>
    <t>VillaVirgen</t>
  </si>
  <si>
    <t>Moya</t>
  </si>
  <si>
    <t>Santiago de Quirahuara</t>
  </si>
  <si>
    <t>Quishuar</t>
  </si>
  <si>
    <t>Yauca del Rosario</t>
  </si>
  <si>
    <t>Huasicancha</t>
  </si>
  <si>
    <t>San Jose de Quero</t>
  </si>
  <si>
    <t>Llocllapampa</t>
  </si>
  <si>
    <t>010603</t>
  </si>
  <si>
    <t>Rodriguez de MendozaCochamal</t>
  </si>
  <si>
    <t>AM72</t>
  </si>
  <si>
    <t xml:space="preserve">COCHAMAL-RODRIGUEZ DE MENDOZA      </t>
  </si>
  <si>
    <t>Ticllos</t>
  </si>
  <si>
    <t>San Pedro de Chana</t>
  </si>
  <si>
    <t>Tintay</t>
  </si>
  <si>
    <t>Polobaya</t>
  </si>
  <si>
    <t>San Antonio de Chuca</t>
  </si>
  <si>
    <t>Tambillo</t>
  </si>
  <si>
    <t>Pion</t>
  </si>
  <si>
    <t>Toribio Casanova</t>
  </si>
  <si>
    <t>Nuevo Occoro</t>
  </si>
  <si>
    <t>Santo Domingo de Capillas</t>
  </si>
  <si>
    <t>Roble</t>
  </si>
  <si>
    <t>Huayucachi</t>
  </si>
  <si>
    <t>Santa Rosa de Ocopa</t>
  </si>
  <si>
    <t>Marco</t>
  </si>
  <si>
    <t>010604</t>
  </si>
  <si>
    <t>Rodriguez de MendozaHuambo</t>
  </si>
  <si>
    <t>AM73</t>
  </si>
  <si>
    <t xml:space="preserve">HUAMBO-RODRIGUEZ DE MENDOZA        </t>
  </si>
  <si>
    <t>Uco</t>
  </si>
  <si>
    <t>San Miguel de Chaccrampa</t>
  </si>
  <si>
    <t>Toraya</t>
  </si>
  <si>
    <t>Sibayo</t>
  </si>
  <si>
    <t>Vinchos</t>
  </si>
  <si>
    <t>Querocoto</t>
  </si>
  <si>
    <t>Palca</t>
  </si>
  <si>
    <t>Salcabamba</t>
  </si>
  <si>
    <t>Ingenio</t>
  </si>
  <si>
    <t>Masma</t>
  </si>
  <si>
    <t>010605</t>
  </si>
  <si>
    <t>Rodriguez de MendozaLimabamba</t>
  </si>
  <si>
    <t>AM74</t>
  </si>
  <si>
    <t xml:space="preserve">LIMABAMBA-RODRIGUEZ DE MENDOZA     </t>
  </si>
  <si>
    <t>Santa Maria de Chicmo</t>
  </si>
  <si>
    <t>Yanaca</t>
  </si>
  <si>
    <t>Sabandia</t>
  </si>
  <si>
    <t>Tapay</t>
  </si>
  <si>
    <t>San Juan de Licupis</t>
  </si>
  <si>
    <t>Pilchaca</t>
  </si>
  <si>
    <t>Salcahuasi</t>
  </si>
  <si>
    <t>Masma Chicche</t>
  </si>
  <si>
    <t>010606</t>
  </si>
  <si>
    <t>Rodriguez de MendozaLongar</t>
  </si>
  <si>
    <t>AM75</t>
  </si>
  <si>
    <t xml:space="preserve">LONGAR-RODRIGUEZ DE MENDOZA        </t>
  </si>
  <si>
    <t>Andoas</t>
  </si>
  <si>
    <t>Talavera</t>
  </si>
  <si>
    <t>Sachaca</t>
  </si>
  <si>
    <t>Tisco</t>
  </si>
  <si>
    <t>San Pedro de Palco</t>
  </si>
  <si>
    <t>Tacabamba</t>
  </si>
  <si>
    <t>Vilca</t>
  </si>
  <si>
    <t>San Marcos de Rocchac</t>
  </si>
  <si>
    <t>Pilcomayo</t>
  </si>
  <si>
    <t>Molinos</t>
  </si>
  <si>
    <t>010607</t>
  </si>
  <si>
    <t>Rodriguez de MendozaMariscal Benavides</t>
  </si>
  <si>
    <t>AM76</t>
  </si>
  <si>
    <t>MARISCAL BENAVIDES-RODRIGUEZ DE MEN</t>
  </si>
  <si>
    <t>Tumay Huaraca</t>
  </si>
  <si>
    <t>San Juan de Siguas</t>
  </si>
  <si>
    <t>Tuti</t>
  </si>
  <si>
    <t>Tocmoche</t>
  </si>
  <si>
    <t>Surcubamba</t>
  </si>
  <si>
    <t>Monobamba</t>
  </si>
  <si>
    <t>010608</t>
  </si>
  <si>
    <t>Rodriguez de MendozaMilpuc</t>
  </si>
  <si>
    <t>AM77</t>
  </si>
  <si>
    <t xml:space="preserve">MILPUC-RODRIGUEZ DE MENDOZA        </t>
  </si>
  <si>
    <t>Angasmarca</t>
  </si>
  <si>
    <t>Turpo</t>
  </si>
  <si>
    <t>San Juan de Tarucani</t>
  </si>
  <si>
    <t>Yanque</t>
  </si>
  <si>
    <t>Santa Ana de Huaycahuacho</t>
  </si>
  <si>
    <t>Tintay Puncu</t>
  </si>
  <si>
    <t>Quichuay</t>
  </si>
  <si>
    <t>Muqui</t>
  </si>
  <si>
    <t>010609</t>
  </si>
  <si>
    <t>Rodriguez de MendozaOmia</t>
  </si>
  <si>
    <t>AM78</t>
  </si>
  <si>
    <t xml:space="preserve">OMIA-RODRIGUEZ DE MENDOZA          </t>
  </si>
  <si>
    <t>Santa Isabel de Siguas</t>
  </si>
  <si>
    <t>Santa Lucia</t>
  </si>
  <si>
    <t>Quilcas</t>
  </si>
  <si>
    <t>Muquiyauyo</t>
  </si>
  <si>
    <t>010610</t>
  </si>
  <si>
    <t>Rodriguez de MendozaSanta Rosa</t>
  </si>
  <si>
    <t>AM79</t>
  </si>
  <si>
    <t xml:space="preserve">SANTA ROSA-RODRIGUEZ DE MENDOZA    </t>
  </si>
  <si>
    <t>Santa Rita de Siguas</t>
  </si>
  <si>
    <t>San Agustin</t>
  </si>
  <si>
    <t>Paca</t>
  </si>
  <si>
    <t>010611</t>
  </si>
  <si>
    <t>Rodriguez de MendozaTotora</t>
  </si>
  <si>
    <t>AM80</t>
  </si>
  <si>
    <t xml:space="preserve">TOTORA-RODRIGUEZ DE MENDOZA        </t>
  </si>
  <si>
    <t>Socabaya</t>
  </si>
  <si>
    <t>San Jeronimo de Tunan</t>
  </si>
  <si>
    <t>010612</t>
  </si>
  <si>
    <t>Rodriguez de MendozaVista Alegre</t>
  </si>
  <si>
    <t>AM81</t>
  </si>
  <si>
    <t xml:space="preserve">VISTA ALEGRE-RODRIGUEZ DE MENDOZA  </t>
  </si>
  <si>
    <t>Tiabaya</t>
  </si>
  <si>
    <t>Santo Domingo de Acobamba</t>
  </si>
  <si>
    <t>Pancan</t>
  </si>
  <si>
    <t>010701</t>
  </si>
  <si>
    <t>AmazonasUtcubamba</t>
  </si>
  <si>
    <t>UtcubambaBagua Grande</t>
  </si>
  <si>
    <t>AM82</t>
  </si>
  <si>
    <t xml:space="preserve">BAGUA GRANDE-UTCUBAMBA             </t>
  </si>
  <si>
    <t>Antauta</t>
  </si>
  <si>
    <t>Uchumayo</t>
  </si>
  <si>
    <t>Sapallanga</t>
  </si>
  <si>
    <t>Parco</t>
  </si>
  <si>
    <t>010702</t>
  </si>
  <si>
    <t>UtcubambaCajaruro</t>
  </si>
  <si>
    <t>AM83</t>
  </si>
  <si>
    <t xml:space="preserve">CAJARURO-UTCUBAMBA                 </t>
  </si>
  <si>
    <t>Antioquia</t>
  </si>
  <si>
    <t>Vitor</t>
  </si>
  <si>
    <t>Saño</t>
  </si>
  <si>
    <t>Pomacancha</t>
  </si>
  <si>
    <t>010703</t>
  </si>
  <si>
    <t>UtcubambaCumba</t>
  </si>
  <si>
    <t>AM84</t>
  </si>
  <si>
    <t xml:space="preserve">CUMBA-UTCUBAMBA                    </t>
  </si>
  <si>
    <t>Yanahuara</t>
  </si>
  <si>
    <t>Sicaya</t>
  </si>
  <si>
    <t>Ricran</t>
  </si>
  <si>
    <t>010704</t>
  </si>
  <si>
    <t>UtcubambaEl Milagro</t>
  </si>
  <si>
    <t>AM85</t>
  </si>
  <si>
    <t xml:space="preserve">EL MILAGRO-UTCUBAMBA               </t>
  </si>
  <si>
    <t>Yarabamba</t>
  </si>
  <si>
    <t>Viques</t>
  </si>
  <si>
    <t>San Lorenzo</t>
  </si>
  <si>
    <t>010705</t>
  </si>
  <si>
    <t>UtcubambaJamalca</t>
  </si>
  <si>
    <t>AM86</t>
  </si>
  <si>
    <t xml:space="preserve">JAMALCA-UTCUBAMBA                  </t>
  </si>
  <si>
    <t>Yura</t>
  </si>
  <si>
    <t>San Pedro de Chunan</t>
  </si>
  <si>
    <t>010706</t>
  </si>
  <si>
    <t>UtcubambaLonya Grande</t>
  </si>
  <si>
    <t>AM87</t>
  </si>
  <si>
    <t xml:space="preserve">LONYA GRANDE-UTCUBAMBA             </t>
  </si>
  <si>
    <t>Sausa</t>
  </si>
  <si>
    <t>010707</t>
  </si>
  <si>
    <t>UtcubambaYamon</t>
  </si>
  <si>
    <t>AM88</t>
  </si>
  <si>
    <t xml:space="preserve">YAMON-UTCUBAMBA                    </t>
  </si>
  <si>
    <t>Sincos</t>
  </si>
  <si>
    <t>020101</t>
  </si>
  <si>
    <t>AncashHuaraz</t>
  </si>
  <si>
    <t>HuarazHuaraz</t>
  </si>
  <si>
    <t xml:space="preserve">ANC </t>
  </si>
  <si>
    <t>AN01</t>
  </si>
  <si>
    <t xml:space="preserve">HUARAZ                             </t>
  </si>
  <si>
    <t>Tunan Marca</t>
  </si>
  <si>
    <t>020102</t>
  </si>
  <si>
    <t>HuarazCochabamba</t>
  </si>
  <si>
    <t>AN72</t>
  </si>
  <si>
    <t xml:space="preserve">COCHABAMBA-HUARAZ                  </t>
  </si>
  <si>
    <t>Arahuay</t>
  </si>
  <si>
    <t>020103</t>
  </si>
  <si>
    <t>HuarazColcabamba</t>
  </si>
  <si>
    <t>AN73</t>
  </si>
  <si>
    <t xml:space="preserve">COLCABAMBA-HUARAZ                  </t>
  </si>
  <si>
    <t>020104</t>
  </si>
  <si>
    <t>HuarazHuanchay</t>
  </si>
  <si>
    <t>AN74</t>
  </si>
  <si>
    <t xml:space="preserve">HUANCHAY-HUARAZ                    </t>
  </si>
  <si>
    <t>020105</t>
  </si>
  <si>
    <t>HuarazIndependencia</t>
  </si>
  <si>
    <t>AN75</t>
  </si>
  <si>
    <t xml:space="preserve">INDEPENDENCIA-HUARAZ               </t>
  </si>
  <si>
    <t>Arapa</t>
  </si>
  <si>
    <t>020106</t>
  </si>
  <si>
    <t>HuarazJangas</t>
  </si>
  <si>
    <t>AN76</t>
  </si>
  <si>
    <t xml:space="preserve">JANGAS-HUARAZ                      </t>
  </si>
  <si>
    <t>Arenal</t>
  </si>
  <si>
    <t>020107</t>
  </si>
  <si>
    <t>HuarazLa Libertad</t>
  </si>
  <si>
    <t>AN77</t>
  </si>
  <si>
    <t xml:space="preserve">LA LIBERTAD-HUARAZ                 </t>
  </si>
  <si>
    <t>020108</t>
  </si>
  <si>
    <t>HuarazOlleros</t>
  </si>
  <si>
    <t>AN78</t>
  </si>
  <si>
    <t xml:space="preserve">OLLEROS-HUARAZ                     </t>
  </si>
  <si>
    <t>020109</t>
  </si>
  <si>
    <t>HuarazPampas</t>
  </si>
  <si>
    <t>AN79</t>
  </si>
  <si>
    <t xml:space="preserve">PAMPAS-HUARAZ                      </t>
  </si>
  <si>
    <t>020110</t>
  </si>
  <si>
    <t>HuarazPariacoto</t>
  </si>
  <si>
    <t>AN80</t>
  </si>
  <si>
    <t xml:space="preserve">PARIACOTO-HUARAZ                   </t>
  </si>
  <si>
    <t>020111</t>
  </si>
  <si>
    <t>HuarazPira</t>
  </si>
  <si>
    <t>AN81</t>
  </si>
  <si>
    <t xml:space="preserve">PIRA-HUARAZ                        </t>
  </si>
  <si>
    <t>Asia</t>
  </si>
  <si>
    <t>020112</t>
  </si>
  <si>
    <t>HuarazTarica</t>
  </si>
  <si>
    <t>AN82</t>
  </si>
  <si>
    <t xml:space="preserve">TARICA-HUARAZ                      </t>
  </si>
  <si>
    <t>Asillo</t>
  </si>
  <si>
    <t>020201</t>
  </si>
  <si>
    <t>AncashAija</t>
  </si>
  <si>
    <t>AijaAija</t>
  </si>
  <si>
    <t>AN02</t>
  </si>
  <si>
    <t xml:space="preserve">AIJA                               </t>
  </si>
  <si>
    <t>020202</t>
  </si>
  <si>
    <t>AijaCoris</t>
  </si>
  <si>
    <t>AN28</t>
  </si>
  <si>
    <t xml:space="preserve">CORIS-AIJA                         </t>
  </si>
  <si>
    <t>020203</t>
  </si>
  <si>
    <t>AijaHuacllan</t>
  </si>
  <si>
    <t>AN29</t>
  </si>
  <si>
    <t xml:space="preserve">HUACLLAN-AIJA                      </t>
  </si>
  <si>
    <t>020204</t>
  </si>
  <si>
    <t>AijaLa Merced</t>
  </si>
  <si>
    <t>AN30</t>
  </si>
  <si>
    <t xml:space="preserve">LA MERCED-AIJA                     </t>
  </si>
  <si>
    <t>D12_P07_ListDistritos</t>
  </si>
  <si>
    <t>D12_P08_ListDistritos</t>
  </si>
  <si>
    <t>D12_P09_ListDistritos</t>
  </si>
  <si>
    <t>D13_P01_ListDistritos</t>
  </si>
  <si>
    <t>D13_P02_ListDistritos</t>
  </si>
  <si>
    <t>D13_P03_ListDistritos</t>
  </si>
  <si>
    <t>D13_P04_ListDistritos</t>
  </si>
  <si>
    <t>D13_P05_ListDistritos</t>
  </si>
  <si>
    <t>D13_P06_ListDistritos</t>
  </si>
  <si>
    <t>D13_P07_ListDistritos</t>
  </si>
  <si>
    <t>D13_P08_ListDistritos</t>
  </si>
  <si>
    <t>D13_P09_ListDistritos</t>
  </si>
  <si>
    <t>D13_P10_ListDistritos</t>
  </si>
  <si>
    <t>D13_P11_ListDistritos</t>
  </si>
  <si>
    <t>D13_P12_ListDistritos</t>
  </si>
  <si>
    <t>D14_P01_ListDistritos</t>
  </si>
  <si>
    <t>D14_P02_ListDistritos</t>
  </si>
  <si>
    <t>D14_P03_ListDistritos</t>
  </si>
  <si>
    <t>D15_P01_ListDistritos</t>
  </si>
  <si>
    <t>D15_P02_ListDistritos</t>
  </si>
  <si>
    <t>D15_P03_ListDistritos</t>
  </si>
  <si>
    <t>D15_P04_ListDistritos</t>
  </si>
  <si>
    <t>D15_P05_ListDistritos</t>
  </si>
  <si>
    <t>D15_P06_ListDistritos</t>
  </si>
  <si>
    <t>D15_P07_ListDistritos</t>
  </si>
  <si>
    <t>D15_P08_ListDistritos</t>
  </si>
  <si>
    <t>D15_P09_ListDistritos</t>
  </si>
  <si>
    <t>D15_P10_ListDistritos</t>
  </si>
  <si>
    <t>D16_P01_ListDistritos</t>
  </si>
  <si>
    <t>D16_P02_ListDistritos</t>
  </si>
  <si>
    <t>D16_P03_ListDistritos</t>
  </si>
  <si>
    <t>D16_P04_ListDistritos</t>
  </si>
  <si>
    <t>D16_P05_ListDistritos</t>
  </si>
  <si>
    <t>D16_P06_ListDistritos</t>
  </si>
  <si>
    <t>D16_P07_ListDistritos</t>
  </si>
  <si>
    <t>D17_P01_ListDistritos</t>
  </si>
  <si>
    <t>D17_P02_ListDistritos</t>
  </si>
  <si>
    <t>D17_P03_ListDistritos</t>
  </si>
  <si>
    <t>D18_P01_ListDistritos</t>
  </si>
  <si>
    <t>D18_P02_ListDistritos</t>
  </si>
  <si>
    <t>D18_P03_ListDistritos</t>
  </si>
  <si>
    <t>D19_P01_ListDistritos</t>
  </si>
  <si>
    <t>D19_P02_ListDistritos</t>
  </si>
  <si>
    <t>D19_P03_ListDistritos</t>
  </si>
  <si>
    <t>D20_P01_ListDistritos</t>
  </si>
  <si>
    <t>D20_P02_ListDistritos</t>
  </si>
  <si>
    <t>D20_P03_ListDistritos</t>
  </si>
  <si>
    <t>D20_P04_ListDistritos</t>
  </si>
  <si>
    <t>D20_P05_ListDistritos</t>
  </si>
  <si>
    <t>D20_P06_ListDistritos</t>
  </si>
  <si>
    <t>D20_P07_ListDistritos</t>
  </si>
  <si>
    <t>D20_P08_ListDistritos</t>
  </si>
  <si>
    <t>D21_P01_ListDistritos</t>
  </si>
  <si>
    <t>D21_P02_ListDistritos</t>
  </si>
  <si>
    <t>D21_P03_ListDistritos</t>
  </si>
  <si>
    <t>D21_P04_ListDistritos</t>
  </si>
  <si>
    <t>D21_P05_ListDistritos</t>
  </si>
  <si>
    <t>D21_P06_ListDistritos</t>
  </si>
  <si>
    <t>D21_P07_ListDistritos</t>
  </si>
  <si>
    <t>D21_P08_ListDistritos</t>
  </si>
  <si>
    <t>D21_P09_ListDistritos</t>
  </si>
  <si>
    <t>D21_P10_ListDistritos</t>
  </si>
  <si>
    <t>D21_P11_ListDistritos</t>
  </si>
  <si>
    <t>D21_P12_ListDistritos</t>
  </si>
  <si>
    <t>D21_P13_ListDistritos</t>
  </si>
  <si>
    <t>D22_P01_ListDistritos</t>
  </si>
  <si>
    <t>D22_P02_ListDistritos</t>
  </si>
  <si>
    <t>D22_P03_ListDistritos</t>
  </si>
  <si>
    <t>D22_P04_ListDistritos</t>
  </si>
  <si>
    <t>D22_P05_ListDistritos</t>
  </si>
  <si>
    <t>D22_P06_ListDistritos</t>
  </si>
  <si>
    <t>D22_P07_ListDistritos</t>
  </si>
  <si>
    <t>D22_P08_ListDistritos</t>
  </si>
  <si>
    <t>D22_P09_ListDistritos</t>
  </si>
  <si>
    <t>D22_P10_ListDistritos</t>
  </si>
  <si>
    <t>D23_P01_ListDistritos</t>
  </si>
  <si>
    <t>D23_P02_ListDistritos</t>
  </si>
  <si>
    <t>D23_P03_ListDistritos</t>
  </si>
  <si>
    <t>D23_P04_ListDistritos</t>
  </si>
  <si>
    <t>D24_P01_ListDistritos</t>
  </si>
  <si>
    <t>D24_P02_ListDistritos</t>
  </si>
  <si>
    <t>D24_P03_ListDistritos</t>
  </si>
  <si>
    <t>D25_P01_ListDistritos</t>
  </si>
  <si>
    <t>D25_P02_ListDistritos</t>
  </si>
  <si>
    <t>D25_P03_ListDistritos</t>
  </si>
  <si>
    <t>D25_P04_ListDistritos</t>
  </si>
  <si>
    <t>020205</t>
  </si>
  <si>
    <t>AijaSuccha</t>
  </si>
  <si>
    <t>AN31</t>
  </si>
  <si>
    <t xml:space="preserve">SUCCHA-AIJA                        </t>
  </si>
  <si>
    <t>Atavillos Alto</t>
  </si>
  <si>
    <t>Chacapalpa</t>
  </si>
  <si>
    <t>Calamarca</t>
  </si>
  <si>
    <t>Guadalupe</t>
  </si>
  <si>
    <t>Buldibuyo</t>
  </si>
  <si>
    <t>Chugay</t>
  </si>
  <si>
    <t>Cascas</t>
  </si>
  <si>
    <t>Chao</t>
  </si>
  <si>
    <t>Cayalti</t>
  </si>
  <si>
    <t>Chochope</t>
  </si>
  <si>
    <t>Balsapuerto</t>
  </si>
  <si>
    <t>Nauta</t>
  </si>
  <si>
    <t>Pebas</t>
  </si>
  <si>
    <t>Contamana</t>
  </si>
  <si>
    <t>Inambari</t>
  </si>
  <si>
    <t>Fitzcarrald</t>
  </si>
  <si>
    <t>Iberia</t>
  </si>
  <si>
    <t>Carumas</t>
  </si>
  <si>
    <t>Chojata</t>
  </si>
  <si>
    <t>El Algarrobal</t>
  </si>
  <si>
    <t>Chaupimarca</t>
  </si>
  <si>
    <t>Chacayan</t>
  </si>
  <si>
    <t>Chontabamba</t>
  </si>
  <si>
    <t>Canchaque</t>
  </si>
  <si>
    <t>Buenos Aires</t>
  </si>
  <si>
    <t>El Alto</t>
  </si>
  <si>
    <t>Bellavista de la Union</t>
  </si>
  <si>
    <t>Desaguadero</t>
  </si>
  <si>
    <t>Capazo</t>
  </si>
  <si>
    <t>Cojata</t>
  </si>
  <si>
    <t>Cabanilla</t>
  </si>
  <si>
    <t>Conima</t>
  </si>
  <si>
    <t>Calzada</t>
  </si>
  <si>
    <t>Campanilla</t>
  </si>
  <si>
    <t>Awajun</t>
  </si>
  <si>
    <t>Nuevo Progreso</t>
  </si>
  <si>
    <t>Cairani</t>
  </si>
  <si>
    <t>Ilabaya</t>
  </si>
  <si>
    <t>Estique</t>
  </si>
  <si>
    <t>Corrales</t>
  </si>
  <si>
    <t>Canoas de Punta Sal</t>
  </si>
  <si>
    <t>Calleria</t>
  </si>
  <si>
    <t>Raymondi</t>
  </si>
  <si>
    <t>020301</t>
  </si>
  <si>
    <t>AncashAntonio Raymondi</t>
  </si>
  <si>
    <t>Antonio RaymondiLlamellin</t>
  </si>
  <si>
    <t>AN32</t>
  </si>
  <si>
    <t xml:space="preserve">LLAMELLIN-ANTONIO RAYMONDI         </t>
  </si>
  <si>
    <t>Atavillos Bajo</t>
  </si>
  <si>
    <t>Huaricolca</t>
  </si>
  <si>
    <t>Huay-Huay</t>
  </si>
  <si>
    <t>Chongos Bajo</t>
  </si>
  <si>
    <t>Florencia de Mora</t>
  </si>
  <si>
    <t>Casa Grande</t>
  </si>
  <si>
    <t>Pacanga</t>
  </si>
  <si>
    <t>Carabamba</t>
  </si>
  <si>
    <t>Charat</t>
  </si>
  <si>
    <t>Jequetepeque</t>
  </si>
  <si>
    <t>Chillia</t>
  </si>
  <si>
    <t>Cochorco</t>
  </si>
  <si>
    <t>Cachicadan</t>
  </si>
  <si>
    <t>Guadalupito</t>
  </si>
  <si>
    <t>Illimo</t>
  </si>
  <si>
    <t>Ate Vitarte</t>
  </si>
  <si>
    <t>Paramonga</t>
  </si>
  <si>
    <t>Copa</t>
  </si>
  <si>
    <t>Calango</t>
  </si>
  <si>
    <t>Callahuanca</t>
  </si>
  <si>
    <t>Caleta de Carquin</t>
  </si>
  <si>
    <t>Caujul</t>
  </si>
  <si>
    <t>Ayauca</t>
  </si>
  <si>
    <t>Jeberos</t>
  </si>
  <si>
    <t>Parinari</t>
  </si>
  <si>
    <t>Ramon Castilla</t>
  </si>
  <si>
    <t>Capelo</t>
  </si>
  <si>
    <t>Inahuaya</t>
  </si>
  <si>
    <t>Laberinto</t>
  </si>
  <si>
    <t>Huepetuhe</t>
  </si>
  <si>
    <t>Cuchumbaya</t>
  </si>
  <si>
    <t>Coalaque</t>
  </si>
  <si>
    <t>Huachon</t>
  </si>
  <si>
    <t>Goyllarisquizga</t>
  </si>
  <si>
    <t>Constitucion</t>
  </si>
  <si>
    <t>Catacaos</t>
  </si>
  <si>
    <t>Frias</t>
  </si>
  <si>
    <t>El Carmen de la Frontera</t>
  </si>
  <si>
    <t>Chalaco</t>
  </si>
  <si>
    <t>Ignacio Escudero</t>
  </si>
  <si>
    <t>La Brea</t>
  </si>
  <si>
    <t>Bernal</t>
  </si>
  <si>
    <t>Ayapata</t>
  </si>
  <si>
    <t>Huacullani</t>
  </si>
  <si>
    <t>Conduriri</t>
  </si>
  <si>
    <t>Calapuja</t>
  </si>
  <si>
    <t>Ayaviri</t>
  </si>
  <si>
    <t>Huayrapata</t>
  </si>
  <si>
    <t>Pedro Vilca Apaza</t>
  </si>
  <si>
    <t>Cabanillas</t>
  </si>
  <si>
    <t>Cuyocuyo</t>
  </si>
  <si>
    <t>Copani</t>
  </si>
  <si>
    <t>Habana</t>
  </si>
  <si>
    <t>Bajo Biavo</t>
  </si>
  <si>
    <t>San Jose de Sisa</t>
  </si>
  <si>
    <t>El Eslabon</t>
  </si>
  <si>
    <t>Barranquita</t>
  </si>
  <si>
    <t>Huicungo</t>
  </si>
  <si>
    <t>Caspisapa</t>
  </si>
  <si>
    <t>Elias Soplin Vargas</t>
  </si>
  <si>
    <t>Cacatachi</t>
  </si>
  <si>
    <t>Polvora</t>
  </si>
  <si>
    <t>Calana</t>
  </si>
  <si>
    <t>Camilaca</t>
  </si>
  <si>
    <t>Ite</t>
  </si>
  <si>
    <t>Estique-Pampa</t>
  </si>
  <si>
    <t>La Cruz</t>
  </si>
  <si>
    <t>Casitas</t>
  </si>
  <si>
    <t>Matapalo</t>
  </si>
  <si>
    <t>Campoverde</t>
  </si>
  <si>
    <t>Sepahua</t>
  </si>
  <si>
    <t>Curimana</t>
  </si>
  <si>
    <t>020302</t>
  </si>
  <si>
    <t>Antonio RaymondiAczo</t>
  </si>
  <si>
    <t>AN33</t>
  </si>
  <si>
    <t xml:space="preserve">ACZO-ANTONIO RAYMONDI              </t>
  </si>
  <si>
    <t>Huasahuasi</t>
  </si>
  <si>
    <t>La Oroya</t>
  </si>
  <si>
    <t>Huanchaco</t>
  </si>
  <si>
    <t>Chicama</t>
  </si>
  <si>
    <t>Condormarca</t>
  </si>
  <si>
    <t>Huaso</t>
  </si>
  <si>
    <t>Huaranchal</t>
  </si>
  <si>
    <t>Huancaspata</t>
  </si>
  <si>
    <t>Curgos</t>
  </si>
  <si>
    <t>Mollebamba</t>
  </si>
  <si>
    <t>Marmot</t>
  </si>
  <si>
    <t>Chongoyape</t>
  </si>
  <si>
    <t>Incahuasi</t>
  </si>
  <si>
    <t>Jayanca</t>
  </si>
  <si>
    <t>Barranco</t>
  </si>
  <si>
    <t>Pativilca</t>
  </si>
  <si>
    <t>Gorgor</t>
  </si>
  <si>
    <t>Huamantanga</t>
  </si>
  <si>
    <t>Cerro Azul</t>
  </si>
  <si>
    <t>Aucallama</t>
  </si>
  <si>
    <t>Carampoma</t>
  </si>
  <si>
    <t>Checras</t>
  </si>
  <si>
    <t>Cochamarca</t>
  </si>
  <si>
    <t>Fernando Lores</t>
  </si>
  <si>
    <t>Lagunas</t>
  </si>
  <si>
    <t>Tigre</t>
  </si>
  <si>
    <t>Emilio San Martin</t>
  </si>
  <si>
    <t>Padre Marquez</t>
  </si>
  <si>
    <t>Cahuapanas</t>
  </si>
  <si>
    <t>Las Piedras</t>
  </si>
  <si>
    <t>Pacocha</t>
  </si>
  <si>
    <t>Huariaca</t>
  </si>
  <si>
    <t>Paucar</t>
  </si>
  <si>
    <t>Cura Mori</t>
  </si>
  <si>
    <t>Jilili</t>
  </si>
  <si>
    <t>Chulucanas</t>
  </si>
  <si>
    <t>Colan</t>
  </si>
  <si>
    <t>Lancones</t>
  </si>
  <si>
    <t>Lobitos</t>
  </si>
  <si>
    <t>Cristo Nos Valga</t>
  </si>
  <si>
    <t>Atuncolla</t>
  </si>
  <si>
    <t>Coasa</t>
  </si>
  <si>
    <t>Juli</t>
  </si>
  <si>
    <t>Ilave</t>
  </si>
  <si>
    <t>Huatasani</t>
  </si>
  <si>
    <t>Cupi</t>
  </si>
  <si>
    <t>Putina</t>
  </si>
  <si>
    <t>Caracoto</t>
  </si>
  <si>
    <t>Limbani</t>
  </si>
  <si>
    <t>Cuturapi</t>
  </si>
  <si>
    <t>Jepelacio</t>
  </si>
  <si>
    <t>Piscoyacu</t>
  </si>
  <si>
    <t>Caynarachi</t>
  </si>
  <si>
    <t>Juanjui</t>
  </si>
  <si>
    <t>Nueva Cajamarca</t>
  </si>
  <si>
    <t>Chazuta</t>
  </si>
  <si>
    <t>Shunte</t>
  </si>
  <si>
    <t>Ciudad Nueva</t>
  </si>
  <si>
    <t>Locumba</t>
  </si>
  <si>
    <t>Heroes Albarracin</t>
  </si>
  <si>
    <t>Pampas de Hospital</t>
  </si>
  <si>
    <t>Zorritos</t>
  </si>
  <si>
    <t>Papayal</t>
  </si>
  <si>
    <t>Iparia</t>
  </si>
  <si>
    <t>Tahuania</t>
  </si>
  <si>
    <t>Irazola</t>
  </si>
  <si>
    <t>020303</t>
  </si>
  <si>
    <t>Antonio RaymondiChaccho</t>
  </si>
  <si>
    <t>AN34</t>
  </si>
  <si>
    <t xml:space="preserve">CHACCHO-ANTONIO RAYMONDI           </t>
  </si>
  <si>
    <t>Marcapomacocha</t>
  </si>
  <si>
    <t>Huachac</t>
  </si>
  <si>
    <t>Chocope</t>
  </si>
  <si>
    <t>Longotea</t>
  </si>
  <si>
    <t>La Cuesta</t>
  </si>
  <si>
    <t>San Jose</t>
  </si>
  <si>
    <t>Huaylillas</t>
  </si>
  <si>
    <t>Huamachuco</t>
  </si>
  <si>
    <t>Sayapullo</t>
  </si>
  <si>
    <t>Eten</t>
  </si>
  <si>
    <t>Manuel Antonio Mesones Muro</t>
  </si>
  <si>
    <t>Breña</t>
  </si>
  <si>
    <t>Supe</t>
  </si>
  <si>
    <t>Huancapon</t>
  </si>
  <si>
    <t>Huaros</t>
  </si>
  <si>
    <t>Chicla</t>
  </si>
  <si>
    <t>Huacho</t>
  </si>
  <si>
    <t>Navan</t>
  </si>
  <si>
    <t>Indiana</t>
  </si>
  <si>
    <t>Trompeteros</t>
  </si>
  <si>
    <t>Yavari</t>
  </si>
  <si>
    <t>Jenaro Herrera</t>
  </si>
  <si>
    <t>Manseriche</t>
  </si>
  <si>
    <t>Samegua</t>
  </si>
  <si>
    <t>La Capilla</t>
  </si>
  <si>
    <t>Huayllay</t>
  </si>
  <si>
    <t>San Pedro de Pillao</t>
  </si>
  <si>
    <t>El Tallan</t>
  </si>
  <si>
    <t>Huarmaca</t>
  </si>
  <si>
    <t>La Matanza</t>
  </si>
  <si>
    <t>La Huaca</t>
  </si>
  <si>
    <t>Marcavelica</t>
  </si>
  <si>
    <t>Los Organos</t>
  </si>
  <si>
    <t>Rinconada Llicuar</t>
  </si>
  <si>
    <t>Capachica</t>
  </si>
  <si>
    <t>Corani</t>
  </si>
  <si>
    <t>Kelluyo</t>
  </si>
  <si>
    <t>Pilcuyo</t>
  </si>
  <si>
    <t>Inchupalla</t>
  </si>
  <si>
    <t>Nicasio</t>
  </si>
  <si>
    <t>Llalli</t>
  </si>
  <si>
    <t>Tilali</t>
  </si>
  <si>
    <t>Quilcapuncu</t>
  </si>
  <si>
    <t>Juliaca</t>
  </si>
  <si>
    <t>Patambuco</t>
  </si>
  <si>
    <t>Ollaraya</t>
  </si>
  <si>
    <t>Sacanche</t>
  </si>
  <si>
    <t>Cuñumbuqui</t>
  </si>
  <si>
    <t>Pachiza</t>
  </si>
  <si>
    <t>Pilluana</t>
  </si>
  <si>
    <t>Pardo Miguel</t>
  </si>
  <si>
    <t>Chipurana</t>
  </si>
  <si>
    <t>Coronel Gregorio Albarracin Lanchipa</t>
  </si>
  <si>
    <t>Curibaya</t>
  </si>
  <si>
    <t>Sitajara</t>
  </si>
  <si>
    <t>San Jacinto</t>
  </si>
  <si>
    <t>Manantay</t>
  </si>
  <si>
    <t>Yurua</t>
  </si>
  <si>
    <t>Neshuya</t>
  </si>
  <si>
    <t>020304</t>
  </si>
  <si>
    <t>Antonio RaymondiChingas</t>
  </si>
  <si>
    <t>AN35</t>
  </si>
  <si>
    <t xml:space="preserve">CHINGAS-ANTONIO RAYMONDI           </t>
  </si>
  <si>
    <t>Morococha</t>
  </si>
  <si>
    <t>Huamancaca Chico</t>
  </si>
  <si>
    <t>Laredo</t>
  </si>
  <si>
    <t>Magdalena de Cao</t>
  </si>
  <si>
    <t>Uchumarca</t>
  </si>
  <si>
    <t>Mache</t>
  </si>
  <si>
    <t>San Pedro de Lloc</t>
  </si>
  <si>
    <t>Huayo</t>
  </si>
  <si>
    <t>Marcabal</t>
  </si>
  <si>
    <t>Quiruvilca</t>
  </si>
  <si>
    <t>Eten Puerto</t>
  </si>
  <si>
    <t>Pitipo</t>
  </si>
  <si>
    <t>Mochumi</t>
  </si>
  <si>
    <t>Carabayllo</t>
  </si>
  <si>
    <t>Supe Puerto</t>
  </si>
  <si>
    <t>Manas</t>
  </si>
  <si>
    <t>Lachaqui</t>
  </si>
  <si>
    <t>Coayllo</t>
  </si>
  <si>
    <t>Hualmay</t>
  </si>
  <si>
    <t>Cacra</t>
  </si>
  <si>
    <t>Iquitos</t>
  </si>
  <si>
    <t>Teniente Cesar Lopez Rojas</t>
  </si>
  <si>
    <t>Urarinas</t>
  </si>
  <si>
    <t>Maquia</t>
  </si>
  <si>
    <t>Sarayacu</t>
  </si>
  <si>
    <t>Morona</t>
  </si>
  <si>
    <t>Lloque</t>
  </si>
  <si>
    <t>Ninacaca</t>
  </si>
  <si>
    <t>Santa Ana de Tusi</t>
  </si>
  <si>
    <t>Palcazu</t>
  </si>
  <si>
    <t>La Arena</t>
  </si>
  <si>
    <t>Montero</t>
  </si>
  <si>
    <t>Lalaquiz</t>
  </si>
  <si>
    <t>Miguel Checa</t>
  </si>
  <si>
    <t>Mancora</t>
  </si>
  <si>
    <t>Caminaca</t>
  </si>
  <si>
    <t>Crucero</t>
  </si>
  <si>
    <t>Pisacoma</t>
  </si>
  <si>
    <t>Pusi</t>
  </si>
  <si>
    <t>Ocuviri</t>
  </si>
  <si>
    <t>Macari</t>
  </si>
  <si>
    <t>Sina</t>
  </si>
  <si>
    <t>Phara</t>
  </si>
  <si>
    <t>Tinicachi</t>
  </si>
  <si>
    <t>Soritor</t>
  </si>
  <si>
    <t>Shatoja</t>
  </si>
  <si>
    <t>Saposoa</t>
  </si>
  <si>
    <t>Pajarillo</t>
  </si>
  <si>
    <t>Pucacaca</t>
  </si>
  <si>
    <t>Posic</t>
  </si>
  <si>
    <t>Uchiza</t>
  </si>
  <si>
    <t>Inclan</t>
  </si>
  <si>
    <t>Huanuara</t>
  </si>
  <si>
    <t>Susapaya</t>
  </si>
  <si>
    <t>San Juan de la Virgen</t>
  </si>
  <si>
    <t>Masisea</t>
  </si>
  <si>
    <t>020305</t>
  </si>
  <si>
    <t>Antonio RaymondiMirgas</t>
  </si>
  <si>
    <t>AN36</t>
  </si>
  <si>
    <t xml:space="preserve">MIRGAS-ANTONIO RAYMONDI            </t>
  </si>
  <si>
    <t>Palcamayo</t>
  </si>
  <si>
    <t>San Juan de Iscos</t>
  </si>
  <si>
    <t>Moche</t>
  </si>
  <si>
    <t>Paijan</t>
  </si>
  <si>
    <t>Ucuncha</t>
  </si>
  <si>
    <t>Ongon</t>
  </si>
  <si>
    <t>Sanagoran</t>
  </si>
  <si>
    <t>Santa Cruz de Chuca</t>
  </si>
  <si>
    <t>Jose Leonardo Ortiz</t>
  </si>
  <si>
    <t>Morrope</t>
  </si>
  <si>
    <t>Chaclacayo</t>
  </si>
  <si>
    <t>Imperial</t>
  </si>
  <si>
    <t>Ihuari</t>
  </si>
  <si>
    <t>Huachupampa</t>
  </si>
  <si>
    <t>Pachangara</t>
  </si>
  <si>
    <t>Carania</t>
  </si>
  <si>
    <t>Las Amazonas</t>
  </si>
  <si>
    <t>Yurimaguas</t>
  </si>
  <si>
    <t>Puinahua</t>
  </si>
  <si>
    <t>Vargas Guerra</t>
  </si>
  <si>
    <t>Pastaza</t>
  </si>
  <si>
    <t>Torata</t>
  </si>
  <si>
    <t>Matalaque</t>
  </si>
  <si>
    <t>Pallanchacra</t>
  </si>
  <si>
    <t>Tapuc</t>
  </si>
  <si>
    <t>Pozuzo</t>
  </si>
  <si>
    <t>Pacaipampa</t>
  </si>
  <si>
    <t>San Miguel de El Faique</t>
  </si>
  <si>
    <t>Salitral</t>
  </si>
  <si>
    <t>Tamarindo</t>
  </si>
  <si>
    <t>Querecotillo</t>
  </si>
  <si>
    <t>Vice</t>
  </si>
  <si>
    <t>Coata</t>
  </si>
  <si>
    <t>Chupa</t>
  </si>
  <si>
    <t>Ituata</t>
  </si>
  <si>
    <t>Pomata</t>
  </si>
  <si>
    <t>Rosaspata</t>
  </si>
  <si>
    <t>Nuñoa</t>
  </si>
  <si>
    <t>Quiaca</t>
  </si>
  <si>
    <t>Unicachi</t>
  </si>
  <si>
    <t>Yantalo</t>
  </si>
  <si>
    <t>Tingo de Saposoa</t>
  </si>
  <si>
    <t>Pinto Recodo</t>
  </si>
  <si>
    <t>Huimbayoc</t>
  </si>
  <si>
    <t>La Yarada Los Palos</t>
  </si>
  <si>
    <t>Quilahuani</t>
  </si>
  <si>
    <t>Nueva Requena</t>
  </si>
  <si>
    <t>020306</t>
  </si>
  <si>
    <t>Antonio RaymondiSan Juan de Rontoy</t>
  </si>
  <si>
    <t>AN37</t>
  </si>
  <si>
    <t>SAN JUAN DE RONTOY-ANTONIO RAYMONDI</t>
  </si>
  <si>
    <t>San Pedro de Cajas</t>
  </si>
  <si>
    <t>Santa Barbara de Carhuacayan</t>
  </si>
  <si>
    <t>San Juan de Jarpa</t>
  </si>
  <si>
    <t>Poroto</t>
  </si>
  <si>
    <t>Razuri</t>
  </si>
  <si>
    <t>Paranday</t>
  </si>
  <si>
    <t>Parcoy</t>
  </si>
  <si>
    <t>Sarin</t>
  </si>
  <si>
    <t>La Victoria</t>
  </si>
  <si>
    <t>Motupe</t>
  </si>
  <si>
    <t>Chorrillos</t>
  </si>
  <si>
    <t>Santa Rosa de Quives</t>
  </si>
  <si>
    <t>Lunahuana</t>
  </si>
  <si>
    <t>Lampian</t>
  </si>
  <si>
    <t>Huanza</t>
  </si>
  <si>
    <t>Catahuasi</t>
  </si>
  <si>
    <t>Mazan</t>
  </si>
  <si>
    <t>Rosa Panduro</t>
  </si>
  <si>
    <t>Omate</t>
  </si>
  <si>
    <t>Puerto Bermudez</t>
  </si>
  <si>
    <t>Las Lomas</t>
  </si>
  <si>
    <t>Paimas</t>
  </si>
  <si>
    <t>Sondor</t>
  </si>
  <si>
    <t>San Juan de Bigote</t>
  </si>
  <si>
    <t>Vichayal</t>
  </si>
  <si>
    <t>Jose Domingo Choquehuanca</t>
  </si>
  <si>
    <t>Macusani</t>
  </si>
  <si>
    <t>Zepita</t>
  </si>
  <si>
    <t>Taraco</t>
  </si>
  <si>
    <t>Paratia</t>
  </si>
  <si>
    <t>Orurillo</t>
  </si>
  <si>
    <t>San Juan del Oro</t>
  </si>
  <si>
    <t>Rumisapa</t>
  </si>
  <si>
    <t>San Hilarion</t>
  </si>
  <si>
    <t>San Fernando</t>
  </si>
  <si>
    <t>Juan Guerra</t>
  </si>
  <si>
    <t>Pachia</t>
  </si>
  <si>
    <t>Tarucachi</t>
  </si>
  <si>
    <t>Yarinacocha</t>
  </si>
  <si>
    <t>020401</t>
  </si>
  <si>
    <t>AncashAsuncion</t>
  </si>
  <si>
    <t>AsuncionChacas</t>
  </si>
  <si>
    <t>AN38</t>
  </si>
  <si>
    <t xml:space="preserve">CHACAS-ASUNCION                    </t>
  </si>
  <si>
    <t>Tapo</t>
  </si>
  <si>
    <t>Santa Rosa de Sacco</t>
  </si>
  <si>
    <t>Tres de Diciembre</t>
  </si>
  <si>
    <t>Salaverry</t>
  </si>
  <si>
    <t>Santiago de Cao</t>
  </si>
  <si>
    <t>Salpo</t>
  </si>
  <si>
    <t>Sartimbamba</t>
  </si>
  <si>
    <t>Sitabamba</t>
  </si>
  <si>
    <t>Olmos</t>
  </si>
  <si>
    <t>Cieneguilla</t>
  </si>
  <si>
    <t>Mala</t>
  </si>
  <si>
    <t>Pacaraos</t>
  </si>
  <si>
    <t>Paccho</t>
  </si>
  <si>
    <t>Chocos</t>
  </si>
  <si>
    <t>Napo</t>
  </si>
  <si>
    <t>Saquena</t>
  </si>
  <si>
    <t>Yaguas</t>
  </si>
  <si>
    <t>Puquina</t>
  </si>
  <si>
    <t>San Francisco De Asis de Yarusyacan</t>
  </si>
  <si>
    <t>Yanahuanca</t>
  </si>
  <si>
    <t>Villa Rica</t>
  </si>
  <si>
    <t>Sapillica</t>
  </si>
  <si>
    <t>Sondorillo</t>
  </si>
  <si>
    <t>Santa Catalina de Mossa</t>
  </si>
  <si>
    <t>Ollachea</t>
  </si>
  <si>
    <t>Vilque Chico</t>
  </si>
  <si>
    <t>San Pedro de Putina Punco</t>
  </si>
  <si>
    <t>San Roque de Cumbaza</t>
  </si>
  <si>
    <t>Shamboyacu</t>
  </si>
  <si>
    <t>Yorongos</t>
  </si>
  <si>
    <t>La Banda de Shilcayo</t>
  </si>
  <si>
    <t>Ticaco</t>
  </si>
  <si>
    <t>020402</t>
  </si>
  <si>
    <t>AsuncionAcochaca</t>
  </si>
  <si>
    <t>AN39</t>
  </si>
  <si>
    <t xml:space="preserve">ACOCHACA-ASUNCION                  </t>
  </si>
  <si>
    <t>Suitucancha</t>
  </si>
  <si>
    <t>Yanacancha</t>
  </si>
  <si>
    <t>Simbal</t>
  </si>
  <si>
    <t>Sinsicap</t>
  </si>
  <si>
    <t>Pias</t>
  </si>
  <si>
    <t>Monsefu</t>
  </si>
  <si>
    <t>Pacora</t>
  </si>
  <si>
    <t>Nuevo Imperial</t>
  </si>
  <si>
    <t>San Miguel de Acos</t>
  </si>
  <si>
    <t>Lahuaytambo</t>
  </si>
  <si>
    <t>Santa Leonor</t>
  </si>
  <si>
    <t>Punchana</t>
  </si>
  <si>
    <t>Soplin</t>
  </si>
  <si>
    <t>Quinistaquillas</t>
  </si>
  <si>
    <t>Simon Bolivar</t>
  </si>
  <si>
    <t>Tambo Grande</t>
  </si>
  <si>
    <t>Sicchez</t>
  </si>
  <si>
    <t>Santo Domingo</t>
  </si>
  <si>
    <t>Paucarcolla</t>
  </si>
  <si>
    <t>Potoni</t>
  </si>
  <si>
    <t>San Gaban</t>
  </si>
  <si>
    <t>Umachiri</t>
  </si>
  <si>
    <t>Shanao</t>
  </si>
  <si>
    <t>Tingo de Ponasa</t>
  </si>
  <si>
    <t>Yuracyacu</t>
  </si>
  <si>
    <t>Morales</t>
  </si>
  <si>
    <t>Pocollay</t>
  </si>
  <si>
    <t>020501</t>
  </si>
  <si>
    <t>AncashBolognesi</t>
  </si>
  <si>
    <t>BolognesiChiquian</t>
  </si>
  <si>
    <t>AN23</t>
  </si>
  <si>
    <t xml:space="preserve">CHIQUIAN                           </t>
  </si>
  <si>
    <t>Usquil</t>
  </si>
  <si>
    <t>Santiago de Challas</t>
  </si>
  <si>
    <t>Nueva Arica</t>
  </si>
  <si>
    <t>El Agustino</t>
  </si>
  <si>
    <t>Pacaran</t>
  </si>
  <si>
    <t>Santa Cruz de Andamarca</t>
  </si>
  <si>
    <t>Langa</t>
  </si>
  <si>
    <t>Santa Maria</t>
  </si>
  <si>
    <t>Colonia</t>
  </si>
  <si>
    <t>Putumayo</t>
  </si>
  <si>
    <t>Tapiche</t>
  </si>
  <si>
    <t>Ubinas</t>
  </si>
  <si>
    <t>Ticlacayan</t>
  </si>
  <si>
    <t>Veintiseis de Octubre</t>
  </si>
  <si>
    <t>Suyo</t>
  </si>
  <si>
    <t>Yamango</t>
  </si>
  <si>
    <t>Pichacani</t>
  </si>
  <si>
    <t>Saman</t>
  </si>
  <si>
    <t>Usicayos</t>
  </si>
  <si>
    <t>Vilavila</t>
  </si>
  <si>
    <t>Yanahuaya</t>
  </si>
  <si>
    <t>Tabalosos</t>
  </si>
  <si>
    <t>Tres Unidos</t>
  </si>
  <si>
    <t>Papaplaya</t>
  </si>
  <si>
    <t>Sama</t>
  </si>
  <si>
    <t>020502</t>
  </si>
  <si>
    <t>BolognesiAbelardo Pardo Lezameta</t>
  </si>
  <si>
    <t>AN24</t>
  </si>
  <si>
    <t xml:space="preserve">ABELARDO PARDO LEZAMETA            </t>
  </si>
  <si>
    <t>Victor Larco Herrera</t>
  </si>
  <si>
    <t>Taurija</t>
  </si>
  <si>
    <t>Oyotun</t>
  </si>
  <si>
    <t>Quilmana</t>
  </si>
  <si>
    <t>Sumbilca</t>
  </si>
  <si>
    <t>Laraos</t>
  </si>
  <si>
    <t>Sayan</t>
  </si>
  <si>
    <t>Hongos</t>
  </si>
  <si>
    <t>Yaquerana</t>
  </si>
  <si>
    <t>Yunga</t>
  </si>
  <si>
    <t>Tinyahuarco</t>
  </si>
  <si>
    <t>Plateria</t>
  </si>
  <si>
    <t>San Anton</t>
  </si>
  <si>
    <t>Zapatero</t>
  </si>
  <si>
    <t>020503</t>
  </si>
  <si>
    <t>BolognesiAntonio Raymondi</t>
  </si>
  <si>
    <t>AN03</t>
  </si>
  <si>
    <t xml:space="preserve">ANTONIO RAYMONDI                   </t>
  </si>
  <si>
    <t>Tayabamba</t>
  </si>
  <si>
    <t>Patapo</t>
  </si>
  <si>
    <t>Tucume</t>
  </si>
  <si>
    <t>Jesus Maria</t>
  </si>
  <si>
    <t>Veintisiete de Noviembre</t>
  </si>
  <si>
    <t>Mariatana</t>
  </si>
  <si>
    <t>Vegueta</t>
  </si>
  <si>
    <t>Huampara</t>
  </si>
  <si>
    <t>Teniente Manuel Clavero</t>
  </si>
  <si>
    <t>Vicco</t>
  </si>
  <si>
    <t>Sauce</t>
  </si>
  <si>
    <t>020504</t>
  </si>
  <si>
    <t>BolognesiAquia</t>
  </si>
  <si>
    <t>AN25</t>
  </si>
  <si>
    <t xml:space="preserve">AQUIA                              </t>
  </si>
  <si>
    <t>Urpay</t>
  </si>
  <si>
    <t>Picsi</t>
  </si>
  <si>
    <t>La Molina</t>
  </si>
  <si>
    <t>Matucana</t>
  </si>
  <si>
    <t>Huancaya</t>
  </si>
  <si>
    <t>Torres Causana</t>
  </si>
  <si>
    <t>San Juan de Salinas</t>
  </si>
  <si>
    <t>Shapaja</t>
  </si>
  <si>
    <t>020505</t>
  </si>
  <si>
    <t>BolognesiCajacay</t>
  </si>
  <si>
    <t>AN40</t>
  </si>
  <si>
    <t xml:space="preserve">CAJACAY-BOLOGNESI                  </t>
  </si>
  <si>
    <t>Pimentel</t>
  </si>
  <si>
    <t>San Vicente de Cañete</t>
  </si>
  <si>
    <t>Ricardo Palma</t>
  </si>
  <si>
    <t>Huangascar</t>
  </si>
  <si>
    <t>Tiquillaca</t>
  </si>
  <si>
    <t>Santiago de Pupuja</t>
  </si>
  <si>
    <t>Tarapoto</t>
  </si>
  <si>
    <t>020506</t>
  </si>
  <si>
    <t>BolognesiCanis</t>
  </si>
  <si>
    <t>AN27</t>
  </si>
  <si>
    <t xml:space="preserve">CANIS                              </t>
  </si>
  <si>
    <t>Pomalca</t>
  </si>
  <si>
    <t>Cercado de Lima</t>
  </si>
  <si>
    <t>Santa Cruz de Flores</t>
  </si>
  <si>
    <t>San Andres de Tupicocha</t>
  </si>
  <si>
    <t>Huantan</t>
  </si>
  <si>
    <t>Vilque</t>
  </si>
  <si>
    <t>Tirapata</t>
  </si>
  <si>
    <t>020507</t>
  </si>
  <si>
    <t>BolognesiColquioc</t>
  </si>
  <si>
    <t>AN41</t>
  </si>
  <si>
    <t xml:space="preserve">COLQUIOC-BOLOGNESI                 </t>
  </si>
  <si>
    <t>Pucala</t>
  </si>
  <si>
    <t>Lince</t>
  </si>
  <si>
    <t>Zuñiga</t>
  </si>
  <si>
    <t>Huañec</t>
  </si>
  <si>
    <t>020508</t>
  </si>
  <si>
    <t>BolognesiHuallanca</t>
  </si>
  <si>
    <t>AN42</t>
  </si>
  <si>
    <t xml:space="preserve">HUALLANCA-BOLOGNESI                </t>
  </si>
  <si>
    <t>Reque</t>
  </si>
  <si>
    <t>Los Olivos</t>
  </si>
  <si>
    <t>San Bartolome</t>
  </si>
  <si>
    <t>020509</t>
  </si>
  <si>
    <t>BolognesiHuasta</t>
  </si>
  <si>
    <t>AN43</t>
  </si>
  <si>
    <t xml:space="preserve">HUASTA-BOLOGNESI                   </t>
  </si>
  <si>
    <t>Lurigancho</t>
  </si>
  <si>
    <t>San Damian</t>
  </si>
  <si>
    <t>Lincha</t>
  </si>
  <si>
    <t>020510</t>
  </si>
  <si>
    <t>BolognesiHuayllacayan</t>
  </si>
  <si>
    <t>AN44</t>
  </si>
  <si>
    <t xml:space="preserve">HUAYLLACAYAN-BOLOGNESI             </t>
  </si>
  <si>
    <t>Lurin</t>
  </si>
  <si>
    <t>San Juan de Iris</t>
  </si>
  <si>
    <t>Madean</t>
  </si>
  <si>
    <t>020511</t>
  </si>
  <si>
    <t>BolognesiLa Primavera</t>
  </si>
  <si>
    <t>AN45</t>
  </si>
  <si>
    <t xml:space="preserve">LA PRIMAVERA-BOLOGNESI             </t>
  </si>
  <si>
    <t>Tuman</t>
  </si>
  <si>
    <t>Magdalena del Mar</t>
  </si>
  <si>
    <t>San Juan de Tantaranche</t>
  </si>
  <si>
    <t>020512</t>
  </si>
  <si>
    <t>BolognesiMangas</t>
  </si>
  <si>
    <t>AN46</t>
  </si>
  <si>
    <t xml:space="preserve">MANGAS-BOLOGNESI                   </t>
  </si>
  <si>
    <t>San Lorenzo de Quinti</t>
  </si>
  <si>
    <t>Omas</t>
  </si>
  <si>
    <t>020513</t>
  </si>
  <si>
    <t>BolognesiPacllon</t>
  </si>
  <si>
    <t>AN47</t>
  </si>
  <si>
    <t xml:space="preserve">PACLLON-BOLOGNESI                  </t>
  </si>
  <si>
    <t>Pachacamac</t>
  </si>
  <si>
    <t>San Mateo</t>
  </si>
  <si>
    <t>Putinza</t>
  </si>
  <si>
    <t>020514</t>
  </si>
  <si>
    <t>BolognesiSan Miguel de Corpanqui</t>
  </si>
  <si>
    <t>AN48</t>
  </si>
  <si>
    <t xml:space="preserve">SAN MIGUEL DE CORPANQUI-BOLOGNESI  </t>
  </si>
  <si>
    <t>Pucusana</t>
  </si>
  <si>
    <t>San Mateo de Otao</t>
  </si>
  <si>
    <t>Quinches</t>
  </si>
  <si>
    <t>020515</t>
  </si>
  <si>
    <t>BolognesiTicllos</t>
  </si>
  <si>
    <t>AN49</t>
  </si>
  <si>
    <t xml:space="preserve">TICLLOS-BOLOGNESI                  </t>
  </si>
  <si>
    <t>San Pedro de Casta</t>
  </si>
  <si>
    <t>Quinocay</t>
  </si>
  <si>
    <t>020601</t>
  </si>
  <si>
    <t>AncashCarhuaz</t>
  </si>
  <si>
    <t>CarhuazCarhuaz</t>
  </si>
  <si>
    <t>AN06</t>
  </si>
  <si>
    <t xml:space="preserve">CARHUAZ                            </t>
  </si>
  <si>
    <t>Puente Piedra</t>
  </si>
  <si>
    <t>San Pedro de Huancayre</t>
  </si>
  <si>
    <t>San Joaquin</t>
  </si>
  <si>
    <t>020602</t>
  </si>
  <si>
    <t>CarhuazAcopampa</t>
  </si>
  <si>
    <t>AN50</t>
  </si>
  <si>
    <t xml:space="preserve">ACOPAMPA-CARHUAZ                   </t>
  </si>
  <si>
    <t>Punta Hermosa</t>
  </si>
  <si>
    <t>Sangallaya</t>
  </si>
  <si>
    <t>San Pedro de Pilas</t>
  </si>
  <si>
    <t>020603</t>
  </si>
  <si>
    <t>CarhuazAmashca</t>
  </si>
  <si>
    <t>AN51</t>
  </si>
  <si>
    <t xml:space="preserve">AMASHCA-CARHUAZ                    </t>
  </si>
  <si>
    <t>Punta Negra</t>
  </si>
  <si>
    <t>Santa Cruz de Cocachacra</t>
  </si>
  <si>
    <t>Tanta</t>
  </si>
  <si>
    <t>020604</t>
  </si>
  <si>
    <t>CarhuazAnta</t>
  </si>
  <si>
    <t>AN52</t>
  </si>
  <si>
    <t xml:space="preserve">ANTA-CARHUAZ                       </t>
  </si>
  <si>
    <t>Rimac</t>
  </si>
  <si>
    <t>Santa Eulalia</t>
  </si>
  <si>
    <t>Tauripampa</t>
  </si>
  <si>
    <t>020605</t>
  </si>
  <si>
    <t>CarhuazAtaquero</t>
  </si>
  <si>
    <t>AN53</t>
  </si>
  <si>
    <t xml:space="preserve">ATAQUERO-CARHUAZ                   </t>
  </si>
  <si>
    <t>San Bartolo</t>
  </si>
  <si>
    <t>Santiago de Anchucaya</t>
  </si>
  <si>
    <t>Tomas</t>
  </si>
  <si>
    <t>020606</t>
  </si>
  <si>
    <t>CarhuazMarcara</t>
  </si>
  <si>
    <t>AN54</t>
  </si>
  <si>
    <t xml:space="preserve">MARCARA-CARHUAZ                    </t>
  </si>
  <si>
    <t>San Borja</t>
  </si>
  <si>
    <t>Santiago de Tuna</t>
  </si>
  <si>
    <t>Tupe</t>
  </si>
  <si>
    <t>020607</t>
  </si>
  <si>
    <t>CarhuazPariahuanca</t>
  </si>
  <si>
    <t>AN55</t>
  </si>
  <si>
    <t xml:space="preserve">PARIAHUANCA-CARHUAZ                </t>
  </si>
  <si>
    <t>Santo Domingo de los Olleros</t>
  </si>
  <si>
    <t>020608</t>
  </si>
  <si>
    <t>CarhuazSan Miguel de Aco</t>
  </si>
  <si>
    <t>AN56</t>
  </si>
  <si>
    <t xml:space="preserve">SAN MIGUEL DE ACO-CARHUAZ          </t>
  </si>
  <si>
    <t>San Juan de Lurigancho</t>
  </si>
  <si>
    <t>Surco</t>
  </si>
  <si>
    <t>Vitis</t>
  </si>
  <si>
    <t>020609</t>
  </si>
  <si>
    <t>CarhuazShilla</t>
  </si>
  <si>
    <t>AN57</t>
  </si>
  <si>
    <t xml:space="preserve">SHILLA-CARHUAZ                     </t>
  </si>
  <si>
    <t>San Juan de Miraflores</t>
  </si>
  <si>
    <t>020610</t>
  </si>
  <si>
    <t>CarhuazTinco</t>
  </si>
  <si>
    <t>AN58</t>
  </si>
  <si>
    <t xml:space="preserve">TINCO-CARHUAZ                      </t>
  </si>
  <si>
    <t>020611</t>
  </si>
  <si>
    <t>CarhuazYungar</t>
  </si>
  <si>
    <t>AN59</t>
  </si>
  <si>
    <t xml:space="preserve">YUNGAR-CARHUAZ                     </t>
  </si>
  <si>
    <t>San Martin de Porres</t>
  </si>
  <si>
    <t>020701</t>
  </si>
  <si>
    <t>AncashCarlos Fermin Fitzcarrald</t>
  </si>
  <si>
    <t>Carlos Fermin FitzcarraldSan Luis</t>
  </si>
  <si>
    <t>AN60</t>
  </si>
  <si>
    <t xml:space="preserve">SAN LUIS-CARLOS FERMIN FITZCARRALD </t>
  </si>
  <si>
    <t>020702</t>
  </si>
  <si>
    <t>Carlos Fermin FitzcarraldSan Nicolas</t>
  </si>
  <si>
    <t>AN61</t>
  </si>
  <si>
    <t>SAN NICOLAS-CARLOS FERMIN FITZCARRA</t>
  </si>
  <si>
    <t>Santa Anita</t>
  </si>
  <si>
    <t>020703</t>
  </si>
  <si>
    <t>Carlos Fermin FitzcarraldYauya</t>
  </si>
  <si>
    <t>AN62</t>
  </si>
  <si>
    <t xml:space="preserve">YAUYA-CARLOS FERMIN FITZCARRALD    </t>
  </si>
  <si>
    <t>Santa Maria del Mar</t>
  </si>
  <si>
    <t>020801</t>
  </si>
  <si>
    <t>AncashCasma</t>
  </si>
  <si>
    <t>CasmaCasma</t>
  </si>
  <si>
    <t>AN08</t>
  </si>
  <si>
    <t xml:space="preserve">CASMA                              </t>
  </si>
  <si>
    <t>020802</t>
  </si>
  <si>
    <t>CasmaBuena Vista Alta</t>
  </si>
  <si>
    <t>AN63</t>
  </si>
  <si>
    <t xml:space="preserve">BUENA VISTA ALTA-CASMA             </t>
  </si>
  <si>
    <t>Santiago de Surco</t>
  </si>
  <si>
    <t>020803</t>
  </si>
  <si>
    <t>CasmaComandante Noel</t>
  </si>
  <si>
    <t>AN64</t>
  </si>
  <si>
    <t xml:space="preserve">COMANDANTE NOEL-CASMA              </t>
  </si>
  <si>
    <t>Surquillo</t>
  </si>
  <si>
    <t>020804</t>
  </si>
  <si>
    <t>CasmaYautan</t>
  </si>
  <si>
    <t>AN65</t>
  </si>
  <si>
    <t xml:space="preserve">YAUTAN-CASMA                       </t>
  </si>
  <si>
    <t>Villa El Salvador</t>
  </si>
  <si>
    <t>020901</t>
  </si>
  <si>
    <t>AncashCorongo</t>
  </si>
  <si>
    <t>CorongoCorongo</t>
  </si>
  <si>
    <t>AN09</t>
  </si>
  <si>
    <t xml:space="preserve">CORONGO                            </t>
  </si>
  <si>
    <t>Villa Maria del Triunfo</t>
  </si>
  <si>
    <t>020902</t>
  </si>
  <si>
    <t>CorongoAco</t>
  </si>
  <si>
    <t>AN66</t>
  </si>
  <si>
    <t xml:space="preserve">ACO-CORONGO                        </t>
  </si>
  <si>
    <t>020903</t>
  </si>
  <si>
    <t>CorongoBambas</t>
  </si>
  <si>
    <t>AN67</t>
  </si>
  <si>
    <t xml:space="preserve">BAMBAS-CORONGO                     </t>
  </si>
  <si>
    <t>020904</t>
  </si>
  <si>
    <t>CorongoCusca</t>
  </si>
  <si>
    <t>AN68</t>
  </si>
  <si>
    <t xml:space="preserve">CUSCA-CORONGO                      </t>
  </si>
  <si>
    <t>020905</t>
  </si>
  <si>
    <t>CorongoLa Pampa</t>
  </si>
  <si>
    <t>AN69</t>
  </si>
  <si>
    <t xml:space="preserve">LA PAMPA-CORONGO                   </t>
  </si>
  <si>
    <t>020906</t>
  </si>
  <si>
    <t>CorongoYanac</t>
  </si>
  <si>
    <t>AN70</t>
  </si>
  <si>
    <t xml:space="preserve">YANAC-CORONGO                      </t>
  </si>
  <si>
    <t>020907</t>
  </si>
  <si>
    <t>CorongoYupan</t>
  </si>
  <si>
    <t>AN71</t>
  </si>
  <si>
    <t xml:space="preserve">YUPAN-CORONGO                      </t>
  </si>
  <si>
    <t>021001</t>
  </si>
  <si>
    <t>AncashHuari</t>
  </si>
  <si>
    <t>HuariHuari</t>
  </si>
  <si>
    <t>AN10</t>
  </si>
  <si>
    <t xml:space="preserve">HUARI                              </t>
  </si>
  <si>
    <t>021002</t>
  </si>
  <si>
    <t>HuariAnra</t>
  </si>
  <si>
    <t>AN83</t>
  </si>
  <si>
    <t xml:space="preserve">ANRA-HUARI                         </t>
  </si>
  <si>
    <t>021003</t>
  </si>
  <si>
    <t>HuariCajay</t>
  </si>
  <si>
    <t>AN84</t>
  </si>
  <si>
    <t xml:space="preserve">CAJAY-HUARI                        </t>
  </si>
  <si>
    <t>021004</t>
  </si>
  <si>
    <t>HuariChavin de Huantar</t>
  </si>
  <si>
    <t>AN85</t>
  </si>
  <si>
    <t xml:space="preserve">CHAVIN DE HUANTAR-HUARI            </t>
  </si>
  <si>
    <t>021005</t>
  </si>
  <si>
    <t>HuariHuacachi</t>
  </si>
  <si>
    <t>AN86</t>
  </si>
  <si>
    <t xml:space="preserve">HUACACHI-HUARI                     </t>
  </si>
  <si>
    <t>021006</t>
  </si>
  <si>
    <t>HuariHuacchis</t>
  </si>
  <si>
    <t>AN87</t>
  </si>
  <si>
    <t xml:space="preserve">HUACCHIS-HUARI                     </t>
  </si>
  <si>
    <t>021007</t>
  </si>
  <si>
    <t>HuariHuachis</t>
  </si>
  <si>
    <t>AN88</t>
  </si>
  <si>
    <t xml:space="preserve">HUACHIS-HUARI                      </t>
  </si>
  <si>
    <t>021008</t>
  </si>
  <si>
    <t>HuariHuantar</t>
  </si>
  <si>
    <t>AN89</t>
  </si>
  <si>
    <t xml:space="preserve">HUANTAR-HUARI                      </t>
  </si>
  <si>
    <t>021009</t>
  </si>
  <si>
    <t>HuariMasin</t>
  </si>
  <si>
    <t>AN90</t>
  </si>
  <si>
    <t xml:space="preserve">MASIN-HUARI                        </t>
  </si>
  <si>
    <t>021010</t>
  </si>
  <si>
    <t>HuariPaucas</t>
  </si>
  <si>
    <t>AN91</t>
  </si>
  <si>
    <t xml:space="preserve">PAUCAS-HUARI                       </t>
  </si>
  <si>
    <t>021011</t>
  </si>
  <si>
    <t>HuariPonto</t>
  </si>
  <si>
    <t>AN92</t>
  </si>
  <si>
    <t xml:space="preserve">PONTO-HUARI                        </t>
  </si>
  <si>
    <t>021012</t>
  </si>
  <si>
    <t>HuariRahuapampa</t>
  </si>
  <si>
    <t>AN93</t>
  </si>
  <si>
    <t xml:space="preserve">RAHUAPAMPA-HUARI                   </t>
  </si>
  <si>
    <t>021013</t>
  </si>
  <si>
    <t>HuariRapayan</t>
  </si>
  <si>
    <t>AN94</t>
  </si>
  <si>
    <t xml:space="preserve">RAPAYAN-HUARI                      </t>
  </si>
  <si>
    <t>021014</t>
  </si>
  <si>
    <t>HuariSan Marcos</t>
  </si>
  <si>
    <t>AN95</t>
  </si>
  <si>
    <t xml:space="preserve">SAN MARCOS-HUARI                   </t>
  </si>
  <si>
    <t>021015</t>
  </si>
  <si>
    <t>HuariSan Pedro de Chana</t>
  </si>
  <si>
    <t>AN96</t>
  </si>
  <si>
    <t xml:space="preserve">SAN PEDRO DE CHANA-HUARI           </t>
  </si>
  <si>
    <t>021016</t>
  </si>
  <si>
    <t>HuariUco</t>
  </si>
  <si>
    <t>AN97</t>
  </si>
  <si>
    <t xml:space="preserve">UCO-HUARI                          </t>
  </si>
  <si>
    <t>021101</t>
  </si>
  <si>
    <t>AncashHuarmey</t>
  </si>
  <si>
    <t>HuarmeyHuarmey</t>
  </si>
  <si>
    <t>AN11</t>
  </si>
  <si>
    <t xml:space="preserve">HUARMEY                            </t>
  </si>
  <si>
    <t>021102</t>
  </si>
  <si>
    <t>HuarmeyCochapeti</t>
  </si>
  <si>
    <t>AN98</t>
  </si>
  <si>
    <t xml:space="preserve">COCHAPETI-HUARMEY                  </t>
  </si>
  <si>
    <t>021103</t>
  </si>
  <si>
    <t>HuarmeyCulebras</t>
  </si>
  <si>
    <t>AN99</t>
  </si>
  <si>
    <t xml:space="preserve">CULEBRAS-HUARMEY                   </t>
  </si>
  <si>
    <t>021104</t>
  </si>
  <si>
    <t>HuarmeyHuayan</t>
  </si>
  <si>
    <t>ANA0</t>
  </si>
  <si>
    <t xml:space="preserve">HUAYAN-HUARMEY                     </t>
  </si>
  <si>
    <t>021105</t>
  </si>
  <si>
    <t>HuarmeyMalvas</t>
  </si>
  <si>
    <t>ANA1</t>
  </si>
  <si>
    <t xml:space="preserve">MALVAS-HUARMEY                     </t>
  </si>
  <si>
    <t>021201</t>
  </si>
  <si>
    <t>AncashHuaylas</t>
  </si>
  <si>
    <t>HuaylasCaraz</t>
  </si>
  <si>
    <t>ANA2</t>
  </si>
  <si>
    <t xml:space="preserve">CARAZ-HUAYLAS                      </t>
  </si>
  <si>
    <t>021202</t>
  </si>
  <si>
    <t>HuaylasHuallanca</t>
  </si>
  <si>
    <t>ANA3</t>
  </si>
  <si>
    <t xml:space="preserve">HUALLANCA-HUAYLAS                  </t>
  </si>
  <si>
    <t>021203</t>
  </si>
  <si>
    <t>HuaylasHuata</t>
  </si>
  <si>
    <t>ANA4</t>
  </si>
  <si>
    <t xml:space="preserve">HUATA-HUAYLAS                      </t>
  </si>
  <si>
    <t>021204</t>
  </si>
  <si>
    <t>HuaylasHuaylas</t>
  </si>
  <si>
    <t>AN12</t>
  </si>
  <si>
    <t xml:space="preserve">HUAYLAS                            </t>
  </si>
  <si>
    <t>021205</t>
  </si>
  <si>
    <t>HuaylasMato</t>
  </si>
  <si>
    <t>ANA5</t>
  </si>
  <si>
    <t xml:space="preserve">MATO-HUAYLAS                       </t>
  </si>
  <si>
    <t>021206</t>
  </si>
  <si>
    <t>HuaylasPamparomas</t>
  </si>
  <si>
    <t>ANA6</t>
  </si>
  <si>
    <t xml:space="preserve">PAMPAROMAS-HUAYLAS                 </t>
  </si>
  <si>
    <t>021207</t>
  </si>
  <si>
    <t>HuaylasPueblo Libre</t>
  </si>
  <si>
    <t>ANA7</t>
  </si>
  <si>
    <t xml:space="preserve">PUEBLO LIBRE-HUAYLAS               </t>
  </si>
  <si>
    <t>021208</t>
  </si>
  <si>
    <t>HuaylasSanta Cruz</t>
  </si>
  <si>
    <t>ANA8</t>
  </si>
  <si>
    <t xml:space="preserve">SANTA CRUZ-HUAYLAS                 </t>
  </si>
  <si>
    <t>021209</t>
  </si>
  <si>
    <t>HuaylasSanto Toribio</t>
  </si>
  <si>
    <t>ANA9</t>
  </si>
  <si>
    <t xml:space="preserve">SANTO TORIBIO-HUAYLAS              </t>
  </si>
  <si>
    <t>021210</t>
  </si>
  <si>
    <t>HuaylasYuracmarca</t>
  </si>
  <si>
    <t>ANB0</t>
  </si>
  <si>
    <t xml:space="preserve">YURACMARCA-HUAYLAS                 </t>
  </si>
  <si>
    <t>021301</t>
  </si>
  <si>
    <t>AncashMariscal Luzuriaga</t>
  </si>
  <si>
    <t>Mariscal LuzuriagaPiscobamba</t>
  </si>
  <si>
    <t>ANB1</t>
  </si>
  <si>
    <t xml:space="preserve">PISCOBAMBA-MARISCAL LUZURIAGA      </t>
  </si>
  <si>
    <t>021302</t>
  </si>
  <si>
    <t>Mariscal LuzuriagaCasca</t>
  </si>
  <si>
    <t>ANB2</t>
  </si>
  <si>
    <t xml:space="preserve">CASCA-MARISCAL LUZURIAGA           </t>
  </si>
  <si>
    <t>021303</t>
  </si>
  <si>
    <t>Mariscal LuzuriagaEleazar Guzman Barron</t>
  </si>
  <si>
    <t>ANB3</t>
  </si>
  <si>
    <t>ELEAZAR GUZMAN BARRON-MARISCAL LUZU</t>
  </si>
  <si>
    <t>021304</t>
  </si>
  <si>
    <t>Mariscal LuzuriagaFidel Olivas Escudero</t>
  </si>
  <si>
    <t>ANB4</t>
  </si>
  <si>
    <t>FIDEL OLIVAS ESCUDERO-MARISCAL LUZU</t>
  </si>
  <si>
    <t>021305</t>
  </si>
  <si>
    <t>Mariscal LuzuriagaLlama</t>
  </si>
  <si>
    <t>ANB5</t>
  </si>
  <si>
    <t xml:space="preserve">LLAMA-MARISCAL LUZURIAGA           </t>
  </si>
  <si>
    <t>021306</t>
  </si>
  <si>
    <t>Mariscal LuzuriagaLlumpa</t>
  </si>
  <si>
    <t>ANB6</t>
  </si>
  <si>
    <t xml:space="preserve">LLUMPA-MARISCAL LUZURIAGA          </t>
  </si>
  <si>
    <t>021307</t>
  </si>
  <si>
    <t>Mariscal LuzuriagaLucma</t>
  </si>
  <si>
    <t>ANB7</t>
  </si>
  <si>
    <t xml:space="preserve">LUCMA-MARISCAL LUZURIAGA           </t>
  </si>
  <si>
    <t>021308</t>
  </si>
  <si>
    <t>Mariscal LuzuriagaMusga</t>
  </si>
  <si>
    <t>ANB8</t>
  </si>
  <si>
    <t xml:space="preserve">MUSGA-MARISCAL LUZURIAGA           </t>
  </si>
  <si>
    <t>021401</t>
  </si>
  <si>
    <t>AncashOcros</t>
  </si>
  <si>
    <t>OcrosOcros</t>
  </si>
  <si>
    <t>AN14</t>
  </si>
  <si>
    <t xml:space="preserve">OCROS                              </t>
  </si>
  <si>
    <t>021402</t>
  </si>
  <si>
    <t>OcrosAcas</t>
  </si>
  <si>
    <t>ANB9</t>
  </si>
  <si>
    <t xml:space="preserve">ACAS-OCROS                         </t>
  </si>
  <si>
    <t>021403</t>
  </si>
  <si>
    <t>OcrosCajamarquilla</t>
  </si>
  <si>
    <t>ANC0</t>
  </si>
  <si>
    <t xml:space="preserve">CAJAMARQUILLA-OCROS                </t>
  </si>
  <si>
    <t>021404</t>
  </si>
  <si>
    <t>OcrosCarhuapampa</t>
  </si>
  <si>
    <t>ANC1</t>
  </si>
  <si>
    <t xml:space="preserve">CARHUAPAMPA-OCROS                  </t>
  </si>
  <si>
    <t>021405</t>
  </si>
  <si>
    <t>OcrosCochas</t>
  </si>
  <si>
    <t>ANC2</t>
  </si>
  <si>
    <t xml:space="preserve">COCHAS-OCROS                       </t>
  </si>
  <si>
    <t>021406</t>
  </si>
  <si>
    <t>OcrosCongas</t>
  </si>
  <si>
    <t>ANC3</t>
  </si>
  <si>
    <t xml:space="preserve">CONGAS-OCROS                       </t>
  </si>
  <si>
    <t>021407</t>
  </si>
  <si>
    <t>OcrosLlipa</t>
  </si>
  <si>
    <t>ANC4</t>
  </si>
  <si>
    <t xml:space="preserve">LLIPA-OCROS                        </t>
  </si>
  <si>
    <t>021408</t>
  </si>
  <si>
    <t>OcrosSan Cristobal de Rajan</t>
  </si>
  <si>
    <t>ANC5</t>
  </si>
  <si>
    <t xml:space="preserve">SAN CRISTOBAL DE RAJAN-OCROS       </t>
  </si>
  <si>
    <t>021409</t>
  </si>
  <si>
    <t>OcrosSan Pedro</t>
  </si>
  <si>
    <t>ANC6</t>
  </si>
  <si>
    <t xml:space="preserve">SAN PEDRO-OCROS                    </t>
  </si>
  <si>
    <t>021410</t>
  </si>
  <si>
    <t>OcrosSantiago de Chilcas</t>
  </si>
  <si>
    <t>ANC7</t>
  </si>
  <si>
    <t xml:space="preserve">SANTIAGO DE CHILCAS-OCROS          </t>
  </si>
  <si>
    <t>021501</t>
  </si>
  <si>
    <t>AncashPallasca</t>
  </si>
  <si>
    <t>PallascaCabana</t>
  </si>
  <si>
    <t>ANC8</t>
  </si>
  <si>
    <t xml:space="preserve">CABANA-PALLASCA                    </t>
  </si>
  <si>
    <t>021502</t>
  </si>
  <si>
    <t>PallascaBolognesi</t>
  </si>
  <si>
    <t>AN05</t>
  </si>
  <si>
    <t xml:space="preserve">BOLOGNESI                          </t>
  </si>
  <si>
    <t>021503</t>
  </si>
  <si>
    <t>PallascaConchucos</t>
  </si>
  <si>
    <t>ANC9</t>
  </si>
  <si>
    <t xml:space="preserve">CONCHUCOS-PALLASCA                 </t>
  </si>
  <si>
    <t>021504</t>
  </si>
  <si>
    <t>PallascaHuacaschuque</t>
  </si>
  <si>
    <t>AND0</t>
  </si>
  <si>
    <t xml:space="preserve">HUACASCHUQUE-PALLASCA              </t>
  </si>
  <si>
    <t>021505</t>
  </si>
  <si>
    <t>PallascaHuandoval</t>
  </si>
  <si>
    <t>AND1</t>
  </si>
  <si>
    <t xml:space="preserve">HUANDOVAL-PALLASCA                 </t>
  </si>
  <si>
    <t>021506</t>
  </si>
  <si>
    <t>PallascaLacabamba</t>
  </si>
  <si>
    <t>AND2</t>
  </si>
  <si>
    <t xml:space="preserve">LACABAMBA-PALLASCA                 </t>
  </si>
  <si>
    <t>021507</t>
  </si>
  <si>
    <t>PallascaLlapo</t>
  </si>
  <si>
    <t>AND3</t>
  </si>
  <si>
    <t xml:space="preserve">LLAPO-PALLASCA                     </t>
  </si>
  <si>
    <t>021508</t>
  </si>
  <si>
    <t>PallascaPallasca</t>
  </si>
  <si>
    <t>AN15</t>
  </si>
  <si>
    <t xml:space="preserve">PALLASCA                           </t>
  </si>
  <si>
    <t>021509</t>
  </si>
  <si>
    <t>PallascaPampas</t>
  </si>
  <si>
    <t>AND4</t>
  </si>
  <si>
    <t xml:space="preserve">PAMPAS-PALLASCA                    </t>
  </si>
  <si>
    <t>021510</t>
  </si>
  <si>
    <t>PallascaSanta Rosa</t>
  </si>
  <si>
    <t>AND5</t>
  </si>
  <si>
    <t xml:space="preserve">SANTA ROSA-PALLASCA                </t>
  </si>
  <si>
    <t>021511</t>
  </si>
  <si>
    <t>PallascaTauca</t>
  </si>
  <si>
    <t>AND6</t>
  </si>
  <si>
    <t xml:space="preserve">TAUCA-PALLASCA                     </t>
  </si>
  <si>
    <t>021601</t>
  </si>
  <si>
    <t>AncashPomabamba</t>
  </si>
  <si>
    <t>PomabambaPomabamba</t>
  </si>
  <si>
    <t>AN16</t>
  </si>
  <si>
    <t xml:space="preserve">POMABAMBA                          </t>
  </si>
  <si>
    <t>021602</t>
  </si>
  <si>
    <t>PomabambaHuayllan</t>
  </si>
  <si>
    <t>AND7</t>
  </si>
  <si>
    <t xml:space="preserve">HUAYLLAN-POMABAMBA                 </t>
  </si>
  <si>
    <t>021603</t>
  </si>
  <si>
    <t>PomabambaParobamba</t>
  </si>
  <si>
    <t>AND8</t>
  </si>
  <si>
    <t xml:space="preserve">PAROBAMBA-POMABAMBA                </t>
  </si>
  <si>
    <t>021604</t>
  </si>
  <si>
    <t>PomabambaQuinuabamba</t>
  </si>
  <si>
    <t>AND9</t>
  </si>
  <si>
    <t xml:space="preserve">QUINUABAMBA-POMABAMBA              </t>
  </si>
  <si>
    <t>021701</t>
  </si>
  <si>
    <t>AncashRecuay</t>
  </si>
  <si>
    <t>RecuayRecuay</t>
  </si>
  <si>
    <t>AN17</t>
  </si>
  <si>
    <t xml:space="preserve">RECUAY                             </t>
  </si>
  <si>
    <t>021702</t>
  </si>
  <si>
    <t>RecuayCatac</t>
  </si>
  <si>
    <t>ANE0</t>
  </si>
  <si>
    <t xml:space="preserve">CATAC-RECUAY                       </t>
  </si>
  <si>
    <t>021703</t>
  </si>
  <si>
    <t>RecuayCotaparaco</t>
  </si>
  <si>
    <t>ANE1</t>
  </si>
  <si>
    <t xml:space="preserve">COTAPARACO-RECUAY                  </t>
  </si>
  <si>
    <t>021704</t>
  </si>
  <si>
    <t>RecuayHuayllapampa</t>
  </si>
  <si>
    <t>ANE2</t>
  </si>
  <si>
    <t xml:space="preserve">HUAYLLAPAMPA-RECUAY                </t>
  </si>
  <si>
    <t>021705</t>
  </si>
  <si>
    <t>RecuayLlacllin</t>
  </si>
  <si>
    <t>ANE3</t>
  </si>
  <si>
    <t xml:space="preserve">LLACLLIN-RECUAY                    </t>
  </si>
  <si>
    <t>021706</t>
  </si>
  <si>
    <t>RecuayMarca</t>
  </si>
  <si>
    <t>ANE4</t>
  </si>
  <si>
    <t xml:space="preserve">MARCA-RECUAY                       </t>
  </si>
  <si>
    <t>021707</t>
  </si>
  <si>
    <t>RecuayPampas Chico</t>
  </si>
  <si>
    <t>ANE5</t>
  </si>
  <si>
    <t xml:space="preserve">PAMPAS CHICO-RECUAY                </t>
  </si>
  <si>
    <t>021708</t>
  </si>
  <si>
    <t>RecuayPararin</t>
  </si>
  <si>
    <t>ANE6</t>
  </si>
  <si>
    <t xml:space="preserve">PARARIN-RECUAY                     </t>
  </si>
  <si>
    <t>021709</t>
  </si>
  <si>
    <t>RecuayTapacocha</t>
  </si>
  <si>
    <t>ANE7</t>
  </si>
  <si>
    <t xml:space="preserve">TAPACOCHA-RECUAY                   </t>
  </si>
  <si>
    <t>021710</t>
  </si>
  <si>
    <t>RecuayTicapampa</t>
  </si>
  <si>
    <t>ANE8</t>
  </si>
  <si>
    <t xml:space="preserve">TICAPAMPA-RECUAY                   </t>
  </si>
  <si>
    <t>021801</t>
  </si>
  <si>
    <t>AncashSanta</t>
  </si>
  <si>
    <t>SantaChimbote</t>
  </si>
  <si>
    <t>AN22</t>
  </si>
  <si>
    <t xml:space="preserve">CHIMBOTE                           </t>
  </si>
  <si>
    <t>021802</t>
  </si>
  <si>
    <t>SantaCaceres del Peru</t>
  </si>
  <si>
    <t>ANE9</t>
  </si>
  <si>
    <t xml:space="preserve">CACERES DEL PERU-SANTA             </t>
  </si>
  <si>
    <t>021803</t>
  </si>
  <si>
    <t>SantaCoishco</t>
  </si>
  <si>
    <t>ANF0</t>
  </si>
  <si>
    <t xml:space="preserve">COISHCO-SANTA                      </t>
  </si>
  <si>
    <t>021804</t>
  </si>
  <si>
    <t>SantaMacate</t>
  </si>
  <si>
    <t>ANF1</t>
  </si>
  <si>
    <t xml:space="preserve">MACATE-SANTA                       </t>
  </si>
  <si>
    <t>021805</t>
  </si>
  <si>
    <t>SantaMoro</t>
  </si>
  <si>
    <t>ANF2</t>
  </si>
  <si>
    <t xml:space="preserve">MORO-SANTA                         </t>
  </si>
  <si>
    <t>021806</t>
  </si>
  <si>
    <t>SantaNepeña</t>
  </si>
  <si>
    <t>ANF3</t>
  </si>
  <si>
    <t xml:space="preserve">NEPE#A-SANTA                       </t>
  </si>
  <si>
    <t>021807</t>
  </si>
  <si>
    <t>SantaSamanco</t>
  </si>
  <si>
    <t>ANF4</t>
  </si>
  <si>
    <t xml:space="preserve">SAMANCO-SANTA                      </t>
  </si>
  <si>
    <t>021808</t>
  </si>
  <si>
    <t>SantaSanta</t>
  </si>
  <si>
    <t>AN18</t>
  </si>
  <si>
    <t xml:space="preserve">SANTA                              </t>
  </si>
  <si>
    <t>021809</t>
  </si>
  <si>
    <t>SantaNuevo Chimbote</t>
  </si>
  <si>
    <t>AN21</t>
  </si>
  <si>
    <t xml:space="preserve">NUEVO CHIMBOTE                     </t>
  </si>
  <si>
    <t>021901</t>
  </si>
  <si>
    <t>AncashSihuas</t>
  </si>
  <si>
    <t>SihuasSihuas</t>
  </si>
  <si>
    <t>AN19</t>
  </si>
  <si>
    <t xml:space="preserve">SIHUAS                             </t>
  </si>
  <si>
    <t>021902</t>
  </si>
  <si>
    <t>SihuasAcobamba</t>
  </si>
  <si>
    <t>ANF5</t>
  </si>
  <si>
    <t xml:space="preserve">ACOBAMBA-SIHUAS                    </t>
  </si>
  <si>
    <t>021903</t>
  </si>
  <si>
    <t>SihuasAlfonso Ugarte</t>
  </si>
  <si>
    <t>ANF6</t>
  </si>
  <si>
    <t xml:space="preserve">ALFONSO UGARTE-SIHUAS              </t>
  </si>
  <si>
    <t>021904</t>
  </si>
  <si>
    <t>SihuasCashapampa</t>
  </si>
  <si>
    <t>ANF7</t>
  </si>
  <si>
    <t xml:space="preserve">CASHAPAMPA-SIHUAS                  </t>
  </si>
  <si>
    <t>021905</t>
  </si>
  <si>
    <t>SihuasChingalpo</t>
  </si>
  <si>
    <t>ANF8</t>
  </si>
  <si>
    <t xml:space="preserve">CHINGALPO-SIHUAS                   </t>
  </si>
  <si>
    <t>021906</t>
  </si>
  <si>
    <t>SihuasHuayllabamba</t>
  </si>
  <si>
    <t>ANF9</t>
  </si>
  <si>
    <t xml:space="preserve">HUAYLLABAMBA-SIHUAS                </t>
  </si>
  <si>
    <t>021907</t>
  </si>
  <si>
    <t>SihuasQuiches</t>
  </si>
  <si>
    <t>ANG0</t>
  </si>
  <si>
    <t xml:space="preserve">QUICHES-SIHUAS                     </t>
  </si>
  <si>
    <t>021908</t>
  </si>
  <si>
    <t>SihuasRagash</t>
  </si>
  <si>
    <t>ANG1</t>
  </si>
  <si>
    <t xml:space="preserve">RAGASH-SIHUAS                      </t>
  </si>
  <si>
    <t>021909</t>
  </si>
  <si>
    <t>SihuasSan Juan</t>
  </si>
  <si>
    <t>ANG2</t>
  </si>
  <si>
    <t xml:space="preserve">SAN JUAN-SIHUAS                    </t>
  </si>
  <si>
    <t>021910</t>
  </si>
  <si>
    <t>SihuasSicsibamba</t>
  </si>
  <si>
    <t>ANG3</t>
  </si>
  <si>
    <t xml:space="preserve">SICSIBAMBA-SIHUAS                  </t>
  </si>
  <si>
    <t>022001</t>
  </si>
  <si>
    <t>AncashYungay</t>
  </si>
  <si>
    <t>YungayYungay</t>
  </si>
  <si>
    <t>AN20</t>
  </si>
  <si>
    <t xml:space="preserve">YUNGAY                             </t>
  </si>
  <si>
    <t>022002</t>
  </si>
  <si>
    <t>YungayCascapara</t>
  </si>
  <si>
    <t>ANG4</t>
  </si>
  <si>
    <t xml:space="preserve">CASCAPARA-YUNGAY                   </t>
  </si>
  <si>
    <t>022003</t>
  </si>
  <si>
    <t>YungayMancos</t>
  </si>
  <si>
    <t>ANG5</t>
  </si>
  <si>
    <t xml:space="preserve">MANCOS-YUNGAY                      </t>
  </si>
  <si>
    <t>022004</t>
  </si>
  <si>
    <t>YungayMatacoto</t>
  </si>
  <si>
    <t>ANG6</t>
  </si>
  <si>
    <t xml:space="preserve">MATACOTO-YUNGAY                    </t>
  </si>
  <si>
    <t>022005</t>
  </si>
  <si>
    <t>YungayQuillo</t>
  </si>
  <si>
    <t>ANG7</t>
  </si>
  <si>
    <t xml:space="preserve">QUILLO-YUNGAY                      </t>
  </si>
  <si>
    <t>022006</t>
  </si>
  <si>
    <t>YungayRanrahirca</t>
  </si>
  <si>
    <t>ANG8</t>
  </si>
  <si>
    <t xml:space="preserve">RANRAHIRCA-YUNGAY                  </t>
  </si>
  <si>
    <t>022007</t>
  </si>
  <si>
    <t>YungayShupluy</t>
  </si>
  <si>
    <t>ANG9</t>
  </si>
  <si>
    <t xml:space="preserve">SHUPLUY-YUNGAY                     </t>
  </si>
  <si>
    <t>022008</t>
  </si>
  <si>
    <t>YungayYanama</t>
  </si>
  <si>
    <t>ANH0</t>
  </si>
  <si>
    <t xml:space="preserve">YANAMA-YUNGAY                      </t>
  </si>
  <si>
    <t>030101</t>
  </si>
  <si>
    <t>ApurimacAbancay</t>
  </si>
  <si>
    <t>AbancayAbancay</t>
  </si>
  <si>
    <t xml:space="preserve">APU </t>
  </si>
  <si>
    <t>AP01</t>
  </si>
  <si>
    <t xml:space="preserve">ABANCAY                            </t>
  </si>
  <si>
    <t>030102</t>
  </si>
  <si>
    <t>AbancayChacoche</t>
  </si>
  <si>
    <t>AP09</t>
  </si>
  <si>
    <t xml:space="preserve">CHACOCHE-ABANCAY                   </t>
  </si>
  <si>
    <t>030103</t>
  </si>
  <si>
    <t>AbancayCirca</t>
  </si>
  <si>
    <t>AP10</t>
  </si>
  <si>
    <t xml:space="preserve">CIRCA-ABANCAY                      </t>
  </si>
  <si>
    <t>030104</t>
  </si>
  <si>
    <t>AbancayCurahuasi</t>
  </si>
  <si>
    <t>AP11</t>
  </si>
  <si>
    <t xml:space="preserve">CURAHUASI-ABANCAY                  </t>
  </si>
  <si>
    <t>030105</t>
  </si>
  <si>
    <t>AbancayHuanipaca</t>
  </si>
  <si>
    <t>AP12</t>
  </si>
  <si>
    <t xml:space="preserve">HUANIPACA-ABANCAY                  </t>
  </si>
  <si>
    <t>030106</t>
  </si>
  <si>
    <t>AbancayLambrama</t>
  </si>
  <si>
    <t>AP13</t>
  </si>
  <si>
    <t xml:space="preserve">LAMBRAMA-ABANCAY                   </t>
  </si>
  <si>
    <t>030107</t>
  </si>
  <si>
    <t>AbancayPichirhua</t>
  </si>
  <si>
    <t>AP14</t>
  </si>
  <si>
    <t xml:space="preserve">PICHIRHUA-ABANCAY                  </t>
  </si>
  <si>
    <t>030108</t>
  </si>
  <si>
    <t>AbancaySan Pedro de Cachora</t>
  </si>
  <si>
    <t>AP15</t>
  </si>
  <si>
    <t xml:space="preserve">SAN PEDRO DE CACHORA-ABANCAY       </t>
  </si>
  <si>
    <t>030109</t>
  </si>
  <si>
    <t>AbancayTamburco</t>
  </si>
  <si>
    <t>AP16</t>
  </si>
  <si>
    <t xml:space="preserve">TAMBURCO-ABANCAY                   </t>
  </si>
  <si>
    <t>030201</t>
  </si>
  <si>
    <t>ApurimacAndahuaylas</t>
  </si>
  <si>
    <t>AndahuaylasAndahuaylas</t>
  </si>
  <si>
    <t>AP02</t>
  </si>
  <si>
    <t xml:space="preserve">ANDAHUAYLAS                        </t>
  </si>
  <si>
    <t>030202</t>
  </si>
  <si>
    <t>AndahuaylasAndarapa</t>
  </si>
  <si>
    <t>AP17</t>
  </si>
  <si>
    <t xml:space="preserve">ANDARAPA-ANDAHUAYLAS               </t>
  </si>
  <si>
    <t>030203</t>
  </si>
  <si>
    <t>AndahuaylasChiara</t>
  </si>
  <si>
    <t>AP18</t>
  </si>
  <si>
    <t xml:space="preserve">CHIARA-ANDAHUAYLAS                 </t>
  </si>
  <si>
    <t>030204</t>
  </si>
  <si>
    <t>AndahuaylasHuancarama</t>
  </si>
  <si>
    <t>AP19</t>
  </si>
  <si>
    <t xml:space="preserve">HUANCARAMA-ANDAHUAYLAS             </t>
  </si>
  <si>
    <t>030205</t>
  </si>
  <si>
    <t>AndahuaylasHuancaray</t>
  </si>
  <si>
    <t>AP20</t>
  </si>
  <si>
    <t xml:space="preserve">HUANCARAY-ANDAHUAYLAS              </t>
  </si>
  <si>
    <t>030206</t>
  </si>
  <si>
    <t>AndahuaylasHuayana</t>
  </si>
  <si>
    <t>AP21</t>
  </si>
  <si>
    <t xml:space="preserve">HUAYANA-ANDAHUAYLAS                </t>
  </si>
  <si>
    <t>030207</t>
  </si>
  <si>
    <t>AndahuaylasKishuara</t>
  </si>
  <si>
    <t>AP22</t>
  </si>
  <si>
    <t xml:space="preserve">KISHUARA-ANDAHUAYLAS               </t>
  </si>
  <si>
    <t>030208</t>
  </si>
  <si>
    <t>AndahuaylasPacobamba</t>
  </si>
  <si>
    <t>AP23</t>
  </si>
  <si>
    <t xml:space="preserve">PACOBAMBA-ANDAHUAYLAS              </t>
  </si>
  <si>
    <t>030209</t>
  </si>
  <si>
    <t>AndahuaylasPacucha</t>
  </si>
  <si>
    <t>AP24</t>
  </si>
  <si>
    <t xml:space="preserve">PACUCHA-ANDAHUAYLAS                </t>
  </si>
  <si>
    <t>030210</t>
  </si>
  <si>
    <t>AndahuaylasPampachiri</t>
  </si>
  <si>
    <t>AP25</t>
  </si>
  <si>
    <t xml:space="preserve">PAMPACHIRI-ANDAHUAYLAS             </t>
  </si>
  <si>
    <t>030211</t>
  </si>
  <si>
    <t>AndahuaylasPomacocha</t>
  </si>
  <si>
    <t>AP26</t>
  </si>
  <si>
    <t xml:space="preserve">POMACOCHA-ANDAHUAYLAS              </t>
  </si>
  <si>
    <t>030212</t>
  </si>
  <si>
    <t>AndahuaylasSan Antonio de Cachi</t>
  </si>
  <si>
    <t>AP27</t>
  </si>
  <si>
    <t xml:space="preserve">SAN ANTONIO DE CACHI-ANDAHUAYLAS   </t>
  </si>
  <si>
    <t>030213</t>
  </si>
  <si>
    <t>AndahuaylasSan Jeronimo</t>
  </si>
  <si>
    <t>AP28</t>
  </si>
  <si>
    <t xml:space="preserve">SAN JERONIMO-ANDAHUAYLAS           </t>
  </si>
  <si>
    <t>030214</t>
  </si>
  <si>
    <t>AndahuaylasSan Miguel de Chaccrampa</t>
  </si>
  <si>
    <t>AP29</t>
  </si>
  <si>
    <t>SAN MIGUEL DE CHACCRAMPA-ANDAHUAYLA</t>
  </si>
  <si>
    <t>030215</t>
  </si>
  <si>
    <t>AndahuaylasSanta Maria de Chicmo</t>
  </si>
  <si>
    <t>AP30</t>
  </si>
  <si>
    <t xml:space="preserve">SANTA MARIA DE CHICMO-ANDAHUAYLAS  </t>
  </si>
  <si>
    <t>030216</t>
  </si>
  <si>
    <t>AndahuaylasTalavera</t>
  </si>
  <si>
    <t>AP31</t>
  </si>
  <si>
    <t xml:space="preserve">TALAVERA-ANDAHUAYLAS               </t>
  </si>
  <si>
    <t>030217</t>
  </si>
  <si>
    <t>AndahuaylasTumay Huaraca</t>
  </si>
  <si>
    <t>AP32</t>
  </si>
  <si>
    <t xml:space="preserve">TUMAY HUARACA-ANDAHUAYLAS          </t>
  </si>
  <si>
    <t>030218</t>
  </si>
  <si>
    <t>AndahuaylasTurpo</t>
  </si>
  <si>
    <t>AP33</t>
  </si>
  <si>
    <t xml:space="preserve">TURPO-ANDAHUAYLAS                  </t>
  </si>
  <si>
    <t>030219</t>
  </si>
  <si>
    <t>AndahuaylasKaquiabamba</t>
  </si>
  <si>
    <t>AP34</t>
  </si>
  <si>
    <t xml:space="preserve">KAQUIABAMBA-ANDAHUAYLAS            </t>
  </si>
  <si>
    <t>030220</t>
  </si>
  <si>
    <t>AndahuaylasJose Maria Arguedas</t>
  </si>
  <si>
    <t>030301</t>
  </si>
  <si>
    <t>ApurimacAntabamba</t>
  </si>
  <si>
    <t>AntabambaAntabamba</t>
  </si>
  <si>
    <t>AP03</t>
  </si>
  <si>
    <t xml:space="preserve">ANTABAMBA                          </t>
  </si>
  <si>
    <t>030302</t>
  </si>
  <si>
    <t>AntabambaEl Oro</t>
  </si>
  <si>
    <t>AP35</t>
  </si>
  <si>
    <t xml:space="preserve">EL ORO-ANTABAMBA                   </t>
  </si>
  <si>
    <t>030303</t>
  </si>
  <si>
    <t>AntabambaHuaquirca</t>
  </si>
  <si>
    <t>AP36</t>
  </si>
  <si>
    <t xml:space="preserve">HUAQUIRCA-ANTABAMBA                </t>
  </si>
  <si>
    <t>030304</t>
  </si>
  <si>
    <t>AntabambaJuan Espinoza Medrano</t>
  </si>
  <si>
    <t>AP37</t>
  </si>
  <si>
    <t xml:space="preserve">JUAN ESPINOZA MEDRANO-ANTABAMBA    </t>
  </si>
  <si>
    <t>030305</t>
  </si>
  <si>
    <t>AntabambaOropesa</t>
  </si>
  <si>
    <t>AP38</t>
  </si>
  <si>
    <t xml:space="preserve">OROPESA-ANTABAMBA                  </t>
  </si>
  <si>
    <t>030306</t>
  </si>
  <si>
    <t>AntabambaPachaconas</t>
  </si>
  <si>
    <t>AP39</t>
  </si>
  <si>
    <t xml:space="preserve">PACHACONAS-ANTABAMBA               </t>
  </si>
  <si>
    <t>030307</t>
  </si>
  <si>
    <t>AntabambaSabaino</t>
  </si>
  <si>
    <t>AP40</t>
  </si>
  <si>
    <t xml:space="preserve">SABAINO-ANTABAMBA                  </t>
  </si>
  <si>
    <t>030401</t>
  </si>
  <si>
    <t>ApurimacAymaraes</t>
  </si>
  <si>
    <t>AymaraesChalhuanca</t>
  </si>
  <si>
    <t>AP41</t>
  </si>
  <si>
    <t xml:space="preserve">CHALHUANCA-AYMARAES                </t>
  </si>
  <si>
    <t>030402</t>
  </si>
  <si>
    <t>AymaraesCapaya</t>
  </si>
  <si>
    <t>AP42</t>
  </si>
  <si>
    <t xml:space="preserve">CAPAYA-AYMARAES                    </t>
  </si>
  <si>
    <t>030403</t>
  </si>
  <si>
    <t>AymaraesCaraybamba</t>
  </si>
  <si>
    <t>AP43</t>
  </si>
  <si>
    <t xml:space="preserve">CARAYBAMBA-AYMARAES                </t>
  </si>
  <si>
    <t>030404</t>
  </si>
  <si>
    <t>AymaraesChapimarca</t>
  </si>
  <si>
    <t>AP44</t>
  </si>
  <si>
    <t xml:space="preserve">CHAPIMARCA-AYMARAES                </t>
  </si>
  <si>
    <t>030405</t>
  </si>
  <si>
    <t>AymaraesColcabamba</t>
  </si>
  <si>
    <t>AP45</t>
  </si>
  <si>
    <t xml:space="preserve">COLCABAMBA-AYMARAES                </t>
  </si>
  <si>
    <t>030406</t>
  </si>
  <si>
    <t>AymaraesCotaruse</t>
  </si>
  <si>
    <t>AP46</t>
  </si>
  <si>
    <t xml:space="preserve">COTARUSE-AYMARAES                  </t>
  </si>
  <si>
    <t>030407</t>
  </si>
  <si>
    <t>AymaraesHuayllo</t>
  </si>
  <si>
    <t>AP47</t>
  </si>
  <si>
    <t xml:space="preserve">HUAYLLO-AYMARAES                   </t>
  </si>
  <si>
    <t>030408</t>
  </si>
  <si>
    <t>AymaraesJusto Apu Sahuaraura</t>
  </si>
  <si>
    <t>AP48</t>
  </si>
  <si>
    <t xml:space="preserve">JUSTO APU SAHUARAURA-AYMARAES      </t>
  </si>
  <si>
    <t>030409</t>
  </si>
  <si>
    <t>AymaraesLucre</t>
  </si>
  <si>
    <t>AP49</t>
  </si>
  <si>
    <t xml:space="preserve">LUCRE-AYMARAES                     </t>
  </si>
  <si>
    <t>030410</t>
  </si>
  <si>
    <t>AymaraesPocohuanca</t>
  </si>
  <si>
    <t>AP50</t>
  </si>
  <si>
    <t xml:space="preserve">POCOHUANCA-AYMARAES                </t>
  </si>
  <si>
    <t>030411</t>
  </si>
  <si>
    <t>AymaraesSan Juan de Chacña</t>
  </si>
  <si>
    <t>AP51</t>
  </si>
  <si>
    <t xml:space="preserve">SAN JUAN DE CHAC#A-AYMARAES        </t>
  </si>
  <si>
    <t>030412</t>
  </si>
  <si>
    <t>AymaraesSañayca</t>
  </si>
  <si>
    <t>AP52</t>
  </si>
  <si>
    <t xml:space="preserve">SA#AYCA-AYMARAES                   </t>
  </si>
  <si>
    <t>030413</t>
  </si>
  <si>
    <t>AymaraesSoraya</t>
  </si>
  <si>
    <t>AP53</t>
  </si>
  <si>
    <t xml:space="preserve">SORAYA-AYMARAES                    </t>
  </si>
  <si>
    <t>030414</t>
  </si>
  <si>
    <t>AymaraesTapairihua</t>
  </si>
  <si>
    <t>AP54</t>
  </si>
  <si>
    <t xml:space="preserve">TAPAIRIHUA-AYMARAES                </t>
  </si>
  <si>
    <t>030415</t>
  </si>
  <si>
    <t>AymaraesTintay</t>
  </si>
  <si>
    <t>AP55</t>
  </si>
  <si>
    <t xml:space="preserve">TINTAY-AYMARAES                    </t>
  </si>
  <si>
    <t>030416</t>
  </si>
  <si>
    <t>AymaraesToraya</t>
  </si>
  <si>
    <t>AP56</t>
  </si>
  <si>
    <t xml:space="preserve">TORAYA-AYMARAES                    </t>
  </si>
  <si>
    <t>030417</t>
  </si>
  <si>
    <t>AymaraesYanaca</t>
  </si>
  <si>
    <t>AP57</t>
  </si>
  <si>
    <t xml:space="preserve">YANACA-AYMARAES                    </t>
  </si>
  <si>
    <t>030501</t>
  </si>
  <si>
    <t>ApurimacCotabambas</t>
  </si>
  <si>
    <t>CotabambasTambobamba</t>
  </si>
  <si>
    <t>AP08</t>
  </si>
  <si>
    <t xml:space="preserve">TAMBOBAMBA                         </t>
  </si>
  <si>
    <t>030502</t>
  </si>
  <si>
    <t>CotabambasCotabambas</t>
  </si>
  <si>
    <t>AP05</t>
  </si>
  <si>
    <t xml:space="preserve">COTABAMBAS                         </t>
  </si>
  <si>
    <t>030503</t>
  </si>
  <si>
    <t>CotabambasCoyllurqui</t>
  </si>
  <si>
    <t>AP65</t>
  </si>
  <si>
    <t xml:space="preserve">COYLLURQUI-COTABAMBAS              </t>
  </si>
  <si>
    <t>030504</t>
  </si>
  <si>
    <t>CotabambasHaquira</t>
  </si>
  <si>
    <t>AP66</t>
  </si>
  <si>
    <t xml:space="preserve">HAQUIRA-COTABAMBAS                 </t>
  </si>
  <si>
    <t>030505</t>
  </si>
  <si>
    <t>CotabambasMara</t>
  </si>
  <si>
    <t>AP67</t>
  </si>
  <si>
    <t xml:space="preserve">MARA-COTABAMBAS                    </t>
  </si>
  <si>
    <t>030506</t>
  </si>
  <si>
    <t>CotabambasChallhuahuacho</t>
  </si>
  <si>
    <t>AP68</t>
  </si>
  <si>
    <t xml:space="preserve">CHALLHUAHUACHO-COTABAMBAS          </t>
  </si>
  <si>
    <t>030601</t>
  </si>
  <si>
    <t>ApurimacChincheros</t>
  </si>
  <si>
    <t>ChincherosChincheros</t>
  </si>
  <si>
    <t>AP06</t>
  </si>
  <si>
    <t xml:space="preserve">CHINCHEROS                         </t>
  </si>
  <si>
    <t>030602</t>
  </si>
  <si>
    <t>ChincherosAnco-Huallo</t>
  </si>
  <si>
    <t>AP58</t>
  </si>
  <si>
    <t xml:space="preserve">ANCO_HUALLO-CHINCHEROS             </t>
  </si>
  <si>
    <t>030603</t>
  </si>
  <si>
    <t>ChincherosCocharcas</t>
  </si>
  <si>
    <t>AP59</t>
  </si>
  <si>
    <t xml:space="preserve">COCHARCAS-CHINCHEROS               </t>
  </si>
  <si>
    <t>030604</t>
  </si>
  <si>
    <t>ChincherosHuaccana</t>
  </si>
  <si>
    <t>AP60</t>
  </si>
  <si>
    <t xml:space="preserve">HUACCANA-CHINCHEROS                </t>
  </si>
  <si>
    <t>030605</t>
  </si>
  <si>
    <t>ChincherosOcobamba</t>
  </si>
  <si>
    <t>AP61</t>
  </si>
  <si>
    <t xml:space="preserve">OCOBAMBA-CHINCHEROS                </t>
  </si>
  <si>
    <t>030606</t>
  </si>
  <si>
    <t>ChincherosOngoy</t>
  </si>
  <si>
    <t>AP62</t>
  </si>
  <si>
    <t xml:space="preserve">ONGOY-CHINCHEROS                   </t>
  </si>
  <si>
    <t>030607</t>
  </si>
  <si>
    <t>ChincherosUranmarca</t>
  </si>
  <si>
    <t>AP63</t>
  </si>
  <si>
    <t xml:space="preserve">URANMARCA-CHINCHEROS               </t>
  </si>
  <si>
    <t>030608</t>
  </si>
  <si>
    <t>ChincherosRanracancha</t>
  </si>
  <si>
    <t>AP64</t>
  </si>
  <si>
    <t xml:space="preserve">RANRACANCHA-CHINCHEROS             </t>
  </si>
  <si>
    <t>030609</t>
  </si>
  <si>
    <t>ChincherosRocchacc</t>
  </si>
  <si>
    <t>030610</t>
  </si>
  <si>
    <t>ChincherosEl Porvenir</t>
  </si>
  <si>
    <t>030701</t>
  </si>
  <si>
    <t>ApurimacGrau</t>
  </si>
  <si>
    <t>GrauChuquibambilla</t>
  </si>
  <si>
    <t>AP69</t>
  </si>
  <si>
    <t xml:space="preserve">CHUQUIBAMBILLA-GRAU                </t>
  </si>
  <si>
    <t>030702</t>
  </si>
  <si>
    <t>GrauCurpahuasi</t>
  </si>
  <si>
    <t>AP70</t>
  </si>
  <si>
    <t xml:space="preserve">CURPAHUASI-GRAU                    </t>
  </si>
  <si>
    <t>030703</t>
  </si>
  <si>
    <t>GrauGamarra</t>
  </si>
  <si>
    <t>AP71</t>
  </si>
  <si>
    <t xml:space="preserve">GAMARRA-GRAU                       </t>
  </si>
  <si>
    <t>030704</t>
  </si>
  <si>
    <t>GrauHuayllati</t>
  </si>
  <si>
    <t>AP72</t>
  </si>
  <si>
    <t xml:space="preserve">HUAYLLATI-GRAU                     </t>
  </si>
  <si>
    <t>030705</t>
  </si>
  <si>
    <t>GrauMamara</t>
  </si>
  <si>
    <t>AP73</t>
  </si>
  <si>
    <t xml:space="preserve">MAMARA-GRAU                        </t>
  </si>
  <si>
    <t>030706</t>
  </si>
  <si>
    <t>GrauMicaela Bastidas</t>
  </si>
  <si>
    <t>AP74</t>
  </si>
  <si>
    <t xml:space="preserve">MICAELA BASTIDAS-GRAU              </t>
  </si>
  <si>
    <t>030707</t>
  </si>
  <si>
    <t>GrauPataypampa</t>
  </si>
  <si>
    <t>AP75</t>
  </si>
  <si>
    <t xml:space="preserve">PATAYPAMPA-GRAU                    </t>
  </si>
  <si>
    <t>030708</t>
  </si>
  <si>
    <t>GrauProgreso</t>
  </si>
  <si>
    <t>AP76</t>
  </si>
  <si>
    <t xml:space="preserve">PROGRESO-GRAU                      </t>
  </si>
  <si>
    <t>030709</t>
  </si>
  <si>
    <t>GrauSan Antonio</t>
  </si>
  <si>
    <t>AP77</t>
  </si>
  <si>
    <t xml:space="preserve">SAN ANTONIO-GRAU                   </t>
  </si>
  <si>
    <t>030710</t>
  </si>
  <si>
    <t>GrauSanta Rosa</t>
  </si>
  <si>
    <t>AP78</t>
  </si>
  <si>
    <t xml:space="preserve">SANTA ROSA-GRAU                    </t>
  </si>
  <si>
    <t>030711</t>
  </si>
  <si>
    <t>GrauTurpay</t>
  </si>
  <si>
    <t>AP79</t>
  </si>
  <si>
    <t xml:space="preserve">TURPAY-GRAU                        </t>
  </si>
  <si>
    <t>030712</t>
  </si>
  <si>
    <t>GrauVilcabamba</t>
  </si>
  <si>
    <t>AP80</t>
  </si>
  <si>
    <t xml:space="preserve">VILCABAMBA-GRAU                    </t>
  </si>
  <si>
    <t>030713</t>
  </si>
  <si>
    <t>GrauVirundo</t>
  </si>
  <si>
    <t>AP81</t>
  </si>
  <si>
    <t xml:space="preserve">VIRUNDO-GRAU                       </t>
  </si>
  <si>
    <t>030714</t>
  </si>
  <si>
    <t>GrauCurasco</t>
  </si>
  <si>
    <t>AP82</t>
  </si>
  <si>
    <t xml:space="preserve">CURASCO-GRAU                       </t>
  </si>
  <si>
    <t>040101</t>
  </si>
  <si>
    <t>ArequipaArequipa</t>
  </si>
  <si>
    <t xml:space="preserve">ARE </t>
  </si>
  <si>
    <t>AR01</t>
  </si>
  <si>
    <t xml:space="preserve">AREQUIPA                           </t>
  </si>
  <si>
    <t>040102</t>
  </si>
  <si>
    <t>ArequipaAlto Selva Alegre</t>
  </si>
  <si>
    <t>AR16</t>
  </si>
  <si>
    <t xml:space="preserve">ALTO SELVA ALEGRE                  </t>
  </si>
  <si>
    <t>040103</t>
  </si>
  <si>
    <t>ArequipaCayma</t>
  </si>
  <si>
    <t>AR13</t>
  </si>
  <si>
    <t xml:space="preserve">CAYMA                              </t>
  </si>
  <si>
    <t>040104</t>
  </si>
  <si>
    <t>ArequipaCerro Colorado</t>
  </si>
  <si>
    <t>AR17</t>
  </si>
  <si>
    <t xml:space="preserve">CERRO COLORADO                     </t>
  </si>
  <si>
    <t>040105</t>
  </si>
  <si>
    <t>ArequipaCharacato</t>
  </si>
  <si>
    <t>AR18</t>
  </si>
  <si>
    <t xml:space="preserve">CHARACATO                          </t>
  </si>
  <si>
    <t>040106</t>
  </si>
  <si>
    <t>ArequipaChiguata</t>
  </si>
  <si>
    <t>AR19</t>
  </si>
  <si>
    <t xml:space="preserve">CHIGUATA                           </t>
  </si>
  <si>
    <t>040107</t>
  </si>
  <si>
    <t>ArequipaJacobo Hunter</t>
  </si>
  <si>
    <t>AR20</t>
  </si>
  <si>
    <t xml:space="preserve">JACOBO HUNTER                      </t>
  </si>
  <si>
    <t>040108</t>
  </si>
  <si>
    <t>ArequipaLa Joya</t>
  </si>
  <si>
    <t>AR22</t>
  </si>
  <si>
    <t xml:space="preserve">LA JOYA                            </t>
  </si>
  <si>
    <t>040109</t>
  </si>
  <si>
    <t>ArequipaMariano Melgar</t>
  </si>
  <si>
    <t>AR12</t>
  </si>
  <si>
    <t xml:space="preserve">MARIANO MELGAR                     </t>
  </si>
  <si>
    <t>040110</t>
  </si>
  <si>
    <t>ArequipaMiraflores</t>
  </si>
  <si>
    <t>AR31</t>
  </si>
  <si>
    <t xml:space="preserve">MIRAFLORES-AREQUIPA                </t>
  </si>
  <si>
    <t>040111</t>
  </si>
  <si>
    <t>ArequipaMollebaya</t>
  </si>
  <si>
    <t>AR15</t>
  </si>
  <si>
    <t xml:space="preserve">MOLLEBAYA                          </t>
  </si>
  <si>
    <t>040112</t>
  </si>
  <si>
    <t>ArequipaPaucarpata</t>
  </si>
  <si>
    <t>AR10</t>
  </si>
  <si>
    <t xml:space="preserve">PAUCARPATA                         </t>
  </si>
  <si>
    <t>040113</t>
  </si>
  <si>
    <t>ArequipaPocsi</t>
  </si>
  <si>
    <t>AR32</t>
  </si>
  <si>
    <t xml:space="preserve">POCSI-AREQUIPA                     </t>
  </si>
  <si>
    <t>040114</t>
  </si>
  <si>
    <t>ArequipaPolobaya</t>
  </si>
  <si>
    <t>AR33</t>
  </si>
  <si>
    <t xml:space="preserve">POLOBAYA-AREQUIPA                  </t>
  </si>
  <si>
    <t>040115</t>
  </si>
  <si>
    <t>ArequipaQuequeña</t>
  </si>
  <si>
    <t>AR21</t>
  </si>
  <si>
    <t xml:space="preserve">QUEQUE#A                           </t>
  </si>
  <si>
    <t>040116</t>
  </si>
  <si>
    <t>ArequipaSabandia</t>
  </si>
  <si>
    <t>AR34</t>
  </si>
  <si>
    <t xml:space="preserve">SABANDIA-AREQUIPA                  </t>
  </si>
  <si>
    <t>040117</t>
  </si>
  <si>
    <t>ArequipaSachaca</t>
  </si>
  <si>
    <t>AR35</t>
  </si>
  <si>
    <t xml:space="preserve">SACHACA-AREQUIPA                   </t>
  </si>
  <si>
    <t>040118</t>
  </si>
  <si>
    <t>ArequipaSan Juan de Siguas</t>
  </si>
  <si>
    <t>AR36</t>
  </si>
  <si>
    <t xml:space="preserve">SAN JUAN DE SIGUAS-AREQUIPA        </t>
  </si>
  <si>
    <t>040119</t>
  </si>
  <si>
    <t>ArequipaSan Juan de Tarucani</t>
  </si>
  <si>
    <t>AR37</t>
  </si>
  <si>
    <t xml:space="preserve">SAN JUAN DE TARUCANI-AREQUIPA      </t>
  </si>
  <si>
    <t>040120</t>
  </si>
  <si>
    <t>ArequipaSanta Isabel de Siguas</t>
  </si>
  <si>
    <t>AR38</t>
  </si>
  <si>
    <t xml:space="preserve">SANTA ISABEL DE SIGUAS-AREQUIPA    </t>
  </si>
  <si>
    <t>040121</t>
  </si>
  <si>
    <t>ArequipaSanta Rita de Siguas</t>
  </si>
  <si>
    <t>AR39</t>
  </si>
  <si>
    <t xml:space="preserve">SANTA RITA DE SIGUAS-AREQUIPA      </t>
  </si>
  <si>
    <t>040122</t>
  </si>
  <si>
    <t>ArequipaSocabaya</t>
  </si>
  <si>
    <t>AR14</t>
  </si>
  <si>
    <t xml:space="preserve">SOCABAYA                           </t>
  </si>
  <si>
    <t>040123</t>
  </si>
  <si>
    <t>ArequipaTiabaya</t>
  </si>
  <si>
    <t>AR40</t>
  </si>
  <si>
    <t xml:space="preserve">TIABAYA-AREQUIPA                   </t>
  </si>
  <si>
    <t>040124</t>
  </si>
  <si>
    <t>ArequipaUchumayo</t>
  </si>
  <si>
    <t>AR30</t>
  </si>
  <si>
    <t xml:space="preserve">UCHUMAYO                           </t>
  </si>
  <si>
    <t>040125</t>
  </si>
  <si>
    <t>ArequipaVitor</t>
  </si>
  <si>
    <t>AR41</t>
  </si>
  <si>
    <t xml:space="preserve">VITOR-AREQUIPA                     </t>
  </si>
  <si>
    <t>040126</t>
  </si>
  <si>
    <t>ArequipaYanahuara</t>
  </si>
  <si>
    <t>AR42</t>
  </si>
  <si>
    <t xml:space="preserve">YANAHUARA-AREQUIPA                 </t>
  </si>
  <si>
    <t>040127</t>
  </si>
  <si>
    <t>ArequipaYarabamba</t>
  </si>
  <si>
    <t>AR43</t>
  </si>
  <si>
    <t xml:space="preserve">YARABAMBA-AREQUIPA                 </t>
  </si>
  <si>
    <t>040128</t>
  </si>
  <si>
    <t>ArequipaYura</t>
  </si>
  <si>
    <t>AR44</t>
  </si>
  <si>
    <t xml:space="preserve">YURA-AREQUIPA                      </t>
  </si>
  <si>
    <t>040129</t>
  </si>
  <si>
    <t>ArequipaJose Luis Bustamante y Rivero</t>
  </si>
  <si>
    <t>AR09</t>
  </si>
  <si>
    <t xml:space="preserve">JOSE LUIS BUSTAMANTE Y RIVERO      </t>
  </si>
  <si>
    <t>040201</t>
  </si>
  <si>
    <t>ArequipaCamana</t>
  </si>
  <si>
    <t>CamanaCamana</t>
  </si>
  <si>
    <t>AR02</t>
  </si>
  <si>
    <t xml:space="preserve">CAMANA                             </t>
  </si>
  <si>
    <t>040202</t>
  </si>
  <si>
    <t>CamanaJose Maria Quimper</t>
  </si>
  <si>
    <t>AR45</t>
  </si>
  <si>
    <t xml:space="preserve">JOSE MARIA QUIMPER-CAMANA          </t>
  </si>
  <si>
    <t>040203</t>
  </si>
  <si>
    <t>CamanaMariano Nicolas Valcarcel</t>
  </si>
  <si>
    <t>AR46</t>
  </si>
  <si>
    <t xml:space="preserve">MARIANO NICOLAS VALCARCEL-CAMANA   </t>
  </si>
  <si>
    <t>040204</t>
  </si>
  <si>
    <t>CamanaMariscal Caceres</t>
  </si>
  <si>
    <t>AR47</t>
  </si>
  <si>
    <t xml:space="preserve">MARISCAL CACERES-CAMANA            </t>
  </si>
  <si>
    <t>040205</t>
  </si>
  <si>
    <t>CamanaNicolas de Pierola</t>
  </si>
  <si>
    <t>AR48</t>
  </si>
  <si>
    <t xml:space="preserve">NICOLAS DE PIEROLA-CAMANA          </t>
  </si>
  <si>
    <t>040206</t>
  </si>
  <si>
    <t>CamanaOcoña</t>
  </si>
  <si>
    <t>AR28</t>
  </si>
  <si>
    <t xml:space="preserve">OCO#A                              </t>
  </si>
  <si>
    <t>040207</t>
  </si>
  <si>
    <t>CamanaQuilca</t>
  </si>
  <si>
    <t>AR49</t>
  </si>
  <si>
    <t xml:space="preserve">QUILCA-CAMANA                      </t>
  </si>
  <si>
    <t>040208</t>
  </si>
  <si>
    <t>CamanaSamuel Pastor</t>
  </si>
  <si>
    <t>AR50</t>
  </si>
  <si>
    <t xml:space="preserve">SAMUEL PASTOR-CAMANA               </t>
  </si>
  <si>
    <t>040301</t>
  </si>
  <si>
    <t>ArequipaCaraveli</t>
  </si>
  <si>
    <t>CaraveliCaraveli</t>
  </si>
  <si>
    <t>AR03</t>
  </si>
  <si>
    <t xml:space="preserve">CARAVELI                           </t>
  </si>
  <si>
    <t>040302</t>
  </si>
  <si>
    <t>CaraveliAcari</t>
  </si>
  <si>
    <t>AR51</t>
  </si>
  <si>
    <t xml:space="preserve">ACARI-CARAVELI                     </t>
  </si>
  <si>
    <t>040303</t>
  </si>
  <si>
    <t>CaraveliAtico</t>
  </si>
  <si>
    <t>AR52</t>
  </si>
  <si>
    <t xml:space="preserve">ATICO-CARAVELI                     </t>
  </si>
  <si>
    <t>040304</t>
  </si>
  <si>
    <t>CaraveliAtiquipa</t>
  </si>
  <si>
    <t>AR53</t>
  </si>
  <si>
    <t xml:space="preserve">ATIQUIPA-CARAVELI                  </t>
  </si>
  <si>
    <t>040305</t>
  </si>
  <si>
    <t>CaraveliBella Union</t>
  </si>
  <si>
    <t>AR54</t>
  </si>
  <si>
    <t xml:space="preserve">BELLA UNION-CARAVELI               </t>
  </si>
  <si>
    <t>040306</t>
  </si>
  <si>
    <t>CaraveliCahuacho</t>
  </si>
  <si>
    <t>AR55</t>
  </si>
  <si>
    <t xml:space="preserve">CAHUACHO-CARAVELI                  </t>
  </si>
  <si>
    <t>040307</t>
  </si>
  <si>
    <t>CaraveliChala</t>
  </si>
  <si>
    <t>AR56</t>
  </si>
  <si>
    <t xml:space="preserve">CHALA-CARAVELI                     </t>
  </si>
  <si>
    <t>040308</t>
  </si>
  <si>
    <t>CaraveliChaparra</t>
  </si>
  <si>
    <t>AR57</t>
  </si>
  <si>
    <t xml:space="preserve">CHAPARRA-CARAVELI                  </t>
  </si>
  <si>
    <t>040309</t>
  </si>
  <si>
    <t>CaraveliHuanuhuanu</t>
  </si>
  <si>
    <t>AR58</t>
  </si>
  <si>
    <t xml:space="preserve">HUANUHUANU-CARAVELI                </t>
  </si>
  <si>
    <t>040310</t>
  </si>
  <si>
    <t>CaraveliJaqui</t>
  </si>
  <si>
    <t>AR59</t>
  </si>
  <si>
    <t xml:space="preserve">JAQUI-CARAVELI                     </t>
  </si>
  <si>
    <t>040311</t>
  </si>
  <si>
    <t>CaraveliLomas</t>
  </si>
  <si>
    <t>AR60</t>
  </si>
  <si>
    <t xml:space="preserve">LOMAS-CARAVELI                     </t>
  </si>
  <si>
    <t>040312</t>
  </si>
  <si>
    <t>CaraveliQuicacha</t>
  </si>
  <si>
    <t>AR61</t>
  </si>
  <si>
    <t xml:space="preserve">QUICACHA-CARAVELI                  </t>
  </si>
  <si>
    <t>040313</t>
  </si>
  <si>
    <t>CaraveliYauca</t>
  </si>
  <si>
    <t>AR62</t>
  </si>
  <si>
    <t xml:space="preserve">YAUCA-CARAVELI                     </t>
  </si>
  <si>
    <t>040401</t>
  </si>
  <si>
    <t>ArequipaCastilla</t>
  </si>
  <si>
    <t>CastillaAplao</t>
  </si>
  <si>
    <t>AR23</t>
  </si>
  <si>
    <t xml:space="preserve">APLAO                              </t>
  </si>
  <si>
    <t>040402</t>
  </si>
  <si>
    <t>CastillaAndagua</t>
  </si>
  <si>
    <t>AR63</t>
  </si>
  <si>
    <t xml:space="preserve">ANDAGUA-CASTILLA                   </t>
  </si>
  <si>
    <t>040403</t>
  </si>
  <si>
    <t>CastillaAyo</t>
  </si>
  <si>
    <t>AR64</t>
  </si>
  <si>
    <t xml:space="preserve">AYO-CASTILLA                       </t>
  </si>
  <si>
    <t>040404</t>
  </si>
  <si>
    <t>CastillaChachas</t>
  </si>
  <si>
    <t>AR65</t>
  </si>
  <si>
    <t xml:space="preserve">CHACHAS-CASTILLA                   </t>
  </si>
  <si>
    <t>040405</t>
  </si>
  <si>
    <t>CastillaChilcaymarca</t>
  </si>
  <si>
    <t>AR66</t>
  </si>
  <si>
    <t xml:space="preserve">CHILCAYMARCA-CASTILLA              </t>
  </si>
  <si>
    <t>040406</t>
  </si>
  <si>
    <t>CastillaChoco</t>
  </si>
  <si>
    <t>AR67</t>
  </si>
  <si>
    <t xml:space="preserve">CHOCO-CASTILLA                     </t>
  </si>
  <si>
    <t>040407</t>
  </si>
  <si>
    <t>CastillaHuancarqui</t>
  </si>
  <si>
    <t>AR24</t>
  </si>
  <si>
    <t xml:space="preserve">HUANCARQUI                         </t>
  </si>
  <si>
    <t>040408</t>
  </si>
  <si>
    <t>CastillaMachaguay</t>
  </si>
  <si>
    <t>AR68</t>
  </si>
  <si>
    <t xml:space="preserve">MACHAGUAY-CASTILLA                 </t>
  </si>
  <si>
    <t>040409</t>
  </si>
  <si>
    <t>CastillaOrcopampa</t>
  </si>
  <si>
    <t>AR69</t>
  </si>
  <si>
    <t xml:space="preserve">ORCOPAMPA-CASTILLA                 </t>
  </si>
  <si>
    <t>040410</t>
  </si>
  <si>
    <t>CastillaPampacolca</t>
  </si>
  <si>
    <t>AR70</t>
  </si>
  <si>
    <t xml:space="preserve">PAMPACOLCA-CASTILLA                </t>
  </si>
  <si>
    <t>040411</t>
  </si>
  <si>
    <t>CastillaTipan</t>
  </si>
  <si>
    <t>AR71</t>
  </si>
  <si>
    <t xml:space="preserve">TIPAN-CASTILLA                     </t>
  </si>
  <si>
    <t>040412</t>
  </si>
  <si>
    <t>CastillaUñon</t>
  </si>
  <si>
    <t>AR72</t>
  </si>
  <si>
    <t xml:space="preserve">U#ON-CASTILLA                      </t>
  </si>
  <si>
    <t>040413</t>
  </si>
  <si>
    <t>CastillaUraca</t>
  </si>
  <si>
    <t>AR25</t>
  </si>
  <si>
    <t xml:space="preserve">URACA                              </t>
  </si>
  <si>
    <t>040414</t>
  </si>
  <si>
    <t>CastillaViraco</t>
  </si>
  <si>
    <t>AR73</t>
  </si>
  <si>
    <t xml:space="preserve">VIRACO-CASTILLA                    </t>
  </si>
  <si>
    <t>040501</t>
  </si>
  <si>
    <t>ArequipaCaylloma</t>
  </si>
  <si>
    <t>CayllomaChivay</t>
  </si>
  <si>
    <t>AR74</t>
  </si>
  <si>
    <t xml:space="preserve">CHIVAY-CAYLLOMA                    </t>
  </si>
  <si>
    <t>040502</t>
  </si>
  <si>
    <t>CayllomaAchoma</t>
  </si>
  <si>
    <t>AR75</t>
  </si>
  <si>
    <t xml:space="preserve">ACHOMA-CAYLLOMA                    </t>
  </si>
  <si>
    <t>040503</t>
  </si>
  <si>
    <t>CayllomaCabanaconde</t>
  </si>
  <si>
    <t>AR76</t>
  </si>
  <si>
    <t xml:space="preserve">CABANACONDE-CAYLLOMA               </t>
  </si>
  <si>
    <t>040504</t>
  </si>
  <si>
    <t>CayllomaCallalli</t>
  </si>
  <si>
    <t>AR77</t>
  </si>
  <si>
    <t xml:space="preserve">CALLALLI-CAYLLOMA                  </t>
  </si>
  <si>
    <t>040505</t>
  </si>
  <si>
    <t>CayllomaCaylloma</t>
  </si>
  <si>
    <t>AR05</t>
  </si>
  <si>
    <t xml:space="preserve">CAYLLOMA                           </t>
  </si>
  <si>
    <t>040506</t>
  </si>
  <si>
    <t>CayllomaCoporaque</t>
  </si>
  <si>
    <t>AR78</t>
  </si>
  <si>
    <t xml:space="preserve">COPORAQUE-CAYLLOMA                 </t>
  </si>
  <si>
    <t>040507</t>
  </si>
  <si>
    <t>CayllomaHuambo</t>
  </si>
  <si>
    <t>AR79</t>
  </si>
  <si>
    <t xml:space="preserve">HUAMBO-CAYLLOMA                    </t>
  </si>
  <si>
    <t>040508</t>
  </si>
  <si>
    <t>CayllomaHuanca</t>
  </si>
  <si>
    <t>AR80</t>
  </si>
  <si>
    <t xml:space="preserve">HUANCA-CAYLLOMA                    </t>
  </si>
  <si>
    <t>040509</t>
  </si>
  <si>
    <t>CayllomaIchupampa</t>
  </si>
  <si>
    <t>AR81</t>
  </si>
  <si>
    <t xml:space="preserve">ICHUPAMPA-CAYLLOMA                 </t>
  </si>
  <si>
    <t>040510</t>
  </si>
  <si>
    <t>CayllomaLari</t>
  </si>
  <si>
    <t>AR82</t>
  </si>
  <si>
    <t xml:space="preserve">LARI-CAYLLOMA                      </t>
  </si>
  <si>
    <t>040511</t>
  </si>
  <si>
    <t>CayllomaLluta</t>
  </si>
  <si>
    <t>AR83</t>
  </si>
  <si>
    <t xml:space="preserve">LLUTA-CAYLLOMA                     </t>
  </si>
  <si>
    <t>040512</t>
  </si>
  <si>
    <t>CayllomaMaca</t>
  </si>
  <si>
    <t>AR84</t>
  </si>
  <si>
    <t xml:space="preserve">MACA-CAYLLOMA                      </t>
  </si>
  <si>
    <t>040513</t>
  </si>
  <si>
    <t>CayllomaMadrigal</t>
  </si>
  <si>
    <t>AR85</t>
  </si>
  <si>
    <t xml:space="preserve">MADRIGAL-CAYLLOMA                  </t>
  </si>
  <si>
    <t>040514</t>
  </si>
  <si>
    <t>CayllomaSan Antonio de Chuca</t>
  </si>
  <si>
    <t>AR86</t>
  </si>
  <si>
    <t xml:space="preserve">SAN ANTONIO DE CHUCA-CAYLLOMA      </t>
  </si>
  <si>
    <t>040515</t>
  </si>
  <si>
    <t>CayllomaSibayo</t>
  </si>
  <si>
    <t>AR87</t>
  </si>
  <si>
    <t xml:space="preserve">SIBAYO-CAYLLOMA                    </t>
  </si>
  <si>
    <t>040516</t>
  </si>
  <si>
    <t>CayllomaTapay</t>
  </si>
  <si>
    <t>AR88</t>
  </si>
  <si>
    <t xml:space="preserve">TAPAY-CAYLLOMA                     </t>
  </si>
  <si>
    <t>040517</t>
  </si>
  <si>
    <t>CayllomaTisco</t>
  </si>
  <si>
    <t>AR89</t>
  </si>
  <si>
    <t xml:space="preserve">TISCO-CAYLLOMA                     </t>
  </si>
  <si>
    <t>040518</t>
  </si>
  <si>
    <t>CayllomaTuti</t>
  </si>
  <si>
    <t>AR90</t>
  </si>
  <si>
    <t xml:space="preserve">TUTI-CAYLLOMA                      </t>
  </si>
  <si>
    <t>040519</t>
  </si>
  <si>
    <t>CayllomaYanque</t>
  </si>
  <si>
    <t>AR91</t>
  </si>
  <si>
    <t xml:space="preserve">YANQUE-CAYLLOMA                    </t>
  </si>
  <si>
    <t>040520</t>
  </si>
  <si>
    <t>CayllomaMajes</t>
  </si>
  <si>
    <t>AR92</t>
  </si>
  <si>
    <t xml:space="preserve">MAJES-CAYLLOMA                     </t>
  </si>
  <si>
    <t>040601</t>
  </si>
  <si>
    <t>ArequipaCondesuyos</t>
  </si>
  <si>
    <t>CondesuyosChuquibamba</t>
  </si>
  <si>
    <t>AR93</t>
  </si>
  <si>
    <t xml:space="preserve">CHUQUIBAMBA-CONDESUYOS             </t>
  </si>
  <si>
    <t>040602</t>
  </si>
  <si>
    <t>CondesuyosAndaray</t>
  </si>
  <si>
    <t>AR94</t>
  </si>
  <si>
    <t xml:space="preserve">ANDARAY-CONDESUYOS                 </t>
  </si>
  <si>
    <t>040603</t>
  </si>
  <si>
    <t>CondesuyosCayarani</t>
  </si>
  <si>
    <t>AR95</t>
  </si>
  <si>
    <t xml:space="preserve">CAYARANI-CONDESUYOS                </t>
  </si>
  <si>
    <t>040604</t>
  </si>
  <si>
    <t>CondesuyosChichas</t>
  </si>
  <si>
    <t>AR96</t>
  </si>
  <si>
    <t xml:space="preserve">CHICHAS-CONDESUYOS                 </t>
  </si>
  <si>
    <t>040605</t>
  </si>
  <si>
    <t>CondesuyosIray</t>
  </si>
  <si>
    <t>AR97</t>
  </si>
  <si>
    <t xml:space="preserve">IRAY-CONDESUYOS                    </t>
  </si>
  <si>
    <t>040606</t>
  </si>
  <si>
    <t>CondesuyosRio Grande</t>
  </si>
  <si>
    <t>AR98</t>
  </si>
  <si>
    <t xml:space="preserve">RIO GRANDE-CONDESUYOS              </t>
  </si>
  <si>
    <t>040607</t>
  </si>
  <si>
    <t>CondesuyosSalamanca</t>
  </si>
  <si>
    <t>AR99</t>
  </si>
  <si>
    <t xml:space="preserve">SALAMANCA-CONDESUYOS               </t>
  </si>
  <si>
    <t>040608</t>
  </si>
  <si>
    <t>CondesuyosYanaquihua</t>
  </si>
  <si>
    <t>ARA0</t>
  </si>
  <si>
    <t xml:space="preserve">YANAQUIHUA-CONDESUYOS              </t>
  </si>
  <si>
    <t>040701</t>
  </si>
  <si>
    <t>ArequipaIslay</t>
  </si>
  <si>
    <t>IslayMollendo</t>
  </si>
  <si>
    <t>AR11</t>
  </si>
  <si>
    <t xml:space="preserve">MOLLENDO                           </t>
  </si>
  <si>
    <t>040702</t>
  </si>
  <si>
    <t>IslayCocachacra</t>
  </si>
  <si>
    <t>AR26</t>
  </si>
  <si>
    <t xml:space="preserve">COCACHACRA                         </t>
  </si>
  <si>
    <t>040703</t>
  </si>
  <si>
    <t>IslayDean Valdivia</t>
  </si>
  <si>
    <t>ARA1</t>
  </si>
  <si>
    <t xml:space="preserve">DEAN VALDIVIA-ISLAY                </t>
  </si>
  <si>
    <t>040704</t>
  </si>
  <si>
    <t>IslayIslay</t>
  </si>
  <si>
    <t>AR07</t>
  </si>
  <si>
    <t xml:space="preserve">ISLAY                              </t>
  </si>
  <si>
    <t>040705</t>
  </si>
  <si>
    <t>IslayMejia</t>
  </si>
  <si>
    <t>ARA2</t>
  </si>
  <si>
    <t xml:space="preserve">MEJIA-ISLAY                        </t>
  </si>
  <si>
    <t>040706</t>
  </si>
  <si>
    <t>IslayPunta de Bombon</t>
  </si>
  <si>
    <t>AR27</t>
  </si>
  <si>
    <t xml:space="preserve">PUNTA DE BOMBON                    </t>
  </si>
  <si>
    <t>040801</t>
  </si>
  <si>
    <t>ArequipaLa Union</t>
  </si>
  <si>
    <t>La UnionCotahuasi</t>
  </si>
  <si>
    <t>ARA3</t>
  </si>
  <si>
    <t xml:space="preserve">COTAHUASI-LA UNION                 </t>
  </si>
  <si>
    <t>040802</t>
  </si>
  <si>
    <t>La UnionAlca</t>
  </si>
  <si>
    <t>ARA4</t>
  </si>
  <si>
    <t xml:space="preserve">ALCA-LA UNION                      </t>
  </si>
  <si>
    <t>040803</t>
  </si>
  <si>
    <t>La UnionCharcana</t>
  </si>
  <si>
    <t>ARA5</t>
  </si>
  <si>
    <t xml:space="preserve">CHARCANA-LA UNION                  </t>
  </si>
  <si>
    <t>040804</t>
  </si>
  <si>
    <t>La UnionHuaynacotas</t>
  </si>
  <si>
    <t>ARA6</t>
  </si>
  <si>
    <t xml:space="preserve">HUAYNACOTAS-LA UNION               </t>
  </si>
  <si>
    <t>040805</t>
  </si>
  <si>
    <t>La UnionPampamarca</t>
  </si>
  <si>
    <t>ARA7</t>
  </si>
  <si>
    <t xml:space="preserve">PAMPAMARCA-LA UNION                </t>
  </si>
  <si>
    <t>040806</t>
  </si>
  <si>
    <t>La UnionPuyca</t>
  </si>
  <si>
    <t>ARA8</t>
  </si>
  <si>
    <t xml:space="preserve">PUYCA-LA UNION                     </t>
  </si>
  <si>
    <t>040807</t>
  </si>
  <si>
    <t>La UnionQuechualla</t>
  </si>
  <si>
    <t>ARA9</t>
  </si>
  <si>
    <t xml:space="preserve">QUECHUALLA-LA UNION                </t>
  </si>
  <si>
    <t>040808</t>
  </si>
  <si>
    <t>La UnionSayla</t>
  </si>
  <si>
    <t>ARB0</t>
  </si>
  <si>
    <t xml:space="preserve">SAYLA-LA UNION                     </t>
  </si>
  <si>
    <t>040809</t>
  </si>
  <si>
    <t>La UnionTauria</t>
  </si>
  <si>
    <t>ARB1</t>
  </si>
  <si>
    <t xml:space="preserve">TAURIA-LA UNION                    </t>
  </si>
  <si>
    <t>040810</t>
  </si>
  <si>
    <t>La UnionTomepampa</t>
  </si>
  <si>
    <t>ARB2</t>
  </si>
  <si>
    <t xml:space="preserve">TOMEPAMPA-LA UNION                 </t>
  </si>
  <si>
    <t>040811</t>
  </si>
  <si>
    <t>La UnionToro</t>
  </si>
  <si>
    <t>ARB3</t>
  </si>
  <si>
    <t xml:space="preserve">TORO-LA UNION                      </t>
  </si>
  <si>
    <t>050101</t>
  </si>
  <si>
    <t>AyacuchoHuamanga</t>
  </si>
  <si>
    <t>HuamangaAyacucho</t>
  </si>
  <si>
    <t xml:space="preserve">AYA </t>
  </si>
  <si>
    <t>AY12</t>
  </si>
  <si>
    <t xml:space="preserve">AYACUCHO                           </t>
  </si>
  <si>
    <t>050102</t>
  </si>
  <si>
    <t>HuamangaAcocro</t>
  </si>
  <si>
    <t>AY13</t>
  </si>
  <si>
    <t xml:space="preserve">ACOCRO                             </t>
  </si>
  <si>
    <t>050103</t>
  </si>
  <si>
    <t>HuamangaAcos Vinchos</t>
  </si>
  <si>
    <t>AY14</t>
  </si>
  <si>
    <t xml:space="preserve">ACOS VINCHOS                       </t>
  </si>
  <si>
    <t>050104</t>
  </si>
  <si>
    <t>HuamangaCarmen Alto</t>
  </si>
  <si>
    <t>AY22</t>
  </si>
  <si>
    <t xml:space="preserve">CARMEN ALTO-HUAMANGA               </t>
  </si>
  <si>
    <t>050105</t>
  </si>
  <si>
    <t>HuamangaChiara</t>
  </si>
  <si>
    <t>AY16</t>
  </si>
  <si>
    <t xml:space="preserve">CHIARA                             </t>
  </si>
  <si>
    <t>050106</t>
  </si>
  <si>
    <t>HuamangaOcros</t>
  </si>
  <si>
    <t>AY23</t>
  </si>
  <si>
    <t xml:space="preserve">OCROS-HUAMANGA                     </t>
  </si>
  <si>
    <t>050107</t>
  </si>
  <si>
    <t>HuamangaPacaycasa</t>
  </si>
  <si>
    <t>AY24</t>
  </si>
  <si>
    <t xml:space="preserve">PACAYCASA-HUAMANGA                 </t>
  </si>
  <si>
    <t>050108</t>
  </si>
  <si>
    <t>HuamangaQuinua</t>
  </si>
  <si>
    <t>AY25</t>
  </si>
  <si>
    <t xml:space="preserve">QUINUA-HUAMANGA                    </t>
  </si>
  <si>
    <t>050109</t>
  </si>
  <si>
    <t>HuamangaSan Jose de Ticllas</t>
  </si>
  <si>
    <t>AY26</t>
  </si>
  <si>
    <t xml:space="preserve">SAN JOSE DE TICLLAS-HUAMANGA       </t>
  </si>
  <si>
    <t>050110</t>
  </si>
  <si>
    <t>HuamangaSan Juan Bautista</t>
  </si>
  <si>
    <t>AY27</t>
  </si>
  <si>
    <t xml:space="preserve">SAN JUAN BAUTISTA-HUAMANGA         </t>
  </si>
  <si>
    <t>050111</t>
  </si>
  <si>
    <t>HuamangaSantiago de Pischa</t>
  </si>
  <si>
    <t>AY28</t>
  </si>
  <si>
    <t xml:space="preserve">SANTIAGO DE PISCHA-HUAMANGA        </t>
  </si>
  <si>
    <t>050112</t>
  </si>
  <si>
    <t>HuamangaSocos</t>
  </si>
  <si>
    <t>AY29</t>
  </si>
  <si>
    <t xml:space="preserve">SOCOS-HUAMANGA                     </t>
  </si>
  <si>
    <t>050113</t>
  </si>
  <si>
    <t>HuamangaTambillo</t>
  </si>
  <si>
    <t>AY30</t>
  </si>
  <si>
    <t xml:space="preserve">TAMBILLO-HUAMANGA                  </t>
  </si>
  <si>
    <t>050114</t>
  </si>
  <si>
    <t>HuamangaVinchos</t>
  </si>
  <si>
    <t>AY31</t>
  </si>
  <si>
    <t xml:space="preserve">VINCHOS-HUAMANGA                   </t>
  </si>
  <si>
    <t>050115</t>
  </si>
  <si>
    <t>HuamangaJesus Nazareno</t>
  </si>
  <si>
    <t>AY32</t>
  </si>
  <si>
    <t xml:space="preserve">JESUS NAZARENO-HUAMANGA            </t>
  </si>
  <si>
    <t>050116</t>
  </si>
  <si>
    <t>HuamangaAndres Avelino Caceres</t>
  </si>
  <si>
    <t>050201</t>
  </si>
  <si>
    <t>AyacuchoCangallo</t>
  </si>
  <si>
    <t>CangalloCangallo</t>
  </si>
  <si>
    <t>AY02</t>
  </si>
  <si>
    <t xml:space="preserve">CANGALLO                           </t>
  </si>
  <si>
    <t>050202</t>
  </si>
  <si>
    <t>CangalloChuschi</t>
  </si>
  <si>
    <t>AY17</t>
  </si>
  <si>
    <t xml:space="preserve">CHUSCHI-CANGALLO                   </t>
  </si>
  <si>
    <t>050203</t>
  </si>
  <si>
    <t>CangalloLos Morochucos</t>
  </si>
  <si>
    <t>AY18</t>
  </si>
  <si>
    <t xml:space="preserve">LOS MOROCHUCOS-CANGALLO            </t>
  </si>
  <si>
    <t>050204</t>
  </si>
  <si>
    <t>CangalloMaria Parado de Bellido</t>
  </si>
  <si>
    <t>AY19</t>
  </si>
  <si>
    <t xml:space="preserve">MARIA PARADO DE BELLIDO-CANGALLO   </t>
  </si>
  <si>
    <t>050205</t>
  </si>
  <si>
    <t>CangalloParas</t>
  </si>
  <si>
    <t>AY20</t>
  </si>
  <si>
    <t xml:space="preserve">PARAS-CANGALLO                     </t>
  </si>
  <si>
    <t>050206</t>
  </si>
  <si>
    <t>CangalloTotos</t>
  </si>
  <si>
    <t>AY21</t>
  </si>
  <si>
    <t xml:space="preserve">TOTOS-CANGALLO                     </t>
  </si>
  <si>
    <t>050301</t>
  </si>
  <si>
    <t>AyacuchoHuanca Sancos</t>
  </si>
  <si>
    <t>Huanca SancosSancos</t>
  </si>
  <si>
    <t>AY33</t>
  </si>
  <si>
    <t xml:space="preserve">SANCOS-HUANCA SANCOS               </t>
  </si>
  <si>
    <t>050302</t>
  </si>
  <si>
    <t>Huanca SancosCarapo</t>
  </si>
  <si>
    <t>AY34</t>
  </si>
  <si>
    <t xml:space="preserve">CARAPO-HUANCA SANCOS               </t>
  </si>
  <si>
    <t>050303</t>
  </si>
  <si>
    <t>Huanca SancosSacsamarca</t>
  </si>
  <si>
    <t>AY35</t>
  </si>
  <si>
    <t xml:space="preserve">SACSAMARCA-HUANCA SANCOS           </t>
  </si>
  <si>
    <t>050304</t>
  </si>
  <si>
    <t>Huanca SancosSantiago de Lucanamarca</t>
  </si>
  <si>
    <t>AY36</t>
  </si>
  <si>
    <t>SANTIAGO DE LUCANAMARCA-HUANCA SANC</t>
  </si>
  <si>
    <t>050401</t>
  </si>
  <si>
    <t>AyacuchoHuanta</t>
  </si>
  <si>
    <t>HuantaHuanta</t>
  </si>
  <si>
    <t>AY04</t>
  </si>
  <si>
    <t xml:space="preserve">HUANTA                             </t>
  </si>
  <si>
    <t>050402</t>
  </si>
  <si>
    <t>HuantaAyahuanco</t>
  </si>
  <si>
    <t>AY37</t>
  </si>
  <si>
    <t xml:space="preserve">AYAHUANCO-HUANTA                   </t>
  </si>
  <si>
    <t>050403</t>
  </si>
  <si>
    <t>HuantaHuamanguilla</t>
  </si>
  <si>
    <t>AY38</t>
  </si>
  <si>
    <t xml:space="preserve">HUAMANGUILLA-HUANTA                </t>
  </si>
  <si>
    <t>050404</t>
  </si>
  <si>
    <t>HuantaIguain</t>
  </si>
  <si>
    <t>AY39</t>
  </si>
  <si>
    <t xml:space="preserve">IGUAIN-HUANTA                      </t>
  </si>
  <si>
    <t>050405</t>
  </si>
  <si>
    <t>HuantaLuricocha</t>
  </si>
  <si>
    <t>AY40</t>
  </si>
  <si>
    <t xml:space="preserve">LURICOCHA-HUANTA                   </t>
  </si>
  <si>
    <t>050406</t>
  </si>
  <si>
    <t>HuantaSantillana</t>
  </si>
  <si>
    <t>AY41</t>
  </si>
  <si>
    <t xml:space="preserve">SANTILLANA-HUANTA                  </t>
  </si>
  <si>
    <t>050407</t>
  </si>
  <si>
    <t>HuantaSivia</t>
  </si>
  <si>
    <t>AY42</t>
  </si>
  <si>
    <t xml:space="preserve">SIVIA-HUANTA                       </t>
  </si>
  <si>
    <t>050408</t>
  </si>
  <si>
    <t>HuantaLlochegua</t>
  </si>
  <si>
    <t>AY43</t>
  </si>
  <si>
    <t xml:space="preserve">LLOCHEGUA-HUANTA                   </t>
  </si>
  <si>
    <t>050409</t>
  </si>
  <si>
    <t>HuantaCanayre</t>
  </si>
  <si>
    <t>050410</t>
  </si>
  <si>
    <t>HuantaUchuraccay</t>
  </si>
  <si>
    <t>050411</t>
  </si>
  <si>
    <t>HuantaPucacolpa</t>
  </si>
  <si>
    <t>050412</t>
  </si>
  <si>
    <t>HuantaChaca</t>
  </si>
  <si>
    <t>050501</t>
  </si>
  <si>
    <t>AyacuchoLa Mar</t>
  </si>
  <si>
    <t>La MarSan Miguel</t>
  </si>
  <si>
    <t>AY44</t>
  </si>
  <si>
    <t xml:space="preserve">SAN MIGUEL-LA MAR                  </t>
  </si>
  <si>
    <t>050502</t>
  </si>
  <si>
    <t>La MarAnco</t>
  </si>
  <si>
    <t>AY45</t>
  </si>
  <si>
    <t xml:space="preserve">ANCO-LA MAR                        </t>
  </si>
  <si>
    <t>050503</t>
  </si>
  <si>
    <t>La MarAyna</t>
  </si>
  <si>
    <t>AY46</t>
  </si>
  <si>
    <t xml:space="preserve">AYNA-LA MAR                        </t>
  </si>
  <si>
    <t>050504</t>
  </si>
  <si>
    <t>La MarChilcas</t>
  </si>
  <si>
    <t>AY47</t>
  </si>
  <si>
    <t xml:space="preserve">CHILCAS-LA MAR                     </t>
  </si>
  <si>
    <t>050505</t>
  </si>
  <si>
    <t>La MarChungui</t>
  </si>
  <si>
    <t>AY48</t>
  </si>
  <si>
    <t xml:space="preserve">CHUNGUI-LA MAR                     </t>
  </si>
  <si>
    <t>050506</t>
  </si>
  <si>
    <t>La MarLuis Carranza</t>
  </si>
  <si>
    <t>AY49</t>
  </si>
  <si>
    <t xml:space="preserve">LUIS CARRANZA-LA MAR               </t>
  </si>
  <si>
    <t>050507</t>
  </si>
  <si>
    <t>La MarSanta Rosa</t>
  </si>
  <si>
    <t>AY50</t>
  </si>
  <si>
    <t xml:space="preserve">SANTA ROSA-LA MAR                  </t>
  </si>
  <si>
    <t>050508</t>
  </si>
  <si>
    <t>La MarTambo</t>
  </si>
  <si>
    <t>AY51</t>
  </si>
  <si>
    <t xml:space="preserve">TAMBO-LA MAR                       </t>
  </si>
  <si>
    <t>050509</t>
  </si>
  <si>
    <t>La MarSamugari</t>
  </si>
  <si>
    <t>AYC1</t>
  </si>
  <si>
    <t xml:space="preserve">SAMUGARI-LA MAR                    </t>
  </si>
  <si>
    <t>050510</t>
  </si>
  <si>
    <t>La MarAnchihuay</t>
  </si>
  <si>
    <t>050601</t>
  </si>
  <si>
    <t>AyacuchoLucanas</t>
  </si>
  <si>
    <t>LucanasPuquio</t>
  </si>
  <si>
    <t>AY52</t>
  </si>
  <si>
    <t xml:space="preserve">PUQUIO-LUCANAS                     </t>
  </si>
  <si>
    <t>050602</t>
  </si>
  <si>
    <t>LucanasAucara</t>
  </si>
  <si>
    <t>AY53</t>
  </si>
  <si>
    <t xml:space="preserve">AUCARA-LUCANAS                     </t>
  </si>
  <si>
    <t>050603</t>
  </si>
  <si>
    <t>LucanasCabana</t>
  </si>
  <si>
    <t>AY54</t>
  </si>
  <si>
    <t xml:space="preserve">CABANA-LUCANAS                     </t>
  </si>
  <si>
    <t>050604</t>
  </si>
  <si>
    <t>LucanasCarmen Salcedo</t>
  </si>
  <si>
    <t>AY55</t>
  </si>
  <si>
    <t xml:space="preserve">CARMEN SALCEDO-LUCANAS             </t>
  </si>
  <si>
    <t>050605</t>
  </si>
  <si>
    <t>LucanasChaviña</t>
  </si>
  <si>
    <t>AY56</t>
  </si>
  <si>
    <t xml:space="preserve">CHAVI#A-LUCANAS                    </t>
  </si>
  <si>
    <t>050606</t>
  </si>
  <si>
    <t>LucanasChipao</t>
  </si>
  <si>
    <t>AY57</t>
  </si>
  <si>
    <t xml:space="preserve">CHIPAO-LUCANAS                     </t>
  </si>
  <si>
    <t>050607</t>
  </si>
  <si>
    <t>LucanasHuac-Huas</t>
  </si>
  <si>
    <t>AY58</t>
  </si>
  <si>
    <t xml:space="preserve">HUAC-HUAS-LUCANAS                  </t>
  </si>
  <si>
    <t>050608</t>
  </si>
  <si>
    <t>LucanasLaramate</t>
  </si>
  <si>
    <t>AY59</t>
  </si>
  <si>
    <t xml:space="preserve">LARAMATE-LUCANAS                   </t>
  </si>
  <si>
    <t>050609</t>
  </si>
  <si>
    <t>LucanasLeoncio Prado</t>
  </si>
  <si>
    <t>AY60</t>
  </si>
  <si>
    <t xml:space="preserve">LEONCIO PRADO-LUCANAS              </t>
  </si>
  <si>
    <t>050610</t>
  </si>
  <si>
    <t>LucanasLlauta</t>
  </si>
  <si>
    <t>AY61</t>
  </si>
  <si>
    <t xml:space="preserve">LLAUTA-LUCANAS                     </t>
  </si>
  <si>
    <t>050611</t>
  </si>
  <si>
    <t>LucanasLucanas</t>
  </si>
  <si>
    <t>AY06</t>
  </si>
  <si>
    <t xml:space="preserve">LUCANAS                            </t>
  </si>
  <si>
    <t>050612</t>
  </si>
  <si>
    <t>LucanasOcaña</t>
  </si>
  <si>
    <t>AY62</t>
  </si>
  <si>
    <t xml:space="preserve">OCA#A-LUCANAS                      </t>
  </si>
  <si>
    <t>050613</t>
  </si>
  <si>
    <t>LucanasOtoca</t>
  </si>
  <si>
    <t>AY63</t>
  </si>
  <si>
    <t xml:space="preserve">OTOCA-LUCANAS                      </t>
  </si>
  <si>
    <t>050614</t>
  </si>
  <si>
    <t>LucanasSaisa</t>
  </si>
  <si>
    <t>AY64</t>
  </si>
  <si>
    <t xml:space="preserve">SAISA-LUCANAS                      </t>
  </si>
  <si>
    <t>050615</t>
  </si>
  <si>
    <t>LucanasSan Cristobal</t>
  </si>
  <si>
    <t>AY65</t>
  </si>
  <si>
    <t xml:space="preserve">SAN CRISTOBAL-LUCANAS              </t>
  </si>
  <si>
    <t>050616</t>
  </si>
  <si>
    <t>LucanasSan Juan</t>
  </si>
  <si>
    <t>AY66</t>
  </si>
  <si>
    <t xml:space="preserve">SAN JUAN-LUCANAS                   </t>
  </si>
  <si>
    <t>050617</t>
  </si>
  <si>
    <t>LucanasSan Pedro</t>
  </si>
  <si>
    <t>AY67</t>
  </si>
  <si>
    <t xml:space="preserve">SAN PEDRO-LUCANAS                  </t>
  </si>
  <si>
    <t>050618</t>
  </si>
  <si>
    <t>LucanasSan Pedro de Palco</t>
  </si>
  <si>
    <t>AY68</t>
  </si>
  <si>
    <t xml:space="preserve">SAN PEDRO DE PALCO-LUCANAS         </t>
  </si>
  <si>
    <t>050619</t>
  </si>
  <si>
    <t>LucanasSancos</t>
  </si>
  <si>
    <t>AY69</t>
  </si>
  <si>
    <t xml:space="preserve">SANCOS-LUCANAS                     </t>
  </si>
  <si>
    <t>050620</t>
  </si>
  <si>
    <t>LucanasSanta Ana de Huaycahuacho</t>
  </si>
  <si>
    <t>AY70</t>
  </si>
  <si>
    <t xml:space="preserve">SANTA ANA DE HUAYCAHUACHO-LUCANAS  </t>
  </si>
  <si>
    <t>050621</t>
  </si>
  <si>
    <t>LucanasSanta Lucia</t>
  </si>
  <si>
    <t>AY71</t>
  </si>
  <si>
    <t xml:space="preserve">SANTA LUCIA-LUCANAS                </t>
  </si>
  <si>
    <t>050701</t>
  </si>
  <si>
    <t>AyacuchoParinacochas</t>
  </si>
  <si>
    <t>ParinacochasCoracora</t>
  </si>
  <si>
    <t>AY72</t>
  </si>
  <si>
    <t xml:space="preserve">CORACORA-PARINACOCHAS              </t>
  </si>
  <si>
    <t>050702</t>
  </si>
  <si>
    <t>ParinacochasChumpi</t>
  </si>
  <si>
    <t>AY73</t>
  </si>
  <si>
    <t xml:space="preserve">CHUMPI-PARINACOCHAS                </t>
  </si>
  <si>
    <t>050703</t>
  </si>
  <si>
    <t>ParinacochasCoronel Castañeda</t>
  </si>
  <si>
    <t>AY74</t>
  </si>
  <si>
    <t xml:space="preserve">CORONEL CASTA#EDA-PARINACOCHAS     </t>
  </si>
  <si>
    <t>050704</t>
  </si>
  <si>
    <t>ParinacochasPacapausa</t>
  </si>
  <si>
    <t>AY75</t>
  </si>
  <si>
    <t xml:space="preserve">PACAPAUSA-PARINACOCHAS             </t>
  </si>
  <si>
    <t>050705</t>
  </si>
  <si>
    <t>ParinacochasPullo</t>
  </si>
  <si>
    <t>AY76</t>
  </si>
  <si>
    <t xml:space="preserve">PULLO-PARINACOCHAS                 </t>
  </si>
  <si>
    <t>050706</t>
  </si>
  <si>
    <t>ParinacochasPuyusca</t>
  </si>
  <si>
    <t>AY77</t>
  </si>
  <si>
    <t xml:space="preserve">PUYUSCA-PARINACOCHAS               </t>
  </si>
  <si>
    <t>050707</t>
  </si>
  <si>
    <t>ParinacochasSan Francisco de Ravacayco</t>
  </si>
  <si>
    <t>AY78</t>
  </si>
  <si>
    <t>SAN FRANCISCO DE RAVACAYCO-PARINACO</t>
  </si>
  <si>
    <t>050708</t>
  </si>
  <si>
    <t>ParinacochasUpahuacho</t>
  </si>
  <si>
    <t>AY79</t>
  </si>
  <si>
    <t xml:space="preserve">UPAHUACHO-PARINACOCHAS             </t>
  </si>
  <si>
    <t>050801</t>
  </si>
  <si>
    <t>AyacuchoPaucar del Sara Sara</t>
  </si>
  <si>
    <t>Paucar del Sara SaraPausa</t>
  </si>
  <si>
    <t>AY80</t>
  </si>
  <si>
    <t xml:space="preserve">PAUSA-PAUCAR DEL SARA SARA         </t>
  </si>
  <si>
    <t>050802</t>
  </si>
  <si>
    <t>Paucar del Sara SaraColta</t>
  </si>
  <si>
    <t>AY81</t>
  </si>
  <si>
    <t xml:space="preserve">COLTA-PAUCAR DEL SARA SARA         </t>
  </si>
  <si>
    <t>050803</t>
  </si>
  <si>
    <t>Paucar del Sara SaraCorculla</t>
  </si>
  <si>
    <t>AY82</t>
  </si>
  <si>
    <t xml:space="preserve">CORCULLA-PAUCAR DEL SARA SARA      </t>
  </si>
  <si>
    <t>050804</t>
  </si>
  <si>
    <t>Paucar del Sara SaraLampa</t>
  </si>
  <si>
    <t>AY83</t>
  </si>
  <si>
    <t xml:space="preserve">LAMPA-PAUCAR DEL SARA SARA         </t>
  </si>
  <si>
    <t>050805</t>
  </si>
  <si>
    <t>Paucar del Sara SaraMarcabamba</t>
  </si>
  <si>
    <t>AY84</t>
  </si>
  <si>
    <t xml:space="preserve">MARCABAMBA-PAUCAR DEL SARA SARA    </t>
  </si>
  <si>
    <t>050806</t>
  </si>
  <si>
    <t>Paucar del Sara SaraOyolo</t>
  </si>
  <si>
    <t>AY85</t>
  </si>
  <si>
    <t xml:space="preserve">OYOLO-PAUCAR DEL SARA SARA         </t>
  </si>
  <si>
    <t>050807</t>
  </si>
  <si>
    <t>Paucar del Sara SaraPararca</t>
  </si>
  <si>
    <t>AY86</t>
  </si>
  <si>
    <t xml:space="preserve">PARARCA-PAUCAR DEL SARA SARA       </t>
  </si>
  <si>
    <t>050808</t>
  </si>
  <si>
    <t>Paucar del Sara SaraSan Javier de Alpabamba</t>
  </si>
  <si>
    <t>AY87</t>
  </si>
  <si>
    <t xml:space="preserve">SAN JAVIER DE ALPABAMBA-PAUCAR DEL </t>
  </si>
  <si>
    <t>050809</t>
  </si>
  <si>
    <t>Paucar del Sara SaraSan Jose de Ushua</t>
  </si>
  <si>
    <t>AY88</t>
  </si>
  <si>
    <t>SAN JOSE DE USHUA-PAUCAR DEL SARA S</t>
  </si>
  <si>
    <t>050810</t>
  </si>
  <si>
    <t>Paucar del Sara SaraSara Sara</t>
  </si>
  <si>
    <t>AY89</t>
  </si>
  <si>
    <t xml:space="preserve">SARA SARA-PAUCAR DEL SARA SARA     </t>
  </si>
  <si>
    <t>050901</t>
  </si>
  <si>
    <t>AyacuchoSucre</t>
  </si>
  <si>
    <t>SucreQuerobamba</t>
  </si>
  <si>
    <t>AY90</t>
  </si>
  <si>
    <t xml:space="preserve">QUEROBAMBA-SUCRE                   </t>
  </si>
  <si>
    <t>050902</t>
  </si>
  <si>
    <t>SucreBelen</t>
  </si>
  <si>
    <t>AY91</t>
  </si>
  <si>
    <t xml:space="preserve">BELEN-SUCRE                        </t>
  </si>
  <si>
    <t>050903</t>
  </si>
  <si>
    <t>SucreChalcos</t>
  </si>
  <si>
    <t>AY92</t>
  </si>
  <si>
    <t xml:space="preserve">CHALCOS-SUCRE                      </t>
  </si>
  <si>
    <t>050904</t>
  </si>
  <si>
    <t>SucreChilcayoc</t>
  </si>
  <si>
    <t>AY93</t>
  </si>
  <si>
    <t xml:space="preserve">CHILCAYOC-SUCRE                    </t>
  </si>
  <si>
    <t>050905</t>
  </si>
  <si>
    <t>SucreHuacaña</t>
  </si>
  <si>
    <t>AY94</t>
  </si>
  <si>
    <t xml:space="preserve">HUACA#A-SUCRE                      </t>
  </si>
  <si>
    <t>050906</t>
  </si>
  <si>
    <t>SucreMorcolla</t>
  </si>
  <si>
    <t>AY95</t>
  </si>
  <si>
    <t xml:space="preserve">MORCOLLA-SUCRE                     </t>
  </si>
  <si>
    <t>050907</t>
  </si>
  <si>
    <t>SucrePaico</t>
  </si>
  <si>
    <t>AY96</t>
  </si>
  <si>
    <t xml:space="preserve">PAICO-SUCRE                        </t>
  </si>
  <si>
    <t>050908</t>
  </si>
  <si>
    <t>SucreSan Pedro de Larcay</t>
  </si>
  <si>
    <t>AY97</t>
  </si>
  <si>
    <t xml:space="preserve">SAN PEDRO DE LARCAY-SUCRE          </t>
  </si>
  <si>
    <t>050909</t>
  </si>
  <si>
    <t>SucreSan Salvador de Quije</t>
  </si>
  <si>
    <t>AY98</t>
  </si>
  <si>
    <t xml:space="preserve">SAN SALVADOR DE QUIJE-SUCRE        </t>
  </si>
  <si>
    <t>050910</t>
  </si>
  <si>
    <t>SucreSantiago de Paucaray</t>
  </si>
  <si>
    <t>AY99</t>
  </si>
  <si>
    <t xml:space="preserve">SANTIAGO DE PAUCARAY-SUCRE         </t>
  </si>
  <si>
    <t>050911</t>
  </si>
  <si>
    <t>SucreSoras</t>
  </si>
  <si>
    <t>AYA0</t>
  </si>
  <si>
    <t xml:space="preserve">SORAS-SUCRE                        </t>
  </si>
  <si>
    <t>051001</t>
  </si>
  <si>
    <t>AyacuchoVictor Fajardo</t>
  </si>
  <si>
    <t>Victor FajardoHuancapi</t>
  </si>
  <si>
    <t>AYA1</t>
  </si>
  <si>
    <t xml:space="preserve">HUANCAPI-VICTOR FAJARDO            </t>
  </si>
  <si>
    <t>051002</t>
  </si>
  <si>
    <t>Victor FajardoAlcamenca</t>
  </si>
  <si>
    <t>AYA2</t>
  </si>
  <si>
    <t xml:space="preserve">ALCAMENCA-VICTOR FAJARDO           </t>
  </si>
  <si>
    <t>051003</t>
  </si>
  <si>
    <t>Victor FajardoApongo</t>
  </si>
  <si>
    <t>AYA3</t>
  </si>
  <si>
    <t xml:space="preserve">APONGO-VICTOR FAJARDO              </t>
  </si>
  <si>
    <t>051004</t>
  </si>
  <si>
    <t>Victor FajardoAsquipata</t>
  </si>
  <si>
    <t>AYA4</t>
  </si>
  <si>
    <t xml:space="preserve">ASQUIPATA-VICTOR FAJARDO           </t>
  </si>
  <si>
    <t>051005</t>
  </si>
  <si>
    <t>Victor FajardoCanaria</t>
  </si>
  <si>
    <t>AYA5</t>
  </si>
  <si>
    <t xml:space="preserve">CANARIA-VICTOR FAJARDO             </t>
  </si>
  <si>
    <t>051006</t>
  </si>
  <si>
    <t>Victor FajardoCayara</t>
  </si>
  <si>
    <t>AYA6</t>
  </si>
  <si>
    <t xml:space="preserve">CAYARA-VICTOR FAJARDO              </t>
  </si>
  <si>
    <t>051007</t>
  </si>
  <si>
    <t>Victor FajardoColca</t>
  </si>
  <si>
    <t>AYA7</t>
  </si>
  <si>
    <t xml:space="preserve">COLCA-VICTOR FAJARDO               </t>
  </si>
  <si>
    <t>051008</t>
  </si>
  <si>
    <t>Victor FajardoHuamanquiquia</t>
  </si>
  <si>
    <t>AYA8</t>
  </si>
  <si>
    <t xml:space="preserve">HUAMANQUIQUIA-VICTOR FAJARDO       </t>
  </si>
  <si>
    <t>051009</t>
  </si>
  <si>
    <t>Victor FajardoHuancaraylla</t>
  </si>
  <si>
    <t>AYA9</t>
  </si>
  <si>
    <t xml:space="preserve">HUANCARAYLLA-VICTOR FAJARDO        </t>
  </si>
  <si>
    <t>051010</t>
  </si>
  <si>
    <t>Victor FajardoHuaya</t>
  </si>
  <si>
    <t>AYB0</t>
  </si>
  <si>
    <t xml:space="preserve">HUAYA-VICTOR FAJARDO               </t>
  </si>
  <si>
    <t>051011</t>
  </si>
  <si>
    <t>Victor FajardoSarhua</t>
  </si>
  <si>
    <t>AYB1</t>
  </si>
  <si>
    <t xml:space="preserve">SARHUA-VICTOR FAJARDO              </t>
  </si>
  <si>
    <t>051012</t>
  </si>
  <si>
    <t>Victor FajardoVilcanchos</t>
  </si>
  <si>
    <t>AYB2</t>
  </si>
  <si>
    <t xml:space="preserve">VILCANCHOS-VICTOR FAJARDO          </t>
  </si>
  <si>
    <t>051101</t>
  </si>
  <si>
    <t>AyacuchoVilcas Huaman</t>
  </si>
  <si>
    <t>Vilcas HuamanVilcas Huaman</t>
  </si>
  <si>
    <t>AY11</t>
  </si>
  <si>
    <t xml:space="preserve">VILCAS HUAMAN                      </t>
  </si>
  <si>
    <t>051102</t>
  </si>
  <si>
    <t>Vilcas HuamanAccomarca</t>
  </si>
  <si>
    <t>AYB3</t>
  </si>
  <si>
    <t xml:space="preserve">ACCOMARCA-VILCAS HUAMAN            </t>
  </si>
  <si>
    <t>051103</t>
  </si>
  <si>
    <t>Vilcas HuamanCarhuanca</t>
  </si>
  <si>
    <t>AYB4</t>
  </si>
  <si>
    <t xml:space="preserve">CARHUANCA-VILCAS HUAMAN            </t>
  </si>
  <si>
    <t>051104</t>
  </si>
  <si>
    <t>Vilcas HuamanConcepcion</t>
  </si>
  <si>
    <t>AYB5</t>
  </si>
  <si>
    <t xml:space="preserve">CONCEPCION-VILCAS HUAMAN           </t>
  </si>
  <si>
    <t>051105</t>
  </si>
  <si>
    <t>Vilcas HuamanHuambalpa</t>
  </si>
  <si>
    <t>AYB6</t>
  </si>
  <si>
    <t xml:space="preserve">HUAMBALPA-VILCAS HUAMAN            </t>
  </si>
  <si>
    <t>051106</t>
  </si>
  <si>
    <t>Vilcas HuamanIndependencia</t>
  </si>
  <si>
    <t>AYB7</t>
  </si>
  <si>
    <t xml:space="preserve">INDEPENDENCIA-VILCAS HUAMAN        </t>
  </si>
  <si>
    <t>051107</t>
  </si>
  <si>
    <t>Vilcas HuamanSaurama</t>
  </si>
  <si>
    <t>AYB8</t>
  </si>
  <si>
    <t xml:space="preserve">SAURAMA-VILCAS HUAMAN              </t>
  </si>
  <si>
    <t>051108</t>
  </si>
  <si>
    <t>Vilcas HuamanVischongo</t>
  </si>
  <si>
    <t>AYB9</t>
  </si>
  <si>
    <t xml:space="preserve">VISCHONGO-VILCAS HUAMAN            </t>
  </si>
  <si>
    <t>060101</t>
  </si>
  <si>
    <t>CajamarcaCajamarca</t>
  </si>
  <si>
    <t xml:space="preserve">CAJ </t>
  </si>
  <si>
    <t>CM01</t>
  </si>
  <si>
    <t xml:space="preserve">CAJAMARCA                          </t>
  </si>
  <si>
    <t>060102</t>
  </si>
  <si>
    <t>CajamarcaAsuncion</t>
  </si>
  <si>
    <t>CM19</t>
  </si>
  <si>
    <t xml:space="preserve">ASUNCION-CAJAMARCA                 </t>
  </si>
  <si>
    <t>060103</t>
  </si>
  <si>
    <t>CajamarcaChetilla</t>
  </si>
  <si>
    <t>CM20</t>
  </si>
  <si>
    <t xml:space="preserve">CHETILLA-CAJAMARCA                 </t>
  </si>
  <si>
    <t>060104</t>
  </si>
  <si>
    <t>CajamarcaCospan</t>
  </si>
  <si>
    <t>CM21</t>
  </si>
  <si>
    <t xml:space="preserve">COSPAN-CAJAMARCA                   </t>
  </si>
  <si>
    <t>060105</t>
  </si>
  <si>
    <t>CajamarcaEncañada</t>
  </si>
  <si>
    <t>CM14</t>
  </si>
  <si>
    <t xml:space="preserve">ENCA#ADA                           </t>
  </si>
  <si>
    <t>060106</t>
  </si>
  <si>
    <t>CajamarcaJesus</t>
  </si>
  <si>
    <t>CM22</t>
  </si>
  <si>
    <t xml:space="preserve">JESUS-CAJAMARCA                    </t>
  </si>
  <si>
    <t>060107</t>
  </si>
  <si>
    <t>CajamarcaLlacanora</t>
  </si>
  <si>
    <t>CM23</t>
  </si>
  <si>
    <t xml:space="preserve">LLACANORA-CAJAMARCA                </t>
  </si>
  <si>
    <t>060108</t>
  </si>
  <si>
    <t>CajamarcaLos Baños del Inca</t>
  </si>
  <si>
    <t>CM24</t>
  </si>
  <si>
    <t xml:space="preserve">LOS BA#OS DEL INCA-CAJAMARCA       </t>
  </si>
  <si>
    <t>060109</t>
  </si>
  <si>
    <t>CajamarcaMagdalena</t>
  </si>
  <si>
    <t>CM25</t>
  </si>
  <si>
    <t xml:space="preserve">MAGDALENA-CAJAMARCA                </t>
  </si>
  <si>
    <t>060110</t>
  </si>
  <si>
    <t>CajamarcaMatara</t>
  </si>
  <si>
    <t>CM26</t>
  </si>
  <si>
    <t xml:space="preserve">MATARA-CAJAMARCA                   </t>
  </si>
  <si>
    <t>060111</t>
  </si>
  <si>
    <t>CajamarcaNamora</t>
  </si>
  <si>
    <t>CM27</t>
  </si>
  <si>
    <t xml:space="preserve">NAMORA-CAJAMARCA                   </t>
  </si>
  <si>
    <t>060112</t>
  </si>
  <si>
    <t>CajamarcaSan Juan</t>
  </si>
  <si>
    <t>CM28</t>
  </si>
  <si>
    <t xml:space="preserve">SAN JUAN-CAJAMARCA                 </t>
  </si>
  <si>
    <t>060201</t>
  </si>
  <si>
    <t>CajamarcaCajabamba</t>
  </si>
  <si>
    <t>CajabambaCajabamba</t>
  </si>
  <si>
    <t>CM02</t>
  </si>
  <si>
    <t xml:space="preserve">CAJABAMBA                          </t>
  </si>
  <si>
    <t>060202</t>
  </si>
  <si>
    <t>CajabambaCachachi</t>
  </si>
  <si>
    <t>CM16</t>
  </si>
  <si>
    <t xml:space="preserve">CACHACHI-CAJABAMBA                 </t>
  </si>
  <si>
    <t>060203</t>
  </si>
  <si>
    <t>CajabambaCondebamba</t>
  </si>
  <si>
    <t>CM17</t>
  </si>
  <si>
    <t xml:space="preserve">CONDEBAMBA-CAJABAMBA               </t>
  </si>
  <si>
    <t>060204</t>
  </si>
  <si>
    <t>CajabambaSitacocha</t>
  </si>
  <si>
    <t>CM18</t>
  </si>
  <si>
    <t xml:space="preserve">SITACOCHA-CAJABAMBA                </t>
  </si>
  <si>
    <t>060301</t>
  </si>
  <si>
    <t>CajamarcaCelendin</t>
  </si>
  <si>
    <t>CelendinCelendin</t>
  </si>
  <si>
    <t>CM03</t>
  </si>
  <si>
    <t xml:space="preserve">CELENDIN                           </t>
  </si>
  <si>
    <t>060302</t>
  </si>
  <si>
    <t>CelendinChumuch</t>
  </si>
  <si>
    <t>CM29</t>
  </si>
  <si>
    <t xml:space="preserve">CHUMUCH-CELENDIN                   </t>
  </si>
  <si>
    <t>060303</t>
  </si>
  <si>
    <t>CelendinCortegana</t>
  </si>
  <si>
    <t>CM30</t>
  </si>
  <si>
    <t xml:space="preserve">CORTEGANA-CELENDIN                 </t>
  </si>
  <si>
    <t>060304</t>
  </si>
  <si>
    <t>CelendinHuasmin</t>
  </si>
  <si>
    <t>CM31</t>
  </si>
  <si>
    <t xml:space="preserve">HUASMIN-CELENDIN                   </t>
  </si>
  <si>
    <t>060305</t>
  </si>
  <si>
    <t>CelendinJorge Chavez</t>
  </si>
  <si>
    <t>CM32</t>
  </si>
  <si>
    <t xml:space="preserve">JORGE CHAVEZ-CELENDIN              </t>
  </si>
  <si>
    <t>060306</t>
  </si>
  <si>
    <t>CelendinJose Galvez</t>
  </si>
  <si>
    <t>CM33</t>
  </si>
  <si>
    <t xml:space="preserve">JOSE GALVEZ-CELENDIN               </t>
  </si>
  <si>
    <t>060307</t>
  </si>
  <si>
    <t>CelendinMiguel Iglesias</t>
  </si>
  <si>
    <t>CM34</t>
  </si>
  <si>
    <t xml:space="preserve">MIGUEL IGLESIAS-CELENDIN           </t>
  </si>
  <si>
    <t>060308</t>
  </si>
  <si>
    <t>CelendinOxamarca</t>
  </si>
  <si>
    <t>CM35</t>
  </si>
  <si>
    <t xml:space="preserve">OXAMARCA-CELENDIN                  </t>
  </si>
  <si>
    <t>060309</t>
  </si>
  <si>
    <t>CelendinSorochuco</t>
  </si>
  <si>
    <t>CM36</t>
  </si>
  <si>
    <t xml:space="preserve">SOROCHUCO-CELENDIN                 </t>
  </si>
  <si>
    <t>060310</t>
  </si>
  <si>
    <t>CelendinSucre</t>
  </si>
  <si>
    <t>CM37</t>
  </si>
  <si>
    <t xml:space="preserve">SUCRE-CELENDIN                     </t>
  </si>
  <si>
    <t>060311</t>
  </si>
  <si>
    <t>CelendinUtco</t>
  </si>
  <si>
    <t>CM38</t>
  </si>
  <si>
    <t xml:space="preserve">UTCO-CELENDIN                      </t>
  </si>
  <si>
    <t>060312</t>
  </si>
  <si>
    <t>CelendinLa Libertad de Pallan</t>
  </si>
  <si>
    <t>CM39</t>
  </si>
  <si>
    <t xml:space="preserve">LA LIBERTAD DE PALLAN-CELENDIN     </t>
  </si>
  <si>
    <t>060401</t>
  </si>
  <si>
    <t>CajamarcaChota</t>
  </si>
  <si>
    <t>ChotaChota</t>
  </si>
  <si>
    <t>CM04</t>
  </si>
  <si>
    <t xml:space="preserve">CHOTA                              </t>
  </si>
  <si>
    <t>060402</t>
  </si>
  <si>
    <t>ChotaAnguia</t>
  </si>
  <si>
    <t>CM40</t>
  </si>
  <si>
    <t xml:space="preserve">ANGUIA-CHOTA                       </t>
  </si>
  <si>
    <t>060403</t>
  </si>
  <si>
    <t>ChotaChadin</t>
  </si>
  <si>
    <t>CM41</t>
  </si>
  <si>
    <t xml:space="preserve">CHADIN-CHOTA                       </t>
  </si>
  <si>
    <t>060404</t>
  </si>
  <si>
    <t>ChotaChiguirip</t>
  </si>
  <si>
    <t>CM42</t>
  </si>
  <si>
    <t xml:space="preserve">CHIGUIRIP-CHOTA                    </t>
  </si>
  <si>
    <t>060405</t>
  </si>
  <si>
    <t>ChotaChimban</t>
  </si>
  <si>
    <t>CM43</t>
  </si>
  <si>
    <t xml:space="preserve">CHIMBAN-CHOTA                      </t>
  </si>
  <si>
    <t>060406</t>
  </si>
  <si>
    <t>ChotaChoropampa</t>
  </si>
  <si>
    <t>CM44</t>
  </si>
  <si>
    <t xml:space="preserve">CHOROPAMPA-CHOTA                   </t>
  </si>
  <si>
    <t>060407</t>
  </si>
  <si>
    <t>ChotaCochabamba</t>
  </si>
  <si>
    <t>CM45</t>
  </si>
  <si>
    <t xml:space="preserve">COCHABAMBA-CHOTA                   </t>
  </si>
  <si>
    <t>060408</t>
  </si>
  <si>
    <t>ChotaConchan</t>
  </si>
  <si>
    <t>CM46</t>
  </si>
  <si>
    <t xml:space="preserve">CONCHAN-CHOTA                      </t>
  </si>
  <si>
    <t>060409</t>
  </si>
  <si>
    <t>ChotaHuambos</t>
  </si>
  <si>
    <t>CM47</t>
  </si>
  <si>
    <t xml:space="preserve">HUAMBOS-CHOTA                      </t>
  </si>
  <si>
    <t>060410</t>
  </si>
  <si>
    <t>ChotaLajas</t>
  </si>
  <si>
    <t>CM48</t>
  </si>
  <si>
    <t xml:space="preserve">LAJAS-CHOTA                        </t>
  </si>
  <si>
    <t>060411</t>
  </si>
  <si>
    <t>ChotaLlama</t>
  </si>
  <si>
    <t>CM49</t>
  </si>
  <si>
    <t xml:space="preserve">LLAMA-CHOTA                        </t>
  </si>
  <si>
    <t>060412</t>
  </si>
  <si>
    <t>ChotaMiracosta</t>
  </si>
  <si>
    <t>CM50</t>
  </si>
  <si>
    <t xml:space="preserve">MIRACOSTA-CHOTA                    </t>
  </si>
  <si>
    <t>060413</t>
  </si>
  <si>
    <t>ChotaPaccha</t>
  </si>
  <si>
    <t>CM51</t>
  </si>
  <si>
    <t xml:space="preserve">PACCHA-CHOTA                       </t>
  </si>
  <si>
    <t>060414</t>
  </si>
  <si>
    <t>ChotaPion</t>
  </si>
  <si>
    <t>CM52</t>
  </si>
  <si>
    <t xml:space="preserve">PION-CHOTA                         </t>
  </si>
  <si>
    <t>060415</t>
  </si>
  <si>
    <t>ChotaQuerocoto</t>
  </si>
  <si>
    <t>CM53</t>
  </si>
  <si>
    <t xml:space="preserve">QUEROCOTO-CHOTA                    </t>
  </si>
  <si>
    <t>060416</t>
  </si>
  <si>
    <t>ChotaSan Juan de Licupis</t>
  </si>
  <si>
    <t>CM54</t>
  </si>
  <si>
    <t xml:space="preserve">SAN JUAN DE LICUPIS-CHOTA          </t>
  </si>
  <si>
    <t>060417</t>
  </si>
  <si>
    <t>ChotaTacabamba</t>
  </si>
  <si>
    <t>CM55</t>
  </si>
  <si>
    <t xml:space="preserve">TACABAMBA-CHOTA                    </t>
  </si>
  <si>
    <t>060418</t>
  </si>
  <si>
    <t>ChotaTocmoche</t>
  </si>
  <si>
    <t>CM56</t>
  </si>
  <si>
    <t xml:space="preserve">TOCMOCHE-CHOTA                     </t>
  </si>
  <si>
    <t>060419</t>
  </si>
  <si>
    <t>ChotaChalamarca</t>
  </si>
  <si>
    <t>CM57</t>
  </si>
  <si>
    <t xml:space="preserve">CHALAMARCA-CHOTA                   </t>
  </si>
  <si>
    <t>060501</t>
  </si>
  <si>
    <t>CajamarcaContumaza</t>
  </si>
  <si>
    <t>ContumazaContumaza</t>
  </si>
  <si>
    <t>CM05</t>
  </si>
  <si>
    <t xml:space="preserve">CONTUMAZA                          </t>
  </si>
  <si>
    <t>060502</t>
  </si>
  <si>
    <t>ContumazaChilete</t>
  </si>
  <si>
    <t>CM58</t>
  </si>
  <si>
    <t xml:space="preserve">CHILETE-CONTUMAZA                  </t>
  </si>
  <si>
    <t>060503</t>
  </si>
  <si>
    <t>ContumazaCupisnique</t>
  </si>
  <si>
    <t>CM59</t>
  </si>
  <si>
    <t xml:space="preserve">CUPISNIQUE-CONTUMAZA               </t>
  </si>
  <si>
    <t>060504</t>
  </si>
  <si>
    <t>ContumazaGuzmango</t>
  </si>
  <si>
    <t>CM60</t>
  </si>
  <si>
    <t xml:space="preserve">GUZMANGO-CONTUMAZA                 </t>
  </si>
  <si>
    <t>060505</t>
  </si>
  <si>
    <t>ContumazaSan Benito</t>
  </si>
  <si>
    <t>CM61</t>
  </si>
  <si>
    <t xml:space="preserve">SAN BENITO-CONTUMAZA               </t>
  </si>
  <si>
    <t>060506</t>
  </si>
  <si>
    <t>ContumazaSanta Cruz de Toled</t>
  </si>
  <si>
    <t>CM62</t>
  </si>
  <si>
    <t xml:space="preserve">SANTA CRUZ DE TOLED-CONTUMAZA      </t>
  </si>
  <si>
    <t>060507</t>
  </si>
  <si>
    <t>ContumazaTantarica</t>
  </si>
  <si>
    <t>CM63</t>
  </si>
  <si>
    <t xml:space="preserve">TANTARICA-CONTUMAZA                </t>
  </si>
  <si>
    <t>060508</t>
  </si>
  <si>
    <t>ContumazaYonan</t>
  </si>
  <si>
    <t>CM64</t>
  </si>
  <si>
    <t xml:space="preserve">YONAN-CONTUMAZA                    </t>
  </si>
  <si>
    <t>060601</t>
  </si>
  <si>
    <t>CajamarcaCutervo</t>
  </si>
  <si>
    <t>CutervoCutervo</t>
  </si>
  <si>
    <t>CM06</t>
  </si>
  <si>
    <t xml:space="preserve">CUTERVO                            </t>
  </si>
  <si>
    <t>060602</t>
  </si>
  <si>
    <t>CutervoCallayuc</t>
  </si>
  <si>
    <t>CM65</t>
  </si>
  <si>
    <t xml:space="preserve">CALLAYUC-CUTERVO                   </t>
  </si>
  <si>
    <t>060603</t>
  </si>
  <si>
    <t>CutervoChoros</t>
  </si>
  <si>
    <t>CM66</t>
  </si>
  <si>
    <t xml:space="preserve">CHOROS-CUTERVO                     </t>
  </si>
  <si>
    <t>060604</t>
  </si>
  <si>
    <t>CutervoCujillo</t>
  </si>
  <si>
    <t>CM67</t>
  </si>
  <si>
    <t xml:space="preserve">CUJILLO-CUTERVO                    </t>
  </si>
  <si>
    <t>060605</t>
  </si>
  <si>
    <t>CutervoLa Ramada</t>
  </si>
  <si>
    <t>CM68</t>
  </si>
  <si>
    <t xml:space="preserve">LA RAMADA-CUTERVO                  </t>
  </si>
  <si>
    <t>060606</t>
  </si>
  <si>
    <t>CutervoPimpingos</t>
  </si>
  <si>
    <t>CM69</t>
  </si>
  <si>
    <t xml:space="preserve">PIMPINGOS-CUTERVO                  </t>
  </si>
  <si>
    <t>060607</t>
  </si>
  <si>
    <t>CutervoQuerocotillo</t>
  </si>
  <si>
    <t>CM70</t>
  </si>
  <si>
    <t xml:space="preserve">QUEROCOTILLO-CUTERVO               </t>
  </si>
  <si>
    <t>060608</t>
  </si>
  <si>
    <t>CutervoSan Andres de Cutervo</t>
  </si>
  <si>
    <t>CM71</t>
  </si>
  <si>
    <t xml:space="preserve">SAN ANDRES DE CUTERVO-CUTERVO      </t>
  </si>
  <si>
    <t>060609</t>
  </si>
  <si>
    <t>CutervoSan Juan de Cutervo</t>
  </si>
  <si>
    <t>CM72</t>
  </si>
  <si>
    <t xml:space="preserve">SAN JUAN DE CUTERVO-CUTERVO        </t>
  </si>
  <si>
    <t>060610</t>
  </si>
  <si>
    <t>CutervoSan Luis de Lucma</t>
  </si>
  <si>
    <t>CM73</t>
  </si>
  <si>
    <t xml:space="preserve">SAN LUIS DE LUCMA-CUTERVO          </t>
  </si>
  <si>
    <t>060611</t>
  </si>
  <si>
    <t>CutervoSanta Cruz</t>
  </si>
  <si>
    <t>CM74</t>
  </si>
  <si>
    <t xml:space="preserve">SANTA CRUZ-CUTERVO                 </t>
  </si>
  <si>
    <t>060612</t>
  </si>
  <si>
    <t>CutervoSanto Domingo de la Capilla</t>
  </si>
  <si>
    <t>CM75</t>
  </si>
  <si>
    <t>SANTO DOMINGO DE LA CAPILLA-CUTERVO</t>
  </si>
  <si>
    <t>060613</t>
  </si>
  <si>
    <t>CutervoSanto Tomas</t>
  </si>
  <si>
    <t>CM76</t>
  </si>
  <si>
    <t xml:space="preserve">SANTO TOMAS-CUTERVO                </t>
  </si>
  <si>
    <t>060614</t>
  </si>
  <si>
    <t>CutervoSocota</t>
  </si>
  <si>
    <t>CM77</t>
  </si>
  <si>
    <t xml:space="preserve">SOCOTA-CUTERVO                     </t>
  </si>
  <si>
    <t>060615</t>
  </si>
  <si>
    <t>CutervoToribio Casanova</t>
  </si>
  <si>
    <t>CM78</t>
  </si>
  <si>
    <t xml:space="preserve">TORIBIO CASANOVA-CUTERVO           </t>
  </si>
  <si>
    <t>060701</t>
  </si>
  <si>
    <t>CajamarcaHualgayoc</t>
  </si>
  <si>
    <t>HualgayocBambamarca</t>
  </si>
  <si>
    <t>CM15</t>
  </si>
  <si>
    <t xml:space="preserve">BAMBAMARCA                         </t>
  </si>
  <si>
    <t>060702</t>
  </si>
  <si>
    <t>HualgayocChugur</t>
  </si>
  <si>
    <t>CM79</t>
  </si>
  <si>
    <t xml:space="preserve">CHUGUR-HUALGAYOC                   </t>
  </si>
  <si>
    <t>060703</t>
  </si>
  <si>
    <t>HualgayocHualgayoc</t>
  </si>
  <si>
    <t>CM07</t>
  </si>
  <si>
    <t xml:space="preserve">HUALGAYOC                          </t>
  </si>
  <si>
    <t>060801</t>
  </si>
  <si>
    <t>CajamarcaJaen</t>
  </si>
  <si>
    <t>JaenJaen</t>
  </si>
  <si>
    <t>CM08</t>
  </si>
  <si>
    <t xml:space="preserve">JAEN                               </t>
  </si>
  <si>
    <t>060802</t>
  </si>
  <si>
    <t>JaenBellavista</t>
  </si>
  <si>
    <t>CM80</t>
  </si>
  <si>
    <t xml:space="preserve">BELLAVISTA-JAEN                    </t>
  </si>
  <si>
    <t>060803</t>
  </si>
  <si>
    <t>JaenChontali</t>
  </si>
  <si>
    <t>CM81</t>
  </si>
  <si>
    <t xml:space="preserve">CHONTALI-JAEN                      </t>
  </si>
  <si>
    <t>060804</t>
  </si>
  <si>
    <t>JaenColasay</t>
  </si>
  <si>
    <t>CM82</t>
  </si>
  <si>
    <t xml:space="preserve">COLASAY-JAEN                       </t>
  </si>
  <si>
    <t>060805</t>
  </si>
  <si>
    <t>JaenHuabal</t>
  </si>
  <si>
    <t>CM83</t>
  </si>
  <si>
    <t xml:space="preserve">HUABAL-JAEN                        </t>
  </si>
  <si>
    <t>060806</t>
  </si>
  <si>
    <t>JaenLas Pirias</t>
  </si>
  <si>
    <t>CM84</t>
  </si>
  <si>
    <t xml:space="preserve">LAS PIRIAS-JAEN                    </t>
  </si>
  <si>
    <t>060807</t>
  </si>
  <si>
    <t>JaenPomahuaca</t>
  </si>
  <si>
    <t>CM85</t>
  </si>
  <si>
    <t xml:space="preserve">POMAHUACA-JAEN                     </t>
  </si>
  <si>
    <t>060808</t>
  </si>
  <si>
    <t>JaenPucara</t>
  </si>
  <si>
    <t>CM86</t>
  </si>
  <si>
    <t xml:space="preserve">PUCARA-JAEN                        </t>
  </si>
  <si>
    <t>060809</t>
  </si>
  <si>
    <t>JaenSallique</t>
  </si>
  <si>
    <t>CM87</t>
  </si>
  <si>
    <t xml:space="preserve">SALLIQUE-JAEN                      </t>
  </si>
  <si>
    <t>060810</t>
  </si>
  <si>
    <t>JaenSan Felipe</t>
  </si>
  <si>
    <t>CM88</t>
  </si>
  <si>
    <t xml:space="preserve">SAN FELIPE-JAEN                    </t>
  </si>
  <si>
    <t>060811</t>
  </si>
  <si>
    <t>JaenSan Jose del Alto</t>
  </si>
  <si>
    <t>CM89</t>
  </si>
  <si>
    <t xml:space="preserve">SAN JOSE DEL ALTO-JAEN             </t>
  </si>
  <si>
    <t>060812</t>
  </si>
  <si>
    <t>JaenSanta Rosa</t>
  </si>
  <si>
    <t>CM90</t>
  </si>
  <si>
    <t xml:space="preserve">SANTA ROSA-JAEN                    </t>
  </si>
  <si>
    <t>060901</t>
  </si>
  <si>
    <t>CajamarcaSan Ignacio</t>
  </si>
  <si>
    <t>San IgnacioSan Ignacio</t>
  </si>
  <si>
    <t>CM09</t>
  </si>
  <si>
    <t xml:space="preserve">SAN IGNACIO                        </t>
  </si>
  <si>
    <t>060902</t>
  </si>
  <si>
    <t>San IgnacioChirinos</t>
  </si>
  <si>
    <t>CM91</t>
  </si>
  <si>
    <t xml:space="preserve">CHIRINOS-SAN IGNACIO               </t>
  </si>
  <si>
    <t>060903</t>
  </si>
  <si>
    <t>San IgnacioHuarango</t>
  </si>
  <si>
    <t>CM92</t>
  </si>
  <si>
    <t xml:space="preserve">HUARANGO-SAN IGNACIO               </t>
  </si>
  <si>
    <t>060904</t>
  </si>
  <si>
    <t>San IgnacioLa Coipa</t>
  </si>
  <si>
    <t>CM93</t>
  </si>
  <si>
    <t xml:space="preserve">LA COIPA-SAN IGNACIO               </t>
  </si>
  <si>
    <t>060905</t>
  </si>
  <si>
    <t>San IgnacioNamballe</t>
  </si>
  <si>
    <t>CM94</t>
  </si>
  <si>
    <t xml:space="preserve">NAMBALLE-SAN IGNACIO               </t>
  </si>
  <si>
    <t>060906</t>
  </si>
  <si>
    <t>San IgnacioSan Jose de Lourdes</t>
  </si>
  <si>
    <t>CM95</t>
  </si>
  <si>
    <t xml:space="preserve">SAN JOSE DE LOURDES-SAN IGNACIO    </t>
  </si>
  <si>
    <t>060907</t>
  </si>
  <si>
    <t>San IgnacioTabaconas</t>
  </si>
  <si>
    <t>CM96</t>
  </si>
  <si>
    <t xml:space="preserve">TABACONAS-SAN IGNACIO              </t>
  </si>
  <si>
    <t>061001</t>
  </si>
  <si>
    <t>CajamarcaSan Marcos</t>
  </si>
  <si>
    <t>San MarcosPedro Galvez</t>
  </si>
  <si>
    <t>CM97</t>
  </si>
  <si>
    <t xml:space="preserve">PEDRO GALVEZ-SAN MARCOS            </t>
  </si>
  <si>
    <t>061002</t>
  </si>
  <si>
    <t>San MarcosChancay</t>
  </si>
  <si>
    <t>CM98</t>
  </si>
  <si>
    <t xml:space="preserve">CHANCAY-SAN MARCOS                 </t>
  </si>
  <si>
    <t>061003</t>
  </si>
  <si>
    <t>San MarcosEduardo Villanueva</t>
  </si>
  <si>
    <t>CM99</t>
  </si>
  <si>
    <t xml:space="preserve">EDUARDO VILLANUEVA-SAN MARCOS      </t>
  </si>
  <si>
    <t>061004</t>
  </si>
  <si>
    <t>San MarcosGregorio Pita</t>
  </si>
  <si>
    <t>CMA0</t>
  </si>
  <si>
    <t xml:space="preserve">GREGORIO PITA-SAN MARCOS           </t>
  </si>
  <si>
    <t>061005</t>
  </si>
  <si>
    <t>San MarcosIchocan</t>
  </si>
  <si>
    <t>CMA1</t>
  </si>
  <si>
    <t xml:space="preserve">ICHOCAN-SAN MARCOS                 </t>
  </si>
  <si>
    <t>061006</t>
  </si>
  <si>
    <t>San MarcosJose Manuel Quiroz</t>
  </si>
  <si>
    <t>CMA2</t>
  </si>
  <si>
    <t xml:space="preserve">JOSE MANUEL QUIROZ-SAN MARCOS      </t>
  </si>
  <si>
    <t>061007</t>
  </si>
  <si>
    <t>San MarcosJose Sabogal</t>
  </si>
  <si>
    <t>CMA3</t>
  </si>
  <si>
    <t xml:space="preserve">JOSE SABOGAL-SAN MARCOS            </t>
  </si>
  <si>
    <t>061101</t>
  </si>
  <si>
    <t>CajamarcaSan Miguel</t>
  </si>
  <si>
    <t>San MiguelSan Miguel</t>
  </si>
  <si>
    <t>CM11</t>
  </si>
  <si>
    <t xml:space="preserve">SAN MIGUEL                         </t>
  </si>
  <si>
    <t>061102</t>
  </si>
  <si>
    <t>San MiguelBolivar</t>
  </si>
  <si>
    <t>CMA4</t>
  </si>
  <si>
    <t xml:space="preserve">BOLIVAR-SAN MIGUEL                 </t>
  </si>
  <si>
    <t>061103</t>
  </si>
  <si>
    <t>San MiguelCalquis</t>
  </si>
  <si>
    <t>CMA5</t>
  </si>
  <si>
    <t xml:space="preserve">CALQUIS-SAN MIGUEL                 </t>
  </si>
  <si>
    <t>061104</t>
  </si>
  <si>
    <t>San MiguelCatilluc</t>
  </si>
  <si>
    <t>CMA6</t>
  </si>
  <si>
    <t xml:space="preserve">CATILLUC-SAN MIGUEL                </t>
  </si>
  <si>
    <t>061105</t>
  </si>
  <si>
    <t>San MiguelEl Prado</t>
  </si>
  <si>
    <t>CMA7</t>
  </si>
  <si>
    <t xml:space="preserve">EL PRADO-SAN MIGUEL                </t>
  </si>
  <si>
    <t>061106</t>
  </si>
  <si>
    <t>San MiguelLa Florida</t>
  </si>
  <si>
    <t>CMA8</t>
  </si>
  <si>
    <t xml:space="preserve">LA FLORIDA-SAN MIGUEL              </t>
  </si>
  <si>
    <t>061107</t>
  </si>
  <si>
    <t>San MiguelLlapa</t>
  </si>
  <si>
    <t>CMA9</t>
  </si>
  <si>
    <t xml:space="preserve">LLAPA-SAN MIGUEL                   </t>
  </si>
  <si>
    <t>061108</t>
  </si>
  <si>
    <t>San MiguelNanchoc</t>
  </si>
  <si>
    <t>CMB0</t>
  </si>
  <si>
    <t xml:space="preserve">NANCHOC-SAN MIGUEL                 </t>
  </si>
  <si>
    <t>061109</t>
  </si>
  <si>
    <t>San MiguelNiepos</t>
  </si>
  <si>
    <t>CMB1</t>
  </si>
  <si>
    <t xml:space="preserve">NIEPOS-SAN MIGUEL                  </t>
  </si>
  <si>
    <t>061110</t>
  </si>
  <si>
    <t>San MiguelSan Gregorio</t>
  </si>
  <si>
    <t>CMB2</t>
  </si>
  <si>
    <t xml:space="preserve">SAN GREGORIO-SAN MIGUEL            </t>
  </si>
  <si>
    <t>061111</t>
  </si>
  <si>
    <t>San MiguelSan Silvestre de Cochan</t>
  </si>
  <si>
    <t>CMB3</t>
  </si>
  <si>
    <t xml:space="preserve">SAN SILVESTRE DE COCHAN-SAN MIGUEL </t>
  </si>
  <si>
    <t>061112</t>
  </si>
  <si>
    <t>San MiguelTongod</t>
  </si>
  <si>
    <t>CMB4</t>
  </si>
  <si>
    <t xml:space="preserve">TONGOD-SAN MIGUEL                  </t>
  </si>
  <si>
    <t>061113</t>
  </si>
  <si>
    <t>San MiguelUnion Agua Blanca</t>
  </si>
  <si>
    <t>CMB5</t>
  </si>
  <si>
    <t xml:space="preserve">UNION AGUA BLANCA-SAN MIGUEL       </t>
  </si>
  <si>
    <t>061201</t>
  </si>
  <si>
    <t>CajamarcaSan Pablo</t>
  </si>
  <si>
    <t>San PabloSan Pablo</t>
  </si>
  <si>
    <t>CM12</t>
  </si>
  <si>
    <t xml:space="preserve">SAN PABLO                          </t>
  </si>
  <si>
    <t>061202</t>
  </si>
  <si>
    <t>San PabloSan Bernardino</t>
  </si>
  <si>
    <t>CMB6</t>
  </si>
  <si>
    <t xml:space="preserve">SAN BERNARDINO-SAN PABLO           </t>
  </si>
  <si>
    <t>061203</t>
  </si>
  <si>
    <t>San PabloSan Luis</t>
  </si>
  <si>
    <t>CMB7</t>
  </si>
  <si>
    <t xml:space="preserve">SAN LUIS-SAN PABLO                 </t>
  </si>
  <si>
    <t>061204</t>
  </si>
  <si>
    <t>San PabloTumbaden</t>
  </si>
  <si>
    <t>CMB8</t>
  </si>
  <si>
    <t xml:space="preserve">TUMBADEN-SAN PABLO                 </t>
  </si>
  <si>
    <t>061301</t>
  </si>
  <si>
    <t>CajamarcaSanta Cruz</t>
  </si>
  <si>
    <t>Santa CruzSanta Cruz</t>
  </si>
  <si>
    <t>CM13</t>
  </si>
  <si>
    <t xml:space="preserve">SANTA CRUZ                         </t>
  </si>
  <si>
    <t>061302</t>
  </si>
  <si>
    <t>Santa CruzAndabamba</t>
  </si>
  <si>
    <t>CMB9</t>
  </si>
  <si>
    <t xml:space="preserve">ANDABAMBA-SANTA CRUZ               </t>
  </si>
  <si>
    <t>061303</t>
  </si>
  <si>
    <t>Santa CruzCatache</t>
  </si>
  <si>
    <t>CMC0</t>
  </si>
  <si>
    <t xml:space="preserve">CATACHE-SANTA CRUZ                 </t>
  </si>
  <si>
    <t>061304</t>
  </si>
  <si>
    <t>Santa CruzChancaybaños</t>
  </si>
  <si>
    <t>CMC1</t>
  </si>
  <si>
    <t xml:space="preserve">CHANCAYBA#OS-SANTA CRUZ            </t>
  </si>
  <si>
    <t>061305</t>
  </si>
  <si>
    <t>Santa CruzLa Esperanza</t>
  </si>
  <si>
    <t>CMC2</t>
  </si>
  <si>
    <t xml:space="preserve">LA ESPERANZA-SANTA CRUZ            </t>
  </si>
  <si>
    <t>061306</t>
  </si>
  <si>
    <t>Santa CruzNinabamba</t>
  </si>
  <si>
    <t>CMC3</t>
  </si>
  <si>
    <t xml:space="preserve">NINABAMBA-SANTA CRUZ               </t>
  </si>
  <si>
    <t>061307</t>
  </si>
  <si>
    <t>Santa CruzPulan</t>
  </si>
  <si>
    <t>CMC4</t>
  </si>
  <si>
    <t xml:space="preserve">PULAN-SANTA CRUZ                   </t>
  </si>
  <si>
    <t>061308</t>
  </si>
  <si>
    <t>Santa CruzSaucepampa</t>
  </si>
  <si>
    <t>CMC5</t>
  </si>
  <si>
    <t xml:space="preserve">SAUCEPAMPA-SANTA CRUZ              </t>
  </si>
  <si>
    <t>061309</t>
  </si>
  <si>
    <t>Santa CruzSexi</t>
  </si>
  <si>
    <t>CMC6</t>
  </si>
  <si>
    <t xml:space="preserve">SEXI-SANTA CRUZ                    </t>
  </si>
  <si>
    <t>061310</t>
  </si>
  <si>
    <t>Santa CruzUticyacu</t>
  </si>
  <si>
    <t>CMC7</t>
  </si>
  <si>
    <t xml:space="preserve">UTICYACU-SANTA CRUZ                </t>
  </si>
  <si>
    <t>061311</t>
  </si>
  <si>
    <t>Santa CruzYauyucan</t>
  </si>
  <si>
    <t>CMC8</t>
  </si>
  <si>
    <t xml:space="preserve">YAUYUCAN-SANTA CRUZ                </t>
  </si>
  <si>
    <t>070101</t>
  </si>
  <si>
    <t>CallaoCallao</t>
  </si>
  <si>
    <t xml:space="preserve">CLL </t>
  </si>
  <si>
    <t>C001</t>
  </si>
  <si>
    <t xml:space="preserve">CALLAO                             </t>
  </si>
  <si>
    <t>070102</t>
  </si>
  <si>
    <t>CallaoBellavista</t>
  </si>
  <si>
    <t>C002</t>
  </si>
  <si>
    <t xml:space="preserve">BELLAVISTA                         </t>
  </si>
  <si>
    <t>070103</t>
  </si>
  <si>
    <t>CallaoCarmen de la Legua Reynoso</t>
  </si>
  <si>
    <t>C003</t>
  </si>
  <si>
    <t xml:space="preserve">CARMEN DE LA LEGUA                 </t>
  </si>
  <si>
    <t>070104</t>
  </si>
  <si>
    <t>CallaoLa Perla</t>
  </si>
  <si>
    <t>C004</t>
  </si>
  <si>
    <t xml:space="preserve">LA PERLA                           </t>
  </si>
  <si>
    <t>070105</t>
  </si>
  <si>
    <t>CallaoLa Punta</t>
  </si>
  <si>
    <t>C005</t>
  </si>
  <si>
    <t xml:space="preserve">LA PUNTA                           </t>
  </si>
  <si>
    <t>070106</t>
  </si>
  <si>
    <t>CallaoVentanilla</t>
  </si>
  <si>
    <t>C006</t>
  </si>
  <si>
    <t xml:space="preserve">VENTANILLA                         </t>
  </si>
  <si>
    <t>070107</t>
  </si>
  <si>
    <t>CallaoMi Peru</t>
  </si>
  <si>
    <t>080101</t>
  </si>
  <si>
    <t>CuscoCusco</t>
  </si>
  <si>
    <t xml:space="preserve">CUZ </t>
  </si>
  <si>
    <t>CU01</t>
  </si>
  <si>
    <t xml:space="preserve">CUSCO                              </t>
  </si>
  <si>
    <t>080102</t>
  </si>
  <si>
    <t>CuscoCcorca</t>
  </si>
  <si>
    <t>CU72</t>
  </si>
  <si>
    <t xml:space="preserve">CCORCA-CUSCO                       </t>
  </si>
  <si>
    <t>080103</t>
  </si>
  <si>
    <t>CuscoPoroy</t>
  </si>
  <si>
    <t>CU14</t>
  </si>
  <si>
    <t xml:space="preserve">POROY                              </t>
  </si>
  <si>
    <t>080104</t>
  </si>
  <si>
    <t>CuscoSan Jeronimo</t>
  </si>
  <si>
    <t>CU19</t>
  </si>
  <si>
    <t xml:space="preserve">SAN JERONIMO                       </t>
  </si>
  <si>
    <t>080105</t>
  </si>
  <si>
    <t>CuscoSan Sebastian</t>
  </si>
  <si>
    <t>CU16</t>
  </si>
  <si>
    <t xml:space="preserve">SAN SEBASTIAN                      </t>
  </si>
  <si>
    <t>080106</t>
  </si>
  <si>
    <t>CuscoSantiago</t>
  </si>
  <si>
    <t>CU26</t>
  </si>
  <si>
    <t xml:space="preserve">SANTIAGO-CUZCO                     </t>
  </si>
  <si>
    <t>080107</t>
  </si>
  <si>
    <t>CuscoSaylla</t>
  </si>
  <si>
    <t>CU25</t>
  </si>
  <si>
    <t xml:space="preserve">SAYLLA                             </t>
  </si>
  <si>
    <t>080108</t>
  </si>
  <si>
    <t>CuscoWanchaq</t>
  </si>
  <si>
    <t>CU15</t>
  </si>
  <si>
    <t xml:space="preserve">WANCHAQ                            </t>
  </si>
  <si>
    <t>080201</t>
  </si>
  <si>
    <t>CuscoAcomayo</t>
  </si>
  <si>
    <t>AcomayoAcomayo</t>
  </si>
  <si>
    <t>CU02</t>
  </si>
  <si>
    <t xml:space="preserve">ACOMAYO                            </t>
  </si>
  <si>
    <t>080202</t>
  </si>
  <si>
    <t>AcomayoAcopia</t>
  </si>
  <si>
    <t>CU27</t>
  </si>
  <si>
    <t xml:space="preserve">ACOPIA-ACOMAYO                     </t>
  </si>
  <si>
    <t>080203</t>
  </si>
  <si>
    <t>AcomayoAcos</t>
  </si>
  <si>
    <t>CU28</t>
  </si>
  <si>
    <t xml:space="preserve">ACOS-ACOMAYO                       </t>
  </si>
  <si>
    <t>080204</t>
  </si>
  <si>
    <t>AcomayoMosoc Llacta</t>
  </si>
  <si>
    <t>CU29</t>
  </si>
  <si>
    <t xml:space="preserve">MOSOC LLACTA-ACOMAYO               </t>
  </si>
  <si>
    <t>080205</t>
  </si>
  <si>
    <t>AcomayoPomacanchi</t>
  </si>
  <si>
    <t>CU30</t>
  </si>
  <si>
    <t xml:space="preserve">POMACANCHI-ACOMAYO                 </t>
  </si>
  <si>
    <t>080206</t>
  </si>
  <si>
    <t>AcomayoRondocan</t>
  </si>
  <si>
    <t>CU31</t>
  </si>
  <si>
    <t xml:space="preserve">RONDOCAN-ACOMAYO                   </t>
  </si>
  <si>
    <t>080207</t>
  </si>
  <si>
    <t>AcomayoSangarara</t>
  </si>
  <si>
    <t>CU32</t>
  </si>
  <si>
    <t xml:space="preserve">SANGARARA-ACOMAYO                  </t>
  </si>
  <si>
    <t>080301</t>
  </si>
  <si>
    <t>CuscoAnta</t>
  </si>
  <si>
    <t>AntaAnta</t>
  </si>
  <si>
    <t>CU03</t>
  </si>
  <si>
    <t xml:space="preserve">ANTA                               </t>
  </si>
  <si>
    <t>080302</t>
  </si>
  <si>
    <t>AntaAncahuasi</t>
  </si>
  <si>
    <t>CU33</t>
  </si>
  <si>
    <t xml:space="preserve">ANCAHUASI-ANTA                     </t>
  </si>
  <si>
    <t>080303</t>
  </si>
  <si>
    <t>AntaCachimayo</t>
  </si>
  <si>
    <t>CU34</t>
  </si>
  <si>
    <t xml:space="preserve">CACHIMAYO-ANTA                     </t>
  </si>
  <si>
    <t>080304</t>
  </si>
  <si>
    <t>AntaChinchaypujio</t>
  </si>
  <si>
    <t>CU35</t>
  </si>
  <si>
    <t xml:space="preserve">CHINCHAYPUJIO-ANTA                 </t>
  </si>
  <si>
    <t>080305</t>
  </si>
  <si>
    <t>AntaHuarocondo</t>
  </si>
  <si>
    <t>CU36</t>
  </si>
  <si>
    <t xml:space="preserve">HUAROCONDO-ANTA                    </t>
  </si>
  <si>
    <t>080306</t>
  </si>
  <si>
    <t>AntaLimatambo</t>
  </si>
  <si>
    <t>CU37</t>
  </si>
  <si>
    <t xml:space="preserve">LIMATAMBO-ANTA                     </t>
  </si>
  <si>
    <t>080307</t>
  </si>
  <si>
    <t>AntaMollepata</t>
  </si>
  <si>
    <t>CU38</t>
  </si>
  <si>
    <t xml:space="preserve">MOLLEPATA-ANTA                     </t>
  </si>
  <si>
    <t>080308</t>
  </si>
  <si>
    <t>AntaPucyura</t>
  </si>
  <si>
    <t>CU39</t>
  </si>
  <si>
    <t xml:space="preserve">PUCYURA-ANTA                       </t>
  </si>
  <si>
    <t>080309</t>
  </si>
  <si>
    <t>AntaZurite</t>
  </si>
  <si>
    <t>CU40</t>
  </si>
  <si>
    <t xml:space="preserve">ZURITE-ANTA                        </t>
  </si>
  <si>
    <t>080401</t>
  </si>
  <si>
    <t>CuscoCalca</t>
  </si>
  <si>
    <t>CalcaCalca</t>
  </si>
  <si>
    <t>CU04</t>
  </si>
  <si>
    <t xml:space="preserve">CALCA                              </t>
  </si>
  <si>
    <t>080402</t>
  </si>
  <si>
    <t>CalcaCoya</t>
  </si>
  <si>
    <t>CU41</t>
  </si>
  <si>
    <t xml:space="preserve">COYA-CALCA                         </t>
  </si>
  <si>
    <t>080403</t>
  </si>
  <si>
    <t>CalcaLamay</t>
  </si>
  <si>
    <t>CU42</t>
  </si>
  <si>
    <t xml:space="preserve">LAMAY-CALCA                        </t>
  </si>
  <si>
    <t>080404</t>
  </si>
  <si>
    <t>CalcaLares</t>
  </si>
  <si>
    <t>CU43</t>
  </si>
  <si>
    <t xml:space="preserve">LARES-CALCA                        </t>
  </si>
  <si>
    <t>080405</t>
  </si>
  <si>
    <t>CalcaPisac</t>
  </si>
  <si>
    <t>CU44</t>
  </si>
  <si>
    <t xml:space="preserve">PISAC-CALCA                        </t>
  </si>
  <si>
    <t>080406</t>
  </si>
  <si>
    <t>CalcaSan Salvador</t>
  </si>
  <si>
    <t>CU45</t>
  </si>
  <si>
    <t xml:space="preserve">SAN SALVADOR-CALCA                 </t>
  </si>
  <si>
    <t>080407</t>
  </si>
  <si>
    <t>CalcaTaray</t>
  </si>
  <si>
    <t>CU46</t>
  </si>
  <si>
    <t xml:space="preserve">TARAY-CALCA                        </t>
  </si>
  <si>
    <t>080408</t>
  </si>
  <si>
    <t>CalcaYanatile</t>
  </si>
  <si>
    <t>CU47</t>
  </si>
  <si>
    <t xml:space="preserve">YANATILE-CALCA                     </t>
  </si>
  <si>
    <t>080501</t>
  </si>
  <si>
    <t>CuscoCanas</t>
  </si>
  <si>
    <t>CanasYanaoca</t>
  </si>
  <si>
    <t>CU48</t>
  </si>
  <si>
    <t xml:space="preserve">YANAOCA-CANAS                      </t>
  </si>
  <si>
    <t>080502</t>
  </si>
  <si>
    <t>CanasChecca</t>
  </si>
  <si>
    <t>CU49</t>
  </si>
  <si>
    <t xml:space="preserve">CHECCA-CANAS                       </t>
  </si>
  <si>
    <t>080503</t>
  </si>
  <si>
    <t>CanasKunturkanki</t>
  </si>
  <si>
    <t>CU50</t>
  </si>
  <si>
    <t xml:space="preserve">KUNTURKANKI-CANAS                  </t>
  </si>
  <si>
    <t>080504</t>
  </si>
  <si>
    <t>CanasLangui</t>
  </si>
  <si>
    <t>CU51</t>
  </si>
  <si>
    <t xml:space="preserve">LANGUI-CANAS                       </t>
  </si>
  <si>
    <t>080505</t>
  </si>
  <si>
    <t>CanasLayo</t>
  </si>
  <si>
    <t>CU52</t>
  </si>
  <si>
    <t xml:space="preserve">LAYO-CANAS                         </t>
  </si>
  <si>
    <t>080506</t>
  </si>
  <si>
    <t>CanasPampamarca</t>
  </si>
  <si>
    <t>CU53</t>
  </si>
  <si>
    <t xml:space="preserve">PAMPAMARCA-CANAS                   </t>
  </si>
  <si>
    <t>080507</t>
  </si>
  <si>
    <t>CanasQuehue</t>
  </si>
  <si>
    <t>CU54</t>
  </si>
  <si>
    <t xml:space="preserve">QUEHUE-CANAS                       </t>
  </si>
  <si>
    <t>080508</t>
  </si>
  <si>
    <t>CanasTupac Amaru</t>
  </si>
  <si>
    <t>CU55</t>
  </si>
  <si>
    <t xml:space="preserve">TUPAC AMARU-CANAS                  </t>
  </si>
  <si>
    <t>080601</t>
  </si>
  <si>
    <t>CuscoCanchis</t>
  </si>
  <si>
    <t>CanchisSicuani</t>
  </si>
  <si>
    <t>CU56</t>
  </si>
  <si>
    <t xml:space="preserve">SICUANI-CANCHIS                    </t>
  </si>
  <si>
    <t>080602</t>
  </si>
  <si>
    <t>CanchisChecacupe</t>
  </si>
  <si>
    <t>CU57</t>
  </si>
  <si>
    <t xml:space="preserve">CHECACUPE-CANCHIS                  </t>
  </si>
  <si>
    <t>080603</t>
  </si>
  <si>
    <t>CanchisCombapata</t>
  </si>
  <si>
    <t>CU58</t>
  </si>
  <si>
    <t xml:space="preserve">COMBAPATA-CANCHIS                  </t>
  </si>
  <si>
    <t>080604</t>
  </si>
  <si>
    <t>CanchisMarangani</t>
  </si>
  <si>
    <t>CU59</t>
  </si>
  <si>
    <t xml:space="preserve">MARANGANI-CANCHIS                  </t>
  </si>
  <si>
    <t>080605</t>
  </si>
  <si>
    <t>CanchisPitumarca</t>
  </si>
  <si>
    <t>CU60</t>
  </si>
  <si>
    <t xml:space="preserve">PITUMARCA-CANCHIS                  </t>
  </si>
  <si>
    <t>080606</t>
  </si>
  <si>
    <t>CanchisSan Pablo</t>
  </si>
  <si>
    <t>CU61</t>
  </si>
  <si>
    <t xml:space="preserve">SAN PABLO-CANCHIS                  </t>
  </si>
  <si>
    <t>080607</t>
  </si>
  <si>
    <t>CanchisSan Pedro</t>
  </si>
  <si>
    <t>CU62</t>
  </si>
  <si>
    <t xml:space="preserve">SAN PEDRO-CANCHIS                  </t>
  </si>
  <si>
    <t>080608</t>
  </si>
  <si>
    <t>CanchisTinta</t>
  </si>
  <si>
    <t>CU63</t>
  </si>
  <si>
    <t xml:space="preserve">TINTA-CANCHIS                      </t>
  </si>
  <si>
    <t>080701</t>
  </si>
  <si>
    <t>CuscoChumbivilcas</t>
  </si>
  <si>
    <t>ChumbivilcasSanto Tomas</t>
  </si>
  <si>
    <t>CU64</t>
  </si>
  <si>
    <t xml:space="preserve">SANTO TOMAS-CHUMBIVILCAS           </t>
  </si>
  <si>
    <t>080702</t>
  </si>
  <si>
    <t>ChumbivilcasCapacmarca</t>
  </si>
  <si>
    <t>CU65</t>
  </si>
  <si>
    <t xml:space="preserve">CAPACMARCA-CHUMBIVILCAS            </t>
  </si>
  <si>
    <t>080703</t>
  </si>
  <si>
    <t>ChumbivilcasChamaca</t>
  </si>
  <si>
    <t>CU66</t>
  </si>
  <si>
    <t xml:space="preserve">CHAMACA-CHUMBIVILCAS               </t>
  </si>
  <si>
    <t>080704</t>
  </si>
  <si>
    <t>ChumbivilcasColquemarca</t>
  </si>
  <si>
    <t>CU67</t>
  </si>
  <si>
    <t xml:space="preserve">COLQUEMARCA-CHUMBIVILCAS           </t>
  </si>
  <si>
    <t>080705</t>
  </si>
  <si>
    <t>ChumbivilcasLivitaca</t>
  </si>
  <si>
    <t>CU68</t>
  </si>
  <si>
    <t xml:space="preserve">LIVITACA-CHUMBIVILCAS              </t>
  </si>
  <si>
    <t>080706</t>
  </si>
  <si>
    <t>ChumbivilcasLlusco</t>
  </si>
  <si>
    <t>CU69</t>
  </si>
  <si>
    <t xml:space="preserve">LLUSCO-CHUMBIVILCAS                </t>
  </si>
  <si>
    <t>080707</t>
  </si>
  <si>
    <t>ChumbivilcasQuiñota</t>
  </si>
  <si>
    <t>CU70</t>
  </si>
  <si>
    <t xml:space="preserve">QUI#OTA-CHUMBIVILCAS               </t>
  </si>
  <si>
    <t>080708</t>
  </si>
  <si>
    <t>ChumbivilcasVelille</t>
  </si>
  <si>
    <t>CU71</t>
  </si>
  <si>
    <t xml:space="preserve">VELILLE-CHUMBIVILCAS               </t>
  </si>
  <si>
    <t>080801</t>
  </si>
  <si>
    <t>CuscoEspinar</t>
  </si>
  <si>
    <t>EspinarEspinar</t>
  </si>
  <si>
    <t>CU08</t>
  </si>
  <si>
    <t xml:space="preserve">ESPINAR                            </t>
  </si>
  <si>
    <t>080802</t>
  </si>
  <si>
    <t>EspinarCondoroma</t>
  </si>
  <si>
    <t>CU73</t>
  </si>
  <si>
    <t xml:space="preserve">CONDOROMA-ESPINAR                  </t>
  </si>
  <si>
    <t>080803</t>
  </si>
  <si>
    <t>EspinarCoporaque</t>
  </si>
  <si>
    <t>CU74</t>
  </si>
  <si>
    <t xml:space="preserve">COPORAQUE-ESPINAR                  </t>
  </si>
  <si>
    <t>080804</t>
  </si>
  <si>
    <t>EspinarOcoruro</t>
  </si>
  <si>
    <t>CU75</t>
  </si>
  <si>
    <t xml:space="preserve">OCORURO-ESPINAR                    </t>
  </si>
  <si>
    <t>080805</t>
  </si>
  <si>
    <t>EspinarPallpata</t>
  </si>
  <si>
    <t>CU76</t>
  </si>
  <si>
    <t xml:space="preserve">PALLPATA-ESPINAR                   </t>
  </si>
  <si>
    <t>080806</t>
  </si>
  <si>
    <t>EspinarPichigua</t>
  </si>
  <si>
    <t>CU77</t>
  </si>
  <si>
    <t xml:space="preserve">PICHIGUA-ESPINAR                   </t>
  </si>
  <si>
    <t>080807</t>
  </si>
  <si>
    <t>EspinarSuyckutambo</t>
  </si>
  <si>
    <t>CU78</t>
  </si>
  <si>
    <t xml:space="preserve">SUYCKUTAMBO-ESPINAR                </t>
  </si>
  <si>
    <t>080808</t>
  </si>
  <si>
    <t>EspinarAlto Pichigua</t>
  </si>
  <si>
    <t>CU79</t>
  </si>
  <si>
    <t xml:space="preserve">ALTO PICHIGUA-ESPINAR              </t>
  </si>
  <si>
    <t>080901</t>
  </si>
  <si>
    <t>CuscoLa Convencion</t>
  </si>
  <si>
    <t>La ConvencionSanta Ana</t>
  </si>
  <si>
    <t>CU17</t>
  </si>
  <si>
    <t xml:space="preserve">SANTA ANA                          </t>
  </si>
  <si>
    <t>080902</t>
  </si>
  <si>
    <t>La ConvencionEcharate</t>
  </si>
  <si>
    <t>CU80</t>
  </si>
  <si>
    <t xml:space="preserve">ECHARATE-LA CONVENCION             </t>
  </si>
  <si>
    <t>080903</t>
  </si>
  <si>
    <t>La ConvencionHuayopata</t>
  </si>
  <si>
    <t>CU81</t>
  </si>
  <si>
    <t xml:space="preserve">HUAYOPATA-LA CONVENCION            </t>
  </si>
  <si>
    <t>080904</t>
  </si>
  <si>
    <t>La ConvencionMaranura</t>
  </si>
  <si>
    <t>CU82</t>
  </si>
  <si>
    <t xml:space="preserve">MARANURA-LA CONVENCION             </t>
  </si>
  <si>
    <t>080905</t>
  </si>
  <si>
    <t>La ConvencionOcobamba</t>
  </si>
  <si>
    <t>CU83</t>
  </si>
  <si>
    <t xml:space="preserve">OCOBAMBA-LA CONVENCION             </t>
  </si>
  <si>
    <t>080906</t>
  </si>
  <si>
    <t>La ConvencionQuellouno</t>
  </si>
  <si>
    <t>CU84</t>
  </si>
  <si>
    <t xml:space="preserve">QUELLOUNO-LA CONVENCION            </t>
  </si>
  <si>
    <t>080907</t>
  </si>
  <si>
    <t>La ConvencionQuimbiri</t>
  </si>
  <si>
    <t>CU85</t>
  </si>
  <si>
    <t xml:space="preserve">KIMBIRI-LA CONVENCION              </t>
  </si>
  <si>
    <t>080908</t>
  </si>
  <si>
    <t>La ConvencionSanta Teresa</t>
  </si>
  <si>
    <t>CU86</t>
  </si>
  <si>
    <t xml:space="preserve">SANTA TERESA-LA CONVENCION         </t>
  </si>
  <si>
    <t>080909</t>
  </si>
  <si>
    <t>La ConvencionVilcabamba</t>
  </si>
  <si>
    <t>CU87</t>
  </si>
  <si>
    <t xml:space="preserve">VILCABAMBA-LA CONVENCION           </t>
  </si>
  <si>
    <t>080910</t>
  </si>
  <si>
    <t>La ConvencionPichari</t>
  </si>
  <si>
    <t>CU88</t>
  </si>
  <si>
    <t xml:space="preserve">PICHARI-LA CONVENCION              </t>
  </si>
  <si>
    <t>080911</t>
  </si>
  <si>
    <t>La ConvencionInkawasi</t>
  </si>
  <si>
    <t>080912</t>
  </si>
  <si>
    <t>La ConvencionVillaVirgen</t>
  </si>
  <si>
    <t>080913</t>
  </si>
  <si>
    <t>La ConvencionVillakintiarina</t>
  </si>
  <si>
    <t>080914</t>
  </si>
  <si>
    <t>La ConvencionMegantoni</t>
  </si>
  <si>
    <t>081001</t>
  </si>
  <si>
    <t>CuscoParuro</t>
  </si>
  <si>
    <t>ParuroParuro</t>
  </si>
  <si>
    <t>CU10</t>
  </si>
  <si>
    <t xml:space="preserve">PARURO                             </t>
  </si>
  <si>
    <t>081002</t>
  </si>
  <si>
    <t>ParuroAccha</t>
  </si>
  <si>
    <t>CU89</t>
  </si>
  <si>
    <t xml:space="preserve">ACCHA-PARURO                       </t>
  </si>
  <si>
    <t>081003</t>
  </si>
  <si>
    <t>ParuroCcapi</t>
  </si>
  <si>
    <t>CU90</t>
  </si>
  <si>
    <t xml:space="preserve">CCAPI-PARURO                       </t>
  </si>
  <si>
    <t>081004</t>
  </si>
  <si>
    <t>ParuroColcha</t>
  </si>
  <si>
    <t>CU91</t>
  </si>
  <si>
    <t xml:space="preserve">COLCHA-PARURO                      </t>
  </si>
  <si>
    <t>081005</t>
  </si>
  <si>
    <t>ParuroHuanoquite</t>
  </si>
  <si>
    <t>CU92</t>
  </si>
  <si>
    <t xml:space="preserve">HUANOQUITE-PARURO                  </t>
  </si>
  <si>
    <t>081006</t>
  </si>
  <si>
    <t>ParuroOmacha</t>
  </si>
  <si>
    <t>CU93</t>
  </si>
  <si>
    <t xml:space="preserve">OMACHA-PARURO                      </t>
  </si>
  <si>
    <t>081007</t>
  </si>
  <si>
    <t>ParuroPaccaritambo</t>
  </si>
  <si>
    <t>CU94</t>
  </si>
  <si>
    <t xml:space="preserve">PACCARITAMBO-PARURO                </t>
  </si>
  <si>
    <t>081008</t>
  </si>
  <si>
    <t>ParuroPillpinto</t>
  </si>
  <si>
    <t>CU95</t>
  </si>
  <si>
    <t xml:space="preserve">PILLPINTO-PARURO                   </t>
  </si>
  <si>
    <t>081009</t>
  </si>
  <si>
    <t>ParuroYaurisque</t>
  </si>
  <si>
    <t>CU96</t>
  </si>
  <si>
    <t xml:space="preserve">YAURISQUE-PARURO                   </t>
  </si>
  <si>
    <t>081101</t>
  </si>
  <si>
    <t>CuscoPaucartambo</t>
  </si>
  <si>
    <t>PaucartamboPaucartambo</t>
  </si>
  <si>
    <t>CU11</t>
  </si>
  <si>
    <t xml:space="preserve">PAUCARTAMBO                        </t>
  </si>
  <si>
    <t>081102</t>
  </si>
  <si>
    <t>PaucartamboCaicay</t>
  </si>
  <si>
    <t>CU97</t>
  </si>
  <si>
    <t xml:space="preserve">CAICAY-PAUCARTAMBO                 </t>
  </si>
  <si>
    <t>081103</t>
  </si>
  <si>
    <t>PaucartamboChallabamba</t>
  </si>
  <si>
    <t>CU98</t>
  </si>
  <si>
    <t xml:space="preserve">CHALLABAMBA-PAUCARTAMBO            </t>
  </si>
  <si>
    <t>081104</t>
  </si>
  <si>
    <t>PaucartamboColquepata</t>
  </si>
  <si>
    <t>CU99</t>
  </si>
  <si>
    <t xml:space="preserve">COLQUEPATA-PAUCARTAMBO             </t>
  </si>
  <si>
    <t>081105</t>
  </si>
  <si>
    <t>PaucartamboHuancarani</t>
  </si>
  <si>
    <t>CU24</t>
  </si>
  <si>
    <t xml:space="preserve">HUANCARANI                         </t>
  </si>
  <si>
    <t>081106</t>
  </si>
  <si>
    <t>PaucartamboKosñipata</t>
  </si>
  <si>
    <t>CUA0</t>
  </si>
  <si>
    <t xml:space="preserve">KOS#IPATA-PAUCARTAMBO              </t>
  </si>
  <si>
    <t>081201</t>
  </si>
  <si>
    <t>CuscoQuispicanchi</t>
  </si>
  <si>
    <t>QuispicanchiUrcos</t>
  </si>
  <si>
    <t>CUA1</t>
  </si>
  <si>
    <t xml:space="preserve">URCOS-QUISPICANCHI                 </t>
  </si>
  <si>
    <t>081202</t>
  </si>
  <si>
    <t>QuispicanchiAndahuaylillas</t>
  </si>
  <si>
    <t>CUA2</t>
  </si>
  <si>
    <t xml:space="preserve">ANDAHUAYLILLAS-QUISPICANCHI        </t>
  </si>
  <si>
    <t>081203</t>
  </si>
  <si>
    <t>QuispicanchiCamanti</t>
  </si>
  <si>
    <t>CUA3</t>
  </si>
  <si>
    <t xml:space="preserve">CAMANTI-QUISPICANCHI               </t>
  </si>
  <si>
    <t>081204</t>
  </si>
  <si>
    <t>QuispicanchiCcarhuayo</t>
  </si>
  <si>
    <t>CUA4</t>
  </si>
  <si>
    <t xml:space="preserve">CCARHUAYO-QUISPICANCHI             </t>
  </si>
  <si>
    <t>081205</t>
  </si>
  <si>
    <t>QuispicanchiCcatca</t>
  </si>
  <si>
    <t>CUA5</t>
  </si>
  <si>
    <t xml:space="preserve">CCATCA-QUISPICANCHI                </t>
  </si>
  <si>
    <t>081206</t>
  </si>
  <si>
    <t>QuispicanchiCusipata</t>
  </si>
  <si>
    <t>CUA6</t>
  </si>
  <si>
    <t xml:space="preserve">CUSIPATA-QUISPICANCHI              </t>
  </si>
  <si>
    <t>081207</t>
  </si>
  <si>
    <t>QuispicanchiHuaro</t>
  </si>
  <si>
    <t>CUA7</t>
  </si>
  <si>
    <t xml:space="preserve">HUARO-QUISPICANCHI                 </t>
  </si>
  <si>
    <t>081208</t>
  </si>
  <si>
    <t>QuispicanchiLucre</t>
  </si>
  <si>
    <t>CUA8</t>
  </si>
  <si>
    <t xml:space="preserve">LUCRE-QUISPICANCHI                 </t>
  </si>
  <si>
    <t>081209</t>
  </si>
  <si>
    <t>QuispicanchiMarcapata</t>
  </si>
  <si>
    <t>CUA9</t>
  </si>
  <si>
    <t xml:space="preserve">MARCAPATA-QUISPICANCHI             </t>
  </si>
  <si>
    <t>081210</t>
  </si>
  <si>
    <t>QuispicanchiOcongate</t>
  </si>
  <si>
    <t>CUB0</t>
  </si>
  <si>
    <t xml:space="preserve">OCONGATE-QUISPICANCHI              </t>
  </si>
  <si>
    <t>081211</t>
  </si>
  <si>
    <t>QuispicanchiOropesa</t>
  </si>
  <si>
    <t>CU18</t>
  </si>
  <si>
    <t xml:space="preserve">OROPESA                            </t>
  </si>
  <si>
    <t>081212</t>
  </si>
  <si>
    <t>QuispicanchiQuiquijana</t>
  </si>
  <si>
    <t>CUB1</t>
  </si>
  <si>
    <t xml:space="preserve">QUIQUIJANA-QUISPICANCHI            </t>
  </si>
  <si>
    <t>081301</t>
  </si>
  <si>
    <t>CuscoUrubamba</t>
  </si>
  <si>
    <t>UrubambaUrubamba</t>
  </si>
  <si>
    <t>CU13</t>
  </si>
  <si>
    <t xml:space="preserve">URUBAMBA                           </t>
  </si>
  <si>
    <t>081302</t>
  </si>
  <si>
    <t>UrubambaChinchero</t>
  </si>
  <si>
    <t>CUB2</t>
  </si>
  <si>
    <t xml:space="preserve">CHINCHERO-URUBAMBA                 </t>
  </si>
  <si>
    <t>081303</t>
  </si>
  <si>
    <t>UrubambaHuayllabamba</t>
  </si>
  <si>
    <t>CU20</t>
  </si>
  <si>
    <t xml:space="preserve">HUAYLLABAMBA                       </t>
  </si>
  <si>
    <t>081304</t>
  </si>
  <si>
    <t>UrubambaMachupicchu</t>
  </si>
  <si>
    <t>CU21</t>
  </si>
  <si>
    <t xml:space="preserve">MACHUPICCHU                        </t>
  </si>
  <si>
    <t>081305</t>
  </si>
  <si>
    <t>UrubambaMaras</t>
  </si>
  <si>
    <t>CU22</t>
  </si>
  <si>
    <t xml:space="preserve">MARAS                              </t>
  </si>
  <si>
    <t>081306</t>
  </si>
  <si>
    <t>UrubambaOllantaytambo</t>
  </si>
  <si>
    <t>CU23</t>
  </si>
  <si>
    <t xml:space="preserve">OLLANTAYTAMBO                      </t>
  </si>
  <si>
    <t>081307</t>
  </si>
  <si>
    <t>UrubambaYucay</t>
  </si>
  <si>
    <t>CUB3</t>
  </si>
  <si>
    <t xml:space="preserve">YUCAY-URUBAMBA                     </t>
  </si>
  <si>
    <t>090101</t>
  </si>
  <si>
    <t>HuancavelicaHuancavelica</t>
  </si>
  <si>
    <t xml:space="preserve">HAN </t>
  </si>
  <si>
    <t>H001</t>
  </si>
  <si>
    <t xml:space="preserve">HUANCAVELICA                       </t>
  </si>
  <si>
    <t>090102</t>
  </si>
  <si>
    <t>HuancavelicaAcobambilla</t>
  </si>
  <si>
    <t>H048</t>
  </si>
  <si>
    <t xml:space="preserve">ACOBAMBILLA-HUANCAVELICA           </t>
  </si>
  <si>
    <t>090103</t>
  </si>
  <si>
    <t>HuancavelicaAcoria</t>
  </si>
  <si>
    <t>H049</t>
  </si>
  <si>
    <t xml:space="preserve">ACORIA-HUANCAVELICA                </t>
  </si>
  <si>
    <t>090104</t>
  </si>
  <si>
    <t>HuancavelicaConayca</t>
  </si>
  <si>
    <t>H050</t>
  </si>
  <si>
    <t xml:space="preserve">CONAYCA-HUANCAVELICA               </t>
  </si>
  <si>
    <t>090105</t>
  </si>
  <si>
    <t>HuancavelicaCuenca</t>
  </si>
  <si>
    <t>H051</t>
  </si>
  <si>
    <t xml:space="preserve">CUENCA-HUANCAVELICA                </t>
  </si>
  <si>
    <t>090106</t>
  </si>
  <si>
    <t>HuancavelicaHuachocolpa</t>
  </si>
  <si>
    <t>H052</t>
  </si>
  <si>
    <t xml:space="preserve">HUACHOCOLPA-HUANCAVELICA           </t>
  </si>
  <si>
    <t>090107</t>
  </si>
  <si>
    <t>HuancavelicaHuayllahuara</t>
  </si>
  <si>
    <t>H053</t>
  </si>
  <si>
    <t xml:space="preserve">HUAYLLAHUARA-HUANCAVELICA          </t>
  </si>
  <si>
    <t>090108</t>
  </si>
  <si>
    <t>HuancavelicaIzcuchaca</t>
  </si>
  <si>
    <t>H054</t>
  </si>
  <si>
    <t xml:space="preserve">IZCUCHACA-HUANCAVELICA             </t>
  </si>
  <si>
    <t>090109</t>
  </si>
  <si>
    <t>HuancavelicaLaria</t>
  </si>
  <si>
    <t>H055</t>
  </si>
  <si>
    <t xml:space="preserve">LARIA-HUANCAVELICA                 </t>
  </si>
  <si>
    <t>090110</t>
  </si>
  <si>
    <t>HuancavelicaManta</t>
  </si>
  <si>
    <t>H056</t>
  </si>
  <si>
    <t xml:space="preserve">MANTA-HUANCAVELICA                 </t>
  </si>
  <si>
    <t>090111</t>
  </si>
  <si>
    <t>HuancavelicaMariscal Caceres</t>
  </si>
  <si>
    <t>H057</t>
  </si>
  <si>
    <t xml:space="preserve">MARISCAL CACERES-HUANCAVELICA      </t>
  </si>
  <si>
    <t>090112</t>
  </si>
  <si>
    <t>HuancavelicaMoya</t>
  </si>
  <si>
    <t>H058</t>
  </si>
  <si>
    <t xml:space="preserve">MOYA-HUANCAVELICA                  </t>
  </si>
  <si>
    <t>090113</t>
  </si>
  <si>
    <t>HuancavelicaNuevo Occoro</t>
  </si>
  <si>
    <t>H059</t>
  </si>
  <si>
    <t xml:space="preserve">NUEVO OCCORO-HUANCAVELICA          </t>
  </si>
  <si>
    <t>090114</t>
  </si>
  <si>
    <t>HuancavelicaPalca</t>
  </si>
  <si>
    <t>H060</t>
  </si>
  <si>
    <t xml:space="preserve">PALCA-HUANCAVELICA                 </t>
  </si>
  <si>
    <t>090115</t>
  </si>
  <si>
    <t>HuancavelicaPilchaca</t>
  </si>
  <si>
    <t>H061</t>
  </si>
  <si>
    <t xml:space="preserve">PILCHACA-HUANCAVELICA              </t>
  </si>
  <si>
    <t>090116</t>
  </si>
  <si>
    <t>HuancavelicaVilca</t>
  </si>
  <si>
    <t>H062</t>
  </si>
  <si>
    <t xml:space="preserve">VILCA-HUANCAVELICA                 </t>
  </si>
  <si>
    <t>090117</t>
  </si>
  <si>
    <t>HuancavelicaYauli</t>
  </si>
  <si>
    <t>H063</t>
  </si>
  <si>
    <t xml:space="preserve">YAULI-HUANCAVELICA                 </t>
  </si>
  <si>
    <t>090118</t>
  </si>
  <si>
    <t>HuancavelicaAscension</t>
  </si>
  <si>
    <t>H064</t>
  </si>
  <si>
    <t xml:space="preserve">ASCENSION-HUANCAVELICA             </t>
  </si>
  <si>
    <t>090119</t>
  </si>
  <si>
    <t>HuancavelicaHuando</t>
  </si>
  <si>
    <t>H065</t>
  </si>
  <si>
    <t xml:space="preserve">HUANDO-HUANCAVELICA                </t>
  </si>
  <si>
    <t>090201</t>
  </si>
  <si>
    <t>HuancavelicaAcobamba</t>
  </si>
  <si>
    <t>AcobambaAcobamba</t>
  </si>
  <si>
    <t>H002</t>
  </si>
  <si>
    <t xml:space="preserve">ACOBAMBA                           </t>
  </si>
  <si>
    <t>090202</t>
  </si>
  <si>
    <t>AcobambaAndabamba</t>
  </si>
  <si>
    <t>H008</t>
  </si>
  <si>
    <t xml:space="preserve">ANDABAMBA-ACOBAMBA                 </t>
  </si>
  <si>
    <t>090203</t>
  </si>
  <si>
    <t>AcobambaAnta</t>
  </si>
  <si>
    <t>H009</t>
  </si>
  <si>
    <t xml:space="preserve">ANTA-ACOBAMBA                      </t>
  </si>
  <si>
    <t>090204</t>
  </si>
  <si>
    <t>AcobambaCaja</t>
  </si>
  <si>
    <t>H010</t>
  </si>
  <si>
    <t xml:space="preserve">CAJA-ACOBAMBA                      </t>
  </si>
  <si>
    <t>090205</t>
  </si>
  <si>
    <t>AcobambaMarcas</t>
  </si>
  <si>
    <t>H011</t>
  </si>
  <si>
    <t xml:space="preserve">MARCAS-ACOBAMBA                    </t>
  </si>
  <si>
    <t>090206</t>
  </si>
  <si>
    <t>AcobambaPaucara</t>
  </si>
  <si>
    <t>H012</t>
  </si>
  <si>
    <t xml:space="preserve">PAUCARA-ACOBAMBA                   </t>
  </si>
  <si>
    <t>090207</t>
  </si>
  <si>
    <t>AcobambaPomacocha</t>
  </si>
  <si>
    <t>H013</t>
  </si>
  <si>
    <t xml:space="preserve">POMACOCHA-ACOBAMBA                 </t>
  </si>
  <si>
    <t>090208</t>
  </si>
  <si>
    <t>AcobambaRosario</t>
  </si>
  <si>
    <t>H014</t>
  </si>
  <si>
    <t xml:space="preserve">ROSARIO-ACOBAMBA                   </t>
  </si>
  <si>
    <t>090301</t>
  </si>
  <si>
    <t>HuancavelicaAngaraes</t>
  </si>
  <si>
    <t>AngaraesLircay</t>
  </si>
  <si>
    <t>H015</t>
  </si>
  <si>
    <t xml:space="preserve">LIRCAY-ANGARAES                    </t>
  </si>
  <si>
    <t>090302</t>
  </si>
  <si>
    <t>AngaraesAnchonga</t>
  </si>
  <si>
    <t>H016</t>
  </si>
  <si>
    <t xml:space="preserve">ANCHONGA-ANGARAES                  </t>
  </si>
  <si>
    <t>090303</t>
  </si>
  <si>
    <t>AngaraesCallanmarca</t>
  </si>
  <si>
    <t>H017</t>
  </si>
  <si>
    <t xml:space="preserve">CALLANMARCA-ANGARAES               </t>
  </si>
  <si>
    <t>090304</t>
  </si>
  <si>
    <t>AngaraesCcochaccasa</t>
  </si>
  <si>
    <t>H018</t>
  </si>
  <si>
    <t xml:space="preserve">CCOCHACCASA-ANGARAES               </t>
  </si>
  <si>
    <t>090305</t>
  </si>
  <si>
    <t>AngaraesChincho</t>
  </si>
  <si>
    <t>H019</t>
  </si>
  <si>
    <t xml:space="preserve">CHINCHO-ANGARAES                   </t>
  </si>
  <si>
    <t>090306</t>
  </si>
  <si>
    <t>AngaraesCongalla</t>
  </si>
  <si>
    <t>H020</t>
  </si>
  <si>
    <t xml:space="preserve">CONGALLA-ANGARAES                  </t>
  </si>
  <si>
    <t>090307</t>
  </si>
  <si>
    <t>AngaraesHuanca-Huanca</t>
  </si>
  <si>
    <t>H021</t>
  </si>
  <si>
    <t xml:space="preserve">HUANCA-HUANCA-ANGARAES             </t>
  </si>
  <si>
    <t>090308</t>
  </si>
  <si>
    <t>AngaraesHuayllay Grande</t>
  </si>
  <si>
    <t>H022</t>
  </si>
  <si>
    <t xml:space="preserve">HUAYLLAY GRANDE-ANGARAES           </t>
  </si>
  <si>
    <t>090309</t>
  </si>
  <si>
    <t>AngaraesJulcamarca</t>
  </si>
  <si>
    <t>H023</t>
  </si>
  <si>
    <t xml:space="preserve">JULCAMARCA-ANGARAES                </t>
  </si>
  <si>
    <t>090310</t>
  </si>
  <si>
    <t>AngaraesSan Antonio de Antaparco</t>
  </si>
  <si>
    <t>H024</t>
  </si>
  <si>
    <t xml:space="preserve">SAN ANTONIO DE ANTAPARCO-ANGARAES  </t>
  </si>
  <si>
    <t>090311</t>
  </si>
  <si>
    <t>AngaraesSanto Tomas de Pata</t>
  </si>
  <si>
    <t>H025</t>
  </si>
  <si>
    <t xml:space="preserve">SANTO TOMAS DE PATA-ANGARAES       </t>
  </si>
  <si>
    <t>090312</t>
  </si>
  <si>
    <t>AngaraesSecclla</t>
  </si>
  <si>
    <t>H026</t>
  </si>
  <si>
    <t xml:space="preserve">SECCLLA-ANGARAES                   </t>
  </si>
  <si>
    <t>090401</t>
  </si>
  <si>
    <t>HuancavelicaCastrovirreyna</t>
  </si>
  <si>
    <t>CastrovirreynaCastrovirreyna</t>
  </si>
  <si>
    <t>H004</t>
  </si>
  <si>
    <t xml:space="preserve">CASTROVIRREYNA                     </t>
  </si>
  <si>
    <t>090402</t>
  </si>
  <si>
    <t>CastrovirreynaArma</t>
  </si>
  <si>
    <t>H027</t>
  </si>
  <si>
    <t xml:space="preserve">ARMA-CASTROVIRREYNA                </t>
  </si>
  <si>
    <t>090403</t>
  </si>
  <si>
    <t>CastrovirreynaAurahua</t>
  </si>
  <si>
    <t>H028</t>
  </si>
  <si>
    <t xml:space="preserve">AURAHUA-CASTROVIRREYNA             </t>
  </si>
  <si>
    <t>090404</t>
  </si>
  <si>
    <t>CastrovirreynaCapillas</t>
  </si>
  <si>
    <t>H029</t>
  </si>
  <si>
    <t xml:space="preserve">CAPILLAS-CASTROVIRREYNA            </t>
  </si>
  <si>
    <t>090405</t>
  </si>
  <si>
    <t>CastrovirreynaChupamarca</t>
  </si>
  <si>
    <t>H030</t>
  </si>
  <si>
    <t xml:space="preserve">CHUPAMARCA-CASTROVIRREYNA          </t>
  </si>
  <si>
    <t>090406</t>
  </si>
  <si>
    <t>CastrovirreynaCocas</t>
  </si>
  <si>
    <t>H031</t>
  </si>
  <si>
    <t xml:space="preserve">COCAS-CASTROVIRREYNA               </t>
  </si>
  <si>
    <t>090407</t>
  </si>
  <si>
    <t>CastrovirreynaHuachos</t>
  </si>
  <si>
    <t>H032</t>
  </si>
  <si>
    <t xml:space="preserve">HUACHOS-CASTROVIRREYNA             </t>
  </si>
  <si>
    <t>090408</t>
  </si>
  <si>
    <t>CastrovirreynaHuamatambo</t>
  </si>
  <si>
    <t>H033</t>
  </si>
  <si>
    <t xml:space="preserve">HUAMATAMBO-CASTROVIRREYNA          </t>
  </si>
  <si>
    <t>090409</t>
  </si>
  <si>
    <t>CastrovirreynaMollepampa</t>
  </si>
  <si>
    <t>H034</t>
  </si>
  <si>
    <t xml:space="preserve">MOLLEPAMPA-CASTROVIRREYNA          </t>
  </si>
  <si>
    <t>090410</t>
  </si>
  <si>
    <t>CastrovirreynaSan Juan</t>
  </si>
  <si>
    <t>H035</t>
  </si>
  <si>
    <t xml:space="preserve">SAN JUAN-CASTROVIRREYNA            </t>
  </si>
  <si>
    <t>090411</t>
  </si>
  <si>
    <t>CastrovirreynaSanta Ana</t>
  </si>
  <si>
    <t>H036</t>
  </si>
  <si>
    <t xml:space="preserve">SANTA ANA-CASTROVIRREYNA           </t>
  </si>
  <si>
    <t>090412</t>
  </si>
  <si>
    <t>CastrovirreynaTantara</t>
  </si>
  <si>
    <t>H037</t>
  </si>
  <si>
    <t xml:space="preserve">TANTARA-CASTROVIRREYNA             </t>
  </si>
  <si>
    <t>090413</t>
  </si>
  <si>
    <t>CastrovirreynaTicrapo</t>
  </si>
  <si>
    <t>H038</t>
  </si>
  <si>
    <t xml:space="preserve">TICRAPO-CASTROVIRREYNA             </t>
  </si>
  <si>
    <t>090501</t>
  </si>
  <si>
    <t>HuancavelicaChurcampa</t>
  </si>
  <si>
    <t>ChurcampaChurcampa</t>
  </si>
  <si>
    <t>H005</t>
  </si>
  <si>
    <t xml:space="preserve">CHURCAMPA                          </t>
  </si>
  <si>
    <t>090502</t>
  </si>
  <si>
    <t>ChurcampaAnco</t>
  </si>
  <si>
    <t>H039</t>
  </si>
  <si>
    <t xml:space="preserve">ANCO-CHURCAMPA                     </t>
  </si>
  <si>
    <t>090503</t>
  </si>
  <si>
    <t>ChurcampaChinchihuasi</t>
  </si>
  <si>
    <t>H040</t>
  </si>
  <si>
    <t xml:space="preserve">CHINCHIHUASI-CHURCAMPA             </t>
  </si>
  <si>
    <t>090504</t>
  </si>
  <si>
    <t>ChurcampaEl Carmen</t>
  </si>
  <si>
    <t>H041</t>
  </si>
  <si>
    <t xml:space="preserve">EL CARMEN-CHURCAMPA                </t>
  </si>
  <si>
    <t>090505</t>
  </si>
  <si>
    <t>ChurcampaLa Merced</t>
  </si>
  <si>
    <t>H042</t>
  </si>
  <si>
    <t xml:space="preserve">LA MERCED-CHURCAMPA                </t>
  </si>
  <si>
    <t>090506</t>
  </si>
  <si>
    <t>ChurcampaLocroja</t>
  </si>
  <si>
    <t>H043</t>
  </si>
  <si>
    <t xml:space="preserve">LOCROJA-CHURCAMPA                  </t>
  </si>
  <si>
    <t>090507</t>
  </si>
  <si>
    <t>ChurcampaPaucarbamba</t>
  </si>
  <si>
    <t>H044</t>
  </si>
  <si>
    <t xml:space="preserve">PAUCARBAMBA-CHURCAMPA              </t>
  </si>
  <si>
    <t>090508</t>
  </si>
  <si>
    <t>ChurcampaSan Miguel de Mayocc</t>
  </si>
  <si>
    <t>H045</t>
  </si>
  <si>
    <t xml:space="preserve">SAN MIGUEL DE MAYOCC-CHURCAMPA     </t>
  </si>
  <si>
    <t>090509</t>
  </si>
  <si>
    <t>ChurcampaSan Pedro de Coris</t>
  </si>
  <si>
    <t>H046</t>
  </si>
  <si>
    <t xml:space="preserve">SAN PEDRO DE CORIS-CHURCAMPA       </t>
  </si>
  <si>
    <t>090510</t>
  </si>
  <si>
    <t>ChurcampaPachamarca</t>
  </si>
  <si>
    <t>H047</t>
  </si>
  <si>
    <t xml:space="preserve">PACHAMARCA-CHURCAMPA               </t>
  </si>
  <si>
    <t>090511</t>
  </si>
  <si>
    <t>ChurcampaCosme</t>
  </si>
  <si>
    <t>H097</t>
  </si>
  <si>
    <t xml:space="preserve">COSME-CHURCAMPA                    </t>
  </si>
  <si>
    <t>090601</t>
  </si>
  <si>
    <t>HuancavelicaHuaytara</t>
  </si>
  <si>
    <t>HuaytaraHuaytara</t>
  </si>
  <si>
    <t>H006</t>
  </si>
  <si>
    <t xml:space="preserve">HUAYTARA                           </t>
  </si>
  <si>
    <t>090602</t>
  </si>
  <si>
    <t>HuaytaraAyavi</t>
  </si>
  <si>
    <t>H066</t>
  </si>
  <si>
    <t xml:space="preserve">AYAVI-HUAYTARA                     </t>
  </si>
  <si>
    <t>090603</t>
  </si>
  <si>
    <t>HuaytaraCordova</t>
  </si>
  <si>
    <t>H067</t>
  </si>
  <si>
    <t xml:space="preserve">CORDOVA-HUAYTARA                   </t>
  </si>
  <si>
    <t>090604</t>
  </si>
  <si>
    <t>HuaytaraHuayacundo Arma</t>
  </si>
  <si>
    <t>H068</t>
  </si>
  <si>
    <t xml:space="preserve">HUAYACUNDO ARMA-HUAYTARA           </t>
  </si>
  <si>
    <t>090605</t>
  </si>
  <si>
    <t>HuaytaraLaramarca</t>
  </si>
  <si>
    <t>H069</t>
  </si>
  <si>
    <t xml:space="preserve">LARAMARCA-HUAYTARA                 </t>
  </si>
  <si>
    <t>090606</t>
  </si>
  <si>
    <t>HuaytaraOcoyo</t>
  </si>
  <si>
    <t>H070</t>
  </si>
  <si>
    <t xml:space="preserve">OCOYO-HUAYTARA                     </t>
  </si>
  <si>
    <t>090607</t>
  </si>
  <si>
    <t>HuaytaraPilpichaca</t>
  </si>
  <si>
    <t>H071</t>
  </si>
  <si>
    <t xml:space="preserve">PILPICHACA-HUAYTARA                </t>
  </si>
  <si>
    <t>090608</t>
  </si>
  <si>
    <t>HuaytaraQuerco</t>
  </si>
  <si>
    <t>H072</t>
  </si>
  <si>
    <t xml:space="preserve">QUERCO-HUAYTARA                    </t>
  </si>
  <si>
    <t>090609</t>
  </si>
  <si>
    <t>HuaytaraQuito-Arma</t>
  </si>
  <si>
    <t>H073</t>
  </si>
  <si>
    <t xml:space="preserve">QUITO-ARMA-HUAYTARA                </t>
  </si>
  <si>
    <t>090610</t>
  </si>
  <si>
    <t>HuaytaraSan Antonio de Cusicancha</t>
  </si>
  <si>
    <t>H074</t>
  </si>
  <si>
    <t xml:space="preserve">SAN ANTONIO DE CUSICANCHA-HUAYTARA </t>
  </si>
  <si>
    <t>090611</t>
  </si>
  <si>
    <t>HuaytaraSan Francisco de Sangayaico</t>
  </si>
  <si>
    <t>H075</t>
  </si>
  <si>
    <t>SAN FRANCISCO DE SANGAYAICO-HUAYTAR</t>
  </si>
  <si>
    <t>090612</t>
  </si>
  <si>
    <t>HuaytaraSan Isidro</t>
  </si>
  <si>
    <t>H076</t>
  </si>
  <si>
    <t xml:space="preserve">SAN ISIDRO-HUAYTARA                </t>
  </si>
  <si>
    <t>090613</t>
  </si>
  <si>
    <t>HuaytaraSantiago de Chocorvos</t>
  </si>
  <si>
    <t>H077</t>
  </si>
  <si>
    <t xml:space="preserve">SANTIAGO DE CHOCORVOS-HUAYTARA     </t>
  </si>
  <si>
    <t>090614</t>
  </si>
  <si>
    <t>HuaytaraSantiago de Quirahuara</t>
  </si>
  <si>
    <t>H078</t>
  </si>
  <si>
    <t xml:space="preserve">SANTIAGO DE QUIRAHUARA-HUAYTARA    </t>
  </si>
  <si>
    <t>090615</t>
  </si>
  <si>
    <t>HuaytaraSanto Domingo de Capillas</t>
  </si>
  <si>
    <t>H079</t>
  </si>
  <si>
    <t xml:space="preserve">SANTO DOMINGO DE CAPILLAS-HUAYTARA </t>
  </si>
  <si>
    <t>090616</t>
  </si>
  <si>
    <t>HuaytaraTambo</t>
  </si>
  <si>
    <t>H080</t>
  </si>
  <si>
    <t xml:space="preserve">TAMBO-HUAYTARA                     </t>
  </si>
  <si>
    <t>090701</t>
  </si>
  <si>
    <t>HuancavelicaTayacaja</t>
  </si>
  <si>
    <t>TayacajaPampas</t>
  </si>
  <si>
    <t>H081</t>
  </si>
  <si>
    <t xml:space="preserve">PAMPAS-TAYACAJA                    </t>
  </si>
  <si>
    <t>090702</t>
  </si>
  <si>
    <t>TayacajaAcostambo</t>
  </si>
  <si>
    <t>H082</t>
  </si>
  <si>
    <t xml:space="preserve">ACOSTAMBO-TAYACAJA                 </t>
  </si>
  <si>
    <t>090703</t>
  </si>
  <si>
    <t>TayacajaAcraquia</t>
  </si>
  <si>
    <t>H083</t>
  </si>
  <si>
    <t xml:space="preserve">ACRAQUIA-TAYACAJA                  </t>
  </si>
  <si>
    <t>090704</t>
  </si>
  <si>
    <t>TayacajaAhuaycha</t>
  </si>
  <si>
    <t>H084</t>
  </si>
  <si>
    <t xml:space="preserve">AHUAYCHA-TAYACAJA                  </t>
  </si>
  <si>
    <t>090705</t>
  </si>
  <si>
    <t>TayacajaColcabamba</t>
  </si>
  <si>
    <t>H085</t>
  </si>
  <si>
    <t xml:space="preserve">COLCABAMBA-TAYACAJA                </t>
  </si>
  <si>
    <t>090706</t>
  </si>
  <si>
    <t>TayacajaDaniel Hernandez</t>
  </si>
  <si>
    <t>H086</t>
  </si>
  <si>
    <t xml:space="preserve">DANIEL HERNANDEZ-TAYACAJA          </t>
  </si>
  <si>
    <t>090707</t>
  </si>
  <si>
    <t>TayacajaHuachocolpa</t>
  </si>
  <si>
    <t>H087</t>
  </si>
  <si>
    <t xml:space="preserve">HUACHOCOLPA-TAYACAJA               </t>
  </si>
  <si>
    <t>090709</t>
  </si>
  <si>
    <t>TayacajaHuaribamba</t>
  </si>
  <si>
    <t>H088</t>
  </si>
  <si>
    <t xml:space="preserve">HUARIBAMBA-TAYACAJA                </t>
  </si>
  <si>
    <t>090710</t>
  </si>
  <si>
    <t>TayacajaÑahuimpuquio</t>
  </si>
  <si>
    <t>H089</t>
  </si>
  <si>
    <t xml:space="preserve">#AHUIMPUQUIO-TAYACAJA              </t>
  </si>
  <si>
    <t>090711</t>
  </si>
  <si>
    <t>TayacajaPazos</t>
  </si>
  <si>
    <t>H090</t>
  </si>
  <si>
    <t xml:space="preserve">PAZOS-TAYACAJA                     </t>
  </si>
  <si>
    <t>090713</t>
  </si>
  <si>
    <t>TayacajaQuishuar</t>
  </si>
  <si>
    <t>H091</t>
  </si>
  <si>
    <t xml:space="preserve">QUISHUAR-TAYACAJA                  </t>
  </si>
  <si>
    <t>090714</t>
  </si>
  <si>
    <t>TayacajaSalcabamba</t>
  </si>
  <si>
    <t>H092</t>
  </si>
  <si>
    <t xml:space="preserve">SALCABAMBA-TAYACAJA                </t>
  </si>
  <si>
    <t>090715</t>
  </si>
  <si>
    <t>TayacajaSalcahuasi</t>
  </si>
  <si>
    <t>H093</t>
  </si>
  <si>
    <t xml:space="preserve">SALCAHUASI-TAYACAJA                </t>
  </si>
  <si>
    <t>090716</t>
  </si>
  <si>
    <t>TayacajaSan Marcos de Rocchac</t>
  </si>
  <si>
    <t>H094</t>
  </si>
  <si>
    <t xml:space="preserve">SAN MARCOS DE ROCCHAC-TAYACAJA     </t>
  </si>
  <si>
    <t>090717</t>
  </si>
  <si>
    <t>TayacajaSurcubamba</t>
  </si>
  <si>
    <t>H095</t>
  </si>
  <si>
    <t xml:space="preserve">SURCUBAMBA-TAYACAJA                </t>
  </si>
  <si>
    <t>090718</t>
  </si>
  <si>
    <t>TayacajaTintay Puncu</t>
  </si>
  <si>
    <t>H096</t>
  </si>
  <si>
    <t xml:space="preserve">TINTAY PUNCU-TAYACAJA              </t>
  </si>
  <si>
    <t>090719</t>
  </si>
  <si>
    <t>TayacajaQuichuas</t>
  </si>
  <si>
    <t>090720</t>
  </si>
  <si>
    <t>TayacajaAndaymarca</t>
  </si>
  <si>
    <t>090721</t>
  </si>
  <si>
    <t>TayacajaRoble</t>
  </si>
  <si>
    <t>090722</t>
  </si>
  <si>
    <t>TayacajaPichos</t>
  </si>
  <si>
    <t>100101</t>
  </si>
  <si>
    <t>HuanucoHuanuco</t>
  </si>
  <si>
    <t xml:space="preserve">HNU </t>
  </si>
  <si>
    <t>HU01</t>
  </si>
  <si>
    <t xml:space="preserve">HUANUCO                            </t>
  </si>
  <si>
    <t>100102</t>
  </si>
  <si>
    <t>HuanucoAmarilis</t>
  </si>
  <si>
    <t>HU14</t>
  </si>
  <si>
    <t xml:space="preserve">AMARILIS                           </t>
  </si>
  <si>
    <t>100103</t>
  </si>
  <si>
    <t>HuanucoChinchao</t>
  </si>
  <si>
    <t>HU44</t>
  </si>
  <si>
    <t xml:space="preserve">CHINCHAO-HUANUCO                   </t>
  </si>
  <si>
    <t>100104</t>
  </si>
  <si>
    <t>HuanucoChurubamba</t>
  </si>
  <si>
    <t>HU45</t>
  </si>
  <si>
    <t xml:space="preserve">CHURUBAMBA-HUANUCO                 </t>
  </si>
  <si>
    <t>100105</t>
  </si>
  <si>
    <t>HuanucoMargos</t>
  </si>
  <si>
    <t>HU46</t>
  </si>
  <si>
    <t xml:space="preserve">MARGOS-HUANUCO                     </t>
  </si>
  <si>
    <t>100106</t>
  </si>
  <si>
    <t>HuanucoQuisqui</t>
  </si>
  <si>
    <t>HU47</t>
  </si>
  <si>
    <t xml:space="preserve">QUISQUI-HUANUCO                    </t>
  </si>
  <si>
    <t>100107</t>
  </si>
  <si>
    <t>HuanucoSan Francisco de Cayran</t>
  </si>
  <si>
    <t>HU48</t>
  </si>
  <si>
    <t xml:space="preserve">SAN FRANCISCO DE CAYRAN-HUANUCO    </t>
  </si>
  <si>
    <t>100108</t>
  </si>
  <si>
    <t>HuanucoSan Pedro de Chaulan</t>
  </si>
  <si>
    <t>HU49</t>
  </si>
  <si>
    <t xml:space="preserve">SAN PEDRO DE CHAULAN-HUANUCO       </t>
  </si>
  <si>
    <t>100109</t>
  </si>
  <si>
    <t>HuanucoSanta Maria del Valle</t>
  </si>
  <si>
    <t>HU50</t>
  </si>
  <si>
    <t xml:space="preserve">SANTA MARIA DEL VALLE-HUANUCO      </t>
  </si>
  <si>
    <t>100110</t>
  </si>
  <si>
    <t>HuanucoYarumayo</t>
  </si>
  <si>
    <t>HU51</t>
  </si>
  <si>
    <t xml:space="preserve">YARUMAYO-HUANUCO                   </t>
  </si>
  <si>
    <t>100111</t>
  </si>
  <si>
    <t>HuanucoPillco Marca</t>
  </si>
  <si>
    <t>HU52</t>
  </si>
  <si>
    <t xml:space="preserve">PILLCO MARCA-HUANUCO               </t>
  </si>
  <si>
    <t>100112</t>
  </si>
  <si>
    <t>HuanucoYacus</t>
  </si>
  <si>
    <t>HU85</t>
  </si>
  <si>
    <t xml:space="preserve">YACUS-HUANUCO                      </t>
  </si>
  <si>
    <t>100113</t>
  </si>
  <si>
    <t>HuanucoSan Pablo de Pillao</t>
  </si>
  <si>
    <t>100201</t>
  </si>
  <si>
    <t>HuanucoAmbo</t>
  </si>
  <si>
    <t>AmboAmbo</t>
  </si>
  <si>
    <t>HU02</t>
  </si>
  <si>
    <t xml:space="preserve">AMBO                               </t>
  </si>
  <si>
    <t>100202</t>
  </si>
  <si>
    <t>AmboCayna</t>
  </si>
  <si>
    <t>HU15</t>
  </si>
  <si>
    <t xml:space="preserve">CAYNA-AMBO                         </t>
  </si>
  <si>
    <t>100203</t>
  </si>
  <si>
    <t>AmboColpas</t>
  </si>
  <si>
    <t>HU16</t>
  </si>
  <si>
    <t xml:space="preserve">COLPAS-AMBO                        </t>
  </si>
  <si>
    <t>100204</t>
  </si>
  <si>
    <t>AmboConchamarca</t>
  </si>
  <si>
    <t>HU17</t>
  </si>
  <si>
    <t xml:space="preserve">CONCHAMARCA-AMBO                   </t>
  </si>
  <si>
    <t>100205</t>
  </si>
  <si>
    <t>AmboHuacar</t>
  </si>
  <si>
    <t>HU18</t>
  </si>
  <si>
    <t xml:space="preserve">HUACAR-AMBO                        </t>
  </si>
  <si>
    <t>100206</t>
  </si>
  <si>
    <t>AmboSan Francisco</t>
  </si>
  <si>
    <t>HU19</t>
  </si>
  <si>
    <t xml:space="preserve">SAN FRANCISCO-AMBO                 </t>
  </si>
  <si>
    <t>100207</t>
  </si>
  <si>
    <t>AmboSan Rafael</t>
  </si>
  <si>
    <t>HU20</t>
  </si>
  <si>
    <t xml:space="preserve">SAN RAFAEL-AMBO                    </t>
  </si>
  <si>
    <t>100208</t>
  </si>
  <si>
    <t>AmboTomay Kichwa</t>
  </si>
  <si>
    <t>HU21</t>
  </si>
  <si>
    <t xml:space="preserve">TOMAY KICHWA-AMBO                  </t>
  </si>
  <si>
    <t>100301</t>
  </si>
  <si>
    <t>HuanucoDos de Mayo</t>
  </si>
  <si>
    <t>Dos de MayoLa Union</t>
  </si>
  <si>
    <t>HU22</t>
  </si>
  <si>
    <t xml:space="preserve">LA UNION-DOS DE MAYO               </t>
  </si>
  <si>
    <t>100307</t>
  </si>
  <si>
    <t>Dos de MayoChuquis</t>
  </si>
  <si>
    <t>HU23</t>
  </si>
  <si>
    <t xml:space="preserve">CHUQUIS-DOS DE MAYO                </t>
  </si>
  <si>
    <t>100311</t>
  </si>
  <si>
    <t>Dos de MayoMarias</t>
  </si>
  <si>
    <t>HU24</t>
  </si>
  <si>
    <t xml:space="preserve">MARIAS-DOS DE MAYO                 </t>
  </si>
  <si>
    <t>100313</t>
  </si>
  <si>
    <t>Dos de MayoPachas</t>
  </si>
  <si>
    <t>HU25</t>
  </si>
  <si>
    <t xml:space="preserve">PACHAS-DOS DE MAYO                 </t>
  </si>
  <si>
    <t>100316</t>
  </si>
  <si>
    <t>Dos de MayoQuivilla</t>
  </si>
  <si>
    <t>HU26</t>
  </si>
  <si>
    <t xml:space="preserve">QUIVILLA-DOS DE MAYO               </t>
  </si>
  <si>
    <t>100317</t>
  </si>
  <si>
    <t>Dos de MayoRipan</t>
  </si>
  <si>
    <t>HU27</t>
  </si>
  <si>
    <t xml:space="preserve">RIPAN-DOS DE MAYO                  </t>
  </si>
  <si>
    <t>100321</t>
  </si>
  <si>
    <t>Dos de MayoShunqui</t>
  </si>
  <si>
    <t>HU12</t>
  </si>
  <si>
    <t xml:space="preserve">SHUNGUI                            </t>
  </si>
  <si>
    <t>100322</t>
  </si>
  <si>
    <t>Dos de MayoSillapata</t>
  </si>
  <si>
    <t>HU28</t>
  </si>
  <si>
    <t xml:space="preserve">SILLAPATA-DOS DE MAYO              </t>
  </si>
  <si>
    <t>100323</t>
  </si>
  <si>
    <t>Dos de MayoYanas</t>
  </si>
  <si>
    <t>HU29</t>
  </si>
  <si>
    <t xml:space="preserve">YANAS-DOS DE MAYO                  </t>
  </si>
  <si>
    <t>100401</t>
  </si>
  <si>
    <t>HuanucoHuacaybamba</t>
  </si>
  <si>
    <t>HuacaybambaHuacaybamba</t>
  </si>
  <si>
    <t>HU04</t>
  </si>
  <si>
    <t xml:space="preserve">HUACAYBAMBA                        </t>
  </si>
  <si>
    <t>100402</t>
  </si>
  <si>
    <t>HuacaybambaCanchabamba</t>
  </si>
  <si>
    <t>HU30</t>
  </si>
  <si>
    <t xml:space="preserve">CANCHABAMBA-HUACAYBAMBA            </t>
  </si>
  <si>
    <t>100403</t>
  </si>
  <si>
    <t>HuacaybambaCochabamba</t>
  </si>
  <si>
    <t>HU31</t>
  </si>
  <si>
    <t xml:space="preserve">COCHABAMBA-HUACAYBAMBA             </t>
  </si>
  <si>
    <t>100404</t>
  </si>
  <si>
    <t>HuacaybambaPinra</t>
  </si>
  <si>
    <t>HU32</t>
  </si>
  <si>
    <t xml:space="preserve">PINRA-HUACAYBAMBA                  </t>
  </si>
  <si>
    <t>100501</t>
  </si>
  <si>
    <t>HuanucoHuamalies</t>
  </si>
  <si>
    <t>HuamaliesLlata</t>
  </si>
  <si>
    <t>HU33</t>
  </si>
  <si>
    <t xml:space="preserve">LLATA-HUAMALIES                    </t>
  </si>
  <si>
    <t>100502</t>
  </si>
  <si>
    <t>HuamaliesArancay</t>
  </si>
  <si>
    <t>HU34</t>
  </si>
  <si>
    <t xml:space="preserve">ARANCAY-HUAMALIES                  </t>
  </si>
  <si>
    <t>100503</t>
  </si>
  <si>
    <t>HuamaliesChavin de Pariarca</t>
  </si>
  <si>
    <t>HU35</t>
  </si>
  <si>
    <t xml:space="preserve">CHAVIN DE PARIARCA-HUAMALIES       </t>
  </si>
  <si>
    <t>100504</t>
  </si>
  <si>
    <t>HuamaliesJacas Grande</t>
  </si>
  <si>
    <t>HU36</t>
  </si>
  <si>
    <t xml:space="preserve">JACAS GRANDE-HUAMALIES             </t>
  </si>
  <si>
    <t>100505</t>
  </si>
  <si>
    <t>HuamaliesJircan</t>
  </si>
  <si>
    <t>HU37</t>
  </si>
  <si>
    <t xml:space="preserve">JIRCAN-HUAMALIES                   </t>
  </si>
  <si>
    <t>100506</t>
  </si>
  <si>
    <t>HuamaliesMiraflores</t>
  </si>
  <si>
    <t>HU38</t>
  </si>
  <si>
    <t xml:space="preserve">MIRAFLORES-HUAMALIES               </t>
  </si>
  <si>
    <t>100507</t>
  </si>
  <si>
    <t>HuamaliesMonzon</t>
  </si>
  <si>
    <t>HU39</t>
  </si>
  <si>
    <t xml:space="preserve">MONZON-HUAMALIES                   </t>
  </si>
  <si>
    <t>100508</t>
  </si>
  <si>
    <t>HuamaliesPunchao</t>
  </si>
  <si>
    <t>HU40</t>
  </si>
  <si>
    <t xml:space="preserve">PUNCHAO-HUAMALIES                  </t>
  </si>
  <si>
    <t>100509</t>
  </si>
  <si>
    <t>HuamaliesPuños</t>
  </si>
  <si>
    <t>HU41</t>
  </si>
  <si>
    <t xml:space="preserve">PU#OS-HUAMALIES                    </t>
  </si>
  <si>
    <t>100510</t>
  </si>
  <si>
    <t>HuamaliesSinga</t>
  </si>
  <si>
    <t>HU42</t>
  </si>
  <si>
    <t xml:space="preserve">SINGA-HUAMALIES                    </t>
  </si>
  <si>
    <t>100511</t>
  </si>
  <si>
    <t>HuamaliesTantamayo</t>
  </si>
  <si>
    <t>HU43</t>
  </si>
  <si>
    <t xml:space="preserve">TANTAMAYO-HUAMALIES                </t>
  </si>
  <si>
    <t>100601</t>
  </si>
  <si>
    <t>HuanucoLeoncio Prado</t>
  </si>
  <si>
    <t>Leoncio PradoRupa-Rupa</t>
  </si>
  <si>
    <t>HU60</t>
  </si>
  <si>
    <t xml:space="preserve">RUPA-RUPA-LEONCIO PRADO            </t>
  </si>
  <si>
    <t>100602</t>
  </si>
  <si>
    <t>Leoncio PradoDaniel Alomias Robles</t>
  </si>
  <si>
    <t>HU61</t>
  </si>
  <si>
    <t>DANIEL ALOMIAS ROBLES-LEONCIO PRADO</t>
  </si>
  <si>
    <t>100603</t>
  </si>
  <si>
    <t>Leoncio PradoHermilio Valdizan</t>
  </si>
  <si>
    <t>HU62</t>
  </si>
  <si>
    <t xml:space="preserve">HERMILIO VALDIZAN-LEONCIO PRADO    </t>
  </si>
  <si>
    <t>100604</t>
  </si>
  <si>
    <t>Leoncio PradoJose Crespo y Castillo</t>
  </si>
  <si>
    <t>HU63</t>
  </si>
  <si>
    <t xml:space="preserve">JOSE CRESPO Y CASTILLO-LEONCIO     </t>
  </si>
  <si>
    <t>100605</t>
  </si>
  <si>
    <t>Leoncio PradoLuyando</t>
  </si>
  <si>
    <t>HU64</t>
  </si>
  <si>
    <t xml:space="preserve">LUYANDO-LEONCIO PRADO              </t>
  </si>
  <si>
    <t>100606</t>
  </si>
  <si>
    <t>Leoncio PradoMariano Damaso Beraun</t>
  </si>
  <si>
    <t>HU65</t>
  </si>
  <si>
    <t>MARIANO DAMASO BERAUN-LEONCIO PRADO</t>
  </si>
  <si>
    <t>100607</t>
  </si>
  <si>
    <t>Leoncio PradoPucayu</t>
  </si>
  <si>
    <t>100608</t>
  </si>
  <si>
    <t>Leoncio PradoCastillo Grande</t>
  </si>
  <si>
    <t>100701</t>
  </si>
  <si>
    <t>HuanucoMarañon</t>
  </si>
  <si>
    <t>MarañonHuacrachuco</t>
  </si>
  <si>
    <t>HU66</t>
  </si>
  <si>
    <t xml:space="preserve">HUACRACHUCO-MARA#ON                </t>
  </si>
  <si>
    <t>100702</t>
  </si>
  <si>
    <t>MarañonCholon</t>
  </si>
  <si>
    <t>HU67</t>
  </si>
  <si>
    <t xml:space="preserve">CHOLON-MARA#ON                     </t>
  </si>
  <si>
    <t>100703</t>
  </si>
  <si>
    <t>MarañonSan Buenaventura</t>
  </si>
  <si>
    <t>HU68</t>
  </si>
  <si>
    <t xml:space="preserve">SAN BUENAVENTURA-MARA#ON           </t>
  </si>
  <si>
    <t>100704</t>
  </si>
  <si>
    <t>MarañonLa Morada</t>
  </si>
  <si>
    <t>100705</t>
  </si>
  <si>
    <t>MarañonSanta Rosa de Alto Yanaj</t>
  </si>
  <si>
    <t>100801</t>
  </si>
  <si>
    <t>HuanucoPachitea</t>
  </si>
  <si>
    <t>PachiteaPanao</t>
  </si>
  <si>
    <t>HU69</t>
  </si>
  <si>
    <t xml:space="preserve">PANAO-PACHITEA                     </t>
  </si>
  <si>
    <t>100802</t>
  </si>
  <si>
    <t>PachiteaChaglla</t>
  </si>
  <si>
    <t>HU70</t>
  </si>
  <si>
    <t xml:space="preserve">CHAGLLA-PACHITEA                   </t>
  </si>
  <si>
    <t>100803</t>
  </si>
  <si>
    <t>PachiteaMolino</t>
  </si>
  <si>
    <t>HU71</t>
  </si>
  <si>
    <t xml:space="preserve">MOLINO-PACHITEA                    </t>
  </si>
  <si>
    <t>100804</t>
  </si>
  <si>
    <t>PachiteaUmari</t>
  </si>
  <si>
    <t>HU72</t>
  </si>
  <si>
    <t xml:space="preserve">UMARI-PACHITEA                     </t>
  </si>
  <si>
    <t>100901</t>
  </si>
  <si>
    <t>HuanucoPuerto Inca</t>
  </si>
  <si>
    <t>Puerto IncaPuerto Inca</t>
  </si>
  <si>
    <t>HU09</t>
  </si>
  <si>
    <t xml:space="preserve">PUERTO INCA                        </t>
  </si>
  <si>
    <t>100902</t>
  </si>
  <si>
    <t>Puerto IncaCodo del Pozuzo</t>
  </si>
  <si>
    <t>HU73</t>
  </si>
  <si>
    <t xml:space="preserve">CODO DEL POZUZO-PUERTO INCA        </t>
  </si>
  <si>
    <t>100903</t>
  </si>
  <si>
    <t>Puerto IncaHonoria</t>
  </si>
  <si>
    <t>HU74</t>
  </si>
  <si>
    <t xml:space="preserve">HONORIA-PUERTO INCA                </t>
  </si>
  <si>
    <t>100904</t>
  </si>
  <si>
    <t>Puerto IncaTournavista</t>
  </si>
  <si>
    <t>HU75</t>
  </si>
  <si>
    <t xml:space="preserve">TOURNAVISTA-PUERTO INCA            </t>
  </si>
  <si>
    <t>100905</t>
  </si>
  <si>
    <t>Puerto IncaYuyapichis</t>
  </si>
  <si>
    <t>HU76</t>
  </si>
  <si>
    <t xml:space="preserve">YUYAPICHIS-PUERTO INCA             </t>
  </si>
  <si>
    <t>101001</t>
  </si>
  <si>
    <t>HuanucoLauricocha</t>
  </si>
  <si>
    <t>LauricochaJesus</t>
  </si>
  <si>
    <t>HU53</t>
  </si>
  <si>
    <t xml:space="preserve">JESUS-LAURICOCHA                   </t>
  </si>
  <si>
    <t>101002</t>
  </si>
  <si>
    <t>LauricochaBaños</t>
  </si>
  <si>
    <t>HU54</t>
  </si>
  <si>
    <t xml:space="preserve">BA#OS-LAURICOCHA                   </t>
  </si>
  <si>
    <t>101003</t>
  </si>
  <si>
    <t>LauricochaJivia</t>
  </si>
  <si>
    <t>HU55</t>
  </si>
  <si>
    <t xml:space="preserve">JIVIA-LAURICOCHA                   </t>
  </si>
  <si>
    <t>101004</t>
  </si>
  <si>
    <t>LauricochaQueropalca</t>
  </si>
  <si>
    <t>HU56</t>
  </si>
  <si>
    <t xml:space="preserve">QUEROPALCA-LAURICOCHA              </t>
  </si>
  <si>
    <t>101005</t>
  </si>
  <si>
    <t>LauricochaRondos</t>
  </si>
  <si>
    <t>HU57</t>
  </si>
  <si>
    <t xml:space="preserve">RONDOS-LAURICOCHA                  </t>
  </si>
  <si>
    <t>101006</t>
  </si>
  <si>
    <t>LauricochaSan Francisco de Asis</t>
  </si>
  <si>
    <t>HU58</t>
  </si>
  <si>
    <t xml:space="preserve">SAN FRANCISCO DE ASIS-LAURICOCHA   </t>
  </si>
  <si>
    <t>101007</t>
  </si>
  <si>
    <t>LauricochaSan Miguel de Cauri</t>
  </si>
  <si>
    <t>HU59</t>
  </si>
  <si>
    <t xml:space="preserve">SAN MIGUEL DE CAURI-LAURICOCHA     </t>
  </si>
  <si>
    <t>101101</t>
  </si>
  <si>
    <t>HuanucoYarowilca</t>
  </si>
  <si>
    <t>YarowilcaChavinillo</t>
  </si>
  <si>
    <t>HU77</t>
  </si>
  <si>
    <t xml:space="preserve">CHAVINILLO-YAROWILCA               </t>
  </si>
  <si>
    <t>101102</t>
  </si>
  <si>
    <t>YarowilcaCahuac</t>
  </si>
  <si>
    <t>HU78</t>
  </si>
  <si>
    <t xml:space="preserve">CAHUAC-YAROWILCA                   </t>
  </si>
  <si>
    <t>101103</t>
  </si>
  <si>
    <t>YarowilcaChacabamba</t>
  </si>
  <si>
    <t>HU79</t>
  </si>
  <si>
    <t xml:space="preserve">CHACABAMBA-YAROWILCA               </t>
  </si>
  <si>
    <t>101104</t>
  </si>
  <si>
    <t>YarowilcaAparicio Pomares</t>
  </si>
  <si>
    <t>HU80</t>
  </si>
  <si>
    <t xml:space="preserve">APARICIO POMARES-YAROWILCA         </t>
  </si>
  <si>
    <t>101105</t>
  </si>
  <si>
    <t>YarowilcaJacas Chico</t>
  </si>
  <si>
    <t>HU81</t>
  </si>
  <si>
    <t xml:space="preserve">JACAS CHICO-YAROWILCA              </t>
  </si>
  <si>
    <t>101106</t>
  </si>
  <si>
    <t>YarowilcaObas</t>
  </si>
  <si>
    <t>HU82</t>
  </si>
  <si>
    <t xml:space="preserve">OBAS-YAROWILCA                     </t>
  </si>
  <si>
    <t>101107</t>
  </si>
  <si>
    <t>YarowilcaPampamarca</t>
  </si>
  <si>
    <t>HU83</t>
  </si>
  <si>
    <t xml:space="preserve">PAMPAMARCA-YAROWILCA               </t>
  </si>
  <si>
    <t>101108</t>
  </si>
  <si>
    <t>YarowilcaChoras</t>
  </si>
  <si>
    <t>HU84</t>
  </si>
  <si>
    <t xml:space="preserve">CHORAS-YAROWILCA                   </t>
  </si>
  <si>
    <t>110101</t>
  </si>
  <si>
    <t>IcaIca</t>
  </si>
  <si>
    <t xml:space="preserve">ICA </t>
  </si>
  <si>
    <t>I001</t>
  </si>
  <si>
    <t xml:space="preserve">ICA                                </t>
  </si>
  <si>
    <t>110102</t>
  </si>
  <si>
    <t>IcaLa Tinguiña</t>
  </si>
  <si>
    <t>I016</t>
  </si>
  <si>
    <t xml:space="preserve">LA TINGUI#A                        </t>
  </si>
  <si>
    <t>110103</t>
  </si>
  <si>
    <t>IcaLos Aquijes</t>
  </si>
  <si>
    <t>I024</t>
  </si>
  <si>
    <t xml:space="preserve">LOS AQUIJES-ICA                    </t>
  </si>
  <si>
    <t>110104</t>
  </si>
  <si>
    <t>IcaOcucaje</t>
  </si>
  <si>
    <t>I017</t>
  </si>
  <si>
    <t xml:space="preserve">OCUCAJE                            </t>
  </si>
  <si>
    <t>110105</t>
  </si>
  <si>
    <t>IcaPachacutec</t>
  </si>
  <si>
    <t>I009</t>
  </si>
  <si>
    <t xml:space="preserve">PACHACUTEC                         </t>
  </si>
  <si>
    <t>110106</t>
  </si>
  <si>
    <t>IcaParcona</t>
  </si>
  <si>
    <t>I018</t>
  </si>
  <si>
    <t xml:space="preserve">PARCONA                            </t>
  </si>
  <si>
    <t>110107</t>
  </si>
  <si>
    <t>IcaPueblo Nuevo</t>
  </si>
  <si>
    <t>I015</t>
  </si>
  <si>
    <t xml:space="preserve">PUEBLO NUEVO                       </t>
  </si>
  <si>
    <t>110108</t>
  </si>
  <si>
    <t>IcaSalas</t>
  </si>
  <si>
    <t>I025</t>
  </si>
  <si>
    <t xml:space="preserve">SALAS-ICA                          </t>
  </si>
  <si>
    <t>110109</t>
  </si>
  <si>
    <t>IcaSan Jose de los Molinos</t>
  </si>
  <si>
    <t>I026</t>
  </si>
  <si>
    <t xml:space="preserve">SAN JOSE DE LOS MOLINOS-ICA        </t>
  </si>
  <si>
    <t>110110</t>
  </si>
  <si>
    <t>IcaSan Juan Bautista</t>
  </si>
  <si>
    <t>I027</t>
  </si>
  <si>
    <t xml:space="preserve">SAN JUAN BAUTISTA-ICA              </t>
  </si>
  <si>
    <t>110111</t>
  </si>
  <si>
    <t>IcaSantiago</t>
  </si>
  <si>
    <t>I006</t>
  </si>
  <si>
    <t xml:space="preserve">SANTIAGO                           </t>
  </si>
  <si>
    <t>110112</t>
  </si>
  <si>
    <t>IcaSubtanjalla</t>
  </si>
  <si>
    <t>I028</t>
  </si>
  <si>
    <t xml:space="preserve">SUBTANJALLA-ICA                    </t>
  </si>
  <si>
    <t>110113</t>
  </si>
  <si>
    <t>IcaTate</t>
  </si>
  <si>
    <t>I029</t>
  </si>
  <si>
    <t xml:space="preserve">TATE-ICA                           </t>
  </si>
  <si>
    <t>110114</t>
  </si>
  <si>
    <t>IcaYauca del Rosario</t>
  </si>
  <si>
    <t>I030</t>
  </si>
  <si>
    <t xml:space="preserve">YAUCA DEL ROSARIO-ICA              </t>
  </si>
  <si>
    <t>110201</t>
  </si>
  <si>
    <t>IcaChincha</t>
  </si>
  <si>
    <t>ChinchaChincha Alta</t>
  </si>
  <si>
    <t>I008</t>
  </si>
  <si>
    <t xml:space="preserve">CHINCHA ALTA                       </t>
  </si>
  <si>
    <t>110202</t>
  </si>
  <si>
    <t>ChinchaAlto Laran</t>
  </si>
  <si>
    <t>I010</t>
  </si>
  <si>
    <t xml:space="preserve">ALTO LARAN                         </t>
  </si>
  <si>
    <t>110203</t>
  </si>
  <si>
    <t>ChinchaChavin</t>
  </si>
  <si>
    <t>I011</t>
  </si>
  <si>
    <t xml:space="preserve">CHAVIN                             </t>
  </si>
  <si>
    <t>110204</t>
  </si>
  <si>
    <t>ChinchaChincha Baja</t>
  </si>
  <si>
    <t>I012</t>
  </si>
  <si>
    <t xml:space="preserve">CHINCHA BAJA                       </t>
  </si>
  <si>
    <t>110205</t>
  </si>
  <si>
    <t>ChinchaEl Carmen</t>
  </si>
  <si>
    <t>I013</t>
  </si>
  <si>
    <t xml:space="preserve">EL CARMEN                          </t>
  </si>
  <si>
    <t>110206</t>
  </si>
  <si>
    <t>ChinchaGrocio Prado</t>
  </si>
  <si>
    <t>I014</t>
  </si>
  <si>
    <t xml:space="preserve">GROCIO PRADO                       </t>
  </si>
  <si>
    <t>110207</t>
  </si>
  <si>
    <t>ChinchaPueblo Nuevo</t>
  </si>
  <si>
    <t>I019</t>
  </si>
  <si>
    <t xml:space="preserve">PUEBLO NUEVO-CHINCHA               </t>
  </si>
  <si>
    <t>110208</t>
  </si>
  <si>
    <t>ChinchaSan Juan de Yanac</t>
  </si>
  <si>
    <t>I020</t>
  </si>
  <si>
    <t xml:space="preserve">SAN JUAN DE YANAC-CHINCHA          </t>
  </si>
  <si>
    <t>110209</t>
  </si>
  <si>
    <t>ChinchaSan Pedro de Huacarpana</t>
  </si>
  <si>
    <t>I021</t>
  </si>
  <si>
    <t xml:space="preserve">SAN PEDRO DE HUACARPANA-CHINCHA    </t>
  </si>
  <si>
    <t>110210</t>
  </si>
  <si>
    <t>ChinchaSunampe</t>
  </si>
  <si>
    <t>I022</t>
  </si>
  <si>
    <t xml:space="preserve">SUNAMPE-CHINCHA                    </t>
  </si>
  <si>
    <t>110211</t>
  </si>
  <si>
    <t>ChinchaTambo de Mora</t>
  </si>
  <si>
    <t>I023</t>
  </si>
  <si>
    <t xml:space="preserve">TAMBO DE MORA-CHINCHA              </t>
  </si>
  <si>
    <t>110301</t>
  </si>
  <si>
    <t>IcaNazca</t>
  </si>
  <si>
    <t>NazcaNazca</t>
  </si>
  <si>
    <t>I003</t>
  </si>
  <si>
    <t xml:space="preserve">NAZCA                              </t>
  </si>
  <si>
    <t>110302</t>
  </si>
  <si>
    <t>NazcaChanguillo</t>
  </si>
  <si>
    <t>I031</t>
  </si>
  <si>
    <t xml:space="preserve">CHANGUILLO-NAZCA                   </t>
  </si>
  <si>
    <t>110303</t>
  </si>
  <si>
    <t>NazcaEl Ingenio</t>
  </si>
  <si>
    <t>I032</t>
  </si>
  <si>
    <t xml:space="preserve">EL INGENIO-NAZCA                   </t>
  </si>
  <si>
    <t>110304</t>
  </si>
  <si>
    <t>NazcaMarcona</t>
  </si>
  <si>
    <t>I033</t>
  </si>
  <si>
    <t xml:space="preserve">MARCONA-NAZCA                      </t>
  </si>
  <si>
    <t>110305</t>
  </si>
  <si>
    <t>NazcaVista Alegre</t>
  </si>
  <si>
    <t>I034</t>
  </si>
  <si>
    <t xml:space="preserve">VISTA ALEGRE-NAZCA                 </t>
  </si>
  <si>
    <t>110401</t>
  </si>
  <si>
    <t>IcaPalpa</t>
  </si>
  <si>
    <t>PalpaPalpa</t>
  </si>
  <si>
    <t>I004</t>
  </si>
  <si>
    <t xml:space="preserve">PALPA                              </t>
  </si>
  <si>
    <t>110402</t>
  </si>
  <si>
    <t>PalpaLlipata</t>
  </si>
  <si>
    <t>I035</t>
  </si>
  <si>
    <t xml:space="preserve">LLIPATA-PALPA                      </t>
  </si>
  <si>
    <t>110403</t>
  </si>
  <si>
    <t>PalpaRio Grande</t>
  </si>
  <si>
    <t>I036</t>
  </si>
  <si>
    <t xml:space="preserve">RIO GRANDE-PALPA                   </t>
  </si>
  <si>
    <t>110404</t>
  </si>
  <si>
    <t>PalpaSanta Cruz</t>
  </si>
  <si>
    <t>I037</t>
  </si>
  <si>
    <t xml:space="preserve">SANTA CRUZ-PALPA                   </t>
  </si>
  <si>
    <t>110405</t>
  </si>
  <si>
    <t>PalpaTibillo</t>
  </si>
  <si>
    <t>I038</t>
  </si>
  <si>
    <t xml:space="preserve">TIBILLO-PALPA                      </t>
  </si>
  <si>
    <t>110501</t>
  </si>
  <si>
    <t>IcaPisco</t>
  </si>
  <si>
    <t>PiscoPisco</t>
  </si>
  <si>
    <t>I005</t>
  </si>
  <si>
    <t xml:space="preserve">PISCO                              </t>
  </si>
  <si>
    <t>110502</t>
  </si>
  <si>
    <t>PiscoHuancano</t>
  </si>
  <si>
    <t>I039</t>
  </si>
  <si>
    <t xml:space="preserve">HUANCANO-PISCO                     </t>
  </si>
  <si>
    <t>110503</t>
  </si>
  <si>
    <t>PiscoHumay</t>
  </si>
  <si>
    <t>I040</t>
  </si>
  <si>
    <t xml:space="preserve">HUMAY-PISCO                        </t>
  </si>
  <si>
    <t>110504</t>
  </si>
  <si>
    <t>PiscoIndependencia</t>
  </si>
  <si>
    <t>I041</t>
  </si>
  <si>
    <t xml:space="preserve">INDEPENDENCIA-PISCO                </t>
  </si>
  <si>
    <t>110505</t>
  </si>
  <si>
    <t>PiscoParacas</t>
  </si>
  <si>
    <t>I042</t>
  </si>
  <si>
    <t xml:space="preserve">PARACAS-PISCO                      </t>
  </si>
  <si>
    <t>110506</t>
  </si>
  <si>
    <t>PiscoSan Andres</t>
  </si>
  <si>
    <t>I043</t>
  </si>
  <si>
    <t xml:space="preserve">SAN ANDRES-PISCO                   </t>
  </si>
  <si>
    <t>110507</t>
  </si>
  <si>
    <t>PiscoSan Clemente</t>
  </si>
  <si>
    <t>I044</t>
  </si>
  <si>
    <t xml:space="preserve">SAN CLEMENTE-PISCO                 </t>
  </si>
  <si>
    <t>110508</t>
  </si>
  <si>
    <t>PiscoTupac Amaru Inca</t>
  </si>
  <si>
    <t>I007</t>
  </si>
  <si>
    <t xml:space="preserve">TUPAC AMARU INCA                   </t>
  </si>
  <si>
    <t>120101</t>
  </si>
  <si>
    <t>JuninHuancayo</t>
  </si>
  <si>
    <t>HuancayoHuancayo</t>
  </si>
  <si>
    <t xml:space="preserve">JUN </t>
  </si>
  <si>
    <t>J001</t>
  </si>
  <si>
    <t xml:space="preserve">HUANCAYO                           </t>
  </si>
  <si>
    <t>120104</t>
  </si>
  <si>
    <t>HuancayoCarhuacallanga</t>
  </si>
  <si>
    <t>J048</t>
  </si>
  <si>
    <t xml:space="preserve">CARHUACALLANGA-HUANCAYO            </t>
  </si>
  <si>
    <t>120105</t>
  </si>
  <si>
    <t>HuancayoChacapampa</t>
  </si>
  <si>
    <t>J049</t>
  </si>
  <si>
    <t xml:space="preserve">CHACAPAMPA-HUANCAYO                </t>
  </si>
  <si>
    <t>120106</t>
  </si>
  <si>
    <t>HuancayoChicche</t>
  </si>
  <si>
    <t>J050</t>
  </si>
  <si>
    <t xml:space="preserve">CHICCHE-HUANCAYO                   </t>
  </si>
  <si>
    <t>120107</t>
  </si>
  <si>
    <t>HuancayoChilca</t>
  </si>
  <si>
    <t>J010</t>
  </si>
  <si>
    <t xml:space="preserve">CHILCA                             </t>
  </si>
  <si>
    <t>120108</t>
  </si>
  <si>
    <t>HuancayoChongos Alto</t>
  </si>
  <si>
    <t>J051</t>
  </si>
  <si>
    <t xml:space="preserve">CHONGOS ALTO-HUANCAYO              </t>
  </si>
  <si>
    <t>120111</t>
  </si>
  <si>
    <t>HuancayoChupuro</t>
  </si>
  <si>
    <t>J052</t>
  </si>
  <si>
    <t xml:space="preserve">CHUPURO-HUANCAYO                   </t>
  </si>
  <si>
    <t>120112</t>
  </si>
  <si>
    <t>HuancayoColca</t>
  </si>
  <si>
    <t>J053</t>
  </si>
  <si>
    <t xml:space="preserve">COLCA-HUANCAYO                     </t>
  </si>
  <si>
    <t>120113</t>
  </si>
  <si>
    <t>HuancayoCullhuas</t>
  </si>
  <si>
    <t>J054</t>
  </si>
  <si>
    <t xml:space="preserve">CULLHUAS-HUANCAYO                  </t>
  </si>
  <si>
    <t>120114</t>
  </si>
  <si>
    <t>HuancayoEl Tambo</t>
  </si>
  <si>
    <t>J014</t>
  </si>
  <si>
    <t xml:space="preserve">EL TAMBO                           </t>
  </si>
  <si>
    <t>120116</t>
  </si>
  <si>
    <t>HuancayoHuacrapuquio</t>
  </si>
  <si>
    <t>J055</t>
  </si>
  <si>
    <t xml:space="preserve">HUACRAPUQUIO-HUANCAYO              </t>
  </si>
  <si>
    <t>120117</t>
  </si>
  <si>
    <t>HuancayoHualhuas</t>
  </si>
  <si>
    <t>J056</t>
  </si>
  <si>
    <t xml:space="preserve">HUALHUAS-HUANCAYO                  </t>
  </si>
  <si>
    <t>120119</t>
  </si>
  <si>
    <t>HuancayoHuancan</t>
  </si>
  <si>
    <t>J057</t>
  </si>
  <si>
    <t xml:space="preserve">HUANCAN-HUANCAYO                   </t>
  </si>
  <si>
    <t>120120</t>
  </si>
  <si>
    <t>HuancayoHuasicancha</t>
  </si>
  <si>
    <t>J058</t>
  </si>
  <si>
    <t xml:space="preserve">HUASICANCHA-HUANCAYO               </t>
  </si>
  <si>
    <t>120121</t>
  </si>
  <si>
    <t>HuancayoHuayucachi</t>
  </si>
  <si>
    <t>J059</t>
  </si>
  <si>
    <t xml:space="preserve">HUAYUCACHI-HUANCAYO                </t>
  </si>
  <si>
    <t>120122</t>
  </si>
  <si>
    <t>HuancayoIngenio</t>
  </si>
  <si>
    <t>J060</t>
  </si>
  <si>
    <t xml:space="preserve">INGENIO-HUANCAYO                   </t>
  </si>
  <si>
    <t>120124</t>
  </si>
  <si>
    <t>HuancayoPariahuanca</t>
  </si>
  <si>
    <t>J061</t>
  </si>
  <si>
    <t xml:space="preserve">PARIAHUANCA-HUANCAYO               </t>
  </si>
  <si>
    <t>120125</t>
  </si>
  <si>
    <t>HuancayoPilcomayo</t>
  </si>
  <si>
    <t>J062</t>
  </si>
  <si>
    <t xml:space="preserve">PILCOMAYO-HUANCAYO                 </t>
  </si>
  <si>
    <t>120126</t>
  </si>
  <si>
    <t>HuancayoPucara</t>
  </si>
  <si>
    <t>J063</t>
  </si>
  <si>
    <t xml:space="preserve">PUCARA-HUANCAYO                    </t>
  </si>
  <si>
    <t>120127</t>
  </si>
  <si>
    <t>HuancayoQuichuay</t>
  </si>
  <si>
    <t>J064</t>
  </si>
  <si>
    <t xml:space="preserve">QUICHUAY-HUANCAYO                  </t>
  </si>
  <si>
    <t>120128</t>
  </si>
  <si>
    <t>HuancayoQuilcas</t>
  </si>
  <si>
    <t>J065</t>
  </si>
  <si>
    <t xml:space="preserve">QUILCAS-HUANCAYO                   </t>
  </si>
  <si>
    <t>120129</t>
  </si>
  <si>
    <t>HuancayoSan Agustin</t>
  </si>
  <si>
    <t>J066</t>
  </si>
  <si>
    <t xml:space="preserve">SAN AGUSTIN-HUANCAYO               </t>
  </si>
  <si>
    <t>120130</t>
  </si>
  <si>
    <t>HuancayoSan Jeronimo de Tunan</t>
  </si>
  <si>
    <t>J067</t>
  </si>
  <si>
    <t xml:space="preserve">SAN JERONIMO DE TUNAN-HUANCAYO     </t>
  </si>
  <si>
    <t>120132</t>
  </si>
  <si>
    <t>HuancayoSaño</t>
  </si>
  <si>
    <t>J015</t>
  </si>
  <si>
    <t xml:space="preserve">SA#O                               </t>
  </si>
  <si>
    <t>120133</t>
  </si>
  <si>
    <t>HuancayoSapallanga</t>
  </si>
  <si>
    <t>J016</t>
  </si>
  <si>
    <t xml:space="preserve">SAPALLANGA                         </t>
  </si>
  <si>
    <t>120134</t>
  </si>
  <si>
    <t>HuancayoSicaya</t>
  </si>
  <si>
    <t>J017</t>
  </si>
  <si>
    <t xml:space="preserve">SICAYA                             </t>
  </si>
  <si>
    <t>120135</t>
  </si>
  <si>
    <t>HuancayoSanto Domingo de Acobamba</t>
  </si>
  <si>
    <t>J018</t>
  </si>
  <si>
    <t xml:space="preserve">SANTO DOMINGO DE ACOBAMBA          </t>
  </si>
  <si>
    <t>120136</t>
  </si>
  <si>
    <t>HuancayoViques</t>
  </si>
  <si>
    <t>J019</t>
  </si>
  <si>
    <t xml:space="preserve">VIQUES                             </t>
  </si>
  <si>
    <t>120201</t>
  </si>
  <si>
    <t>JuninConcepcion</t>
  </si>
  <si>
    <t>ConcepcionConcepcion</t>
  </si>
  <si>
    <t>J002</t>
  </si>
  <si>
    <t xml:space="preserve">CONCEPCION                         </t>
  </si>
  <si>
    <t>120202</t>
  </si>
  <si>
    <t>ConcepcionAco</t>
  </si>
  <si>
    <t>J034</t>
  </si>
  <si>
    <t xml:space="preserve">ACO-CONCEPCION                     </t>
  </si>
  <si>
    <t>120203</t>
  </si>
  <si>
    <t>ConcepcionAndamarca</t>
  </si>
  <si>
    <t>J035</t>
  </si>
  <si>
    <t xml:space="preserve">ANDAMARCA-CONCEPCION               </t>
  </si>
  <si>
    <t>120204</t>
  </si>
  <si>
    <t>ConcepcionChambara</t>
  </si>
  <si>
    <t>J036</t>
  </si>
  <si>
    <t xml:space="preserve">CHAMBARA-CONCEPCION                </t>
  </si>
  <si>
    <t>120205</t>
  </si>
  <si>
    <t>ConcepcionCochas</t>
  </si>
  <si>
    <t>J037</t>
  </si>
  <si>
    <t xml:space="preserve">COCHAS-CONCEPCION                  </t>
  </si>
  <si>
    <t>120206</t>
  </si>
  <si>
    <t>ConcepcionComas</t>
  </si>
  <si>
    <t>J038</t>
  </si>
  <si>
    <t xml:space="preserve">COMAS-CONCEPCION                   </t>
  </si>
  <si>
    <t>120207</t>
  </si>
  <si>
    <t>ConcepcionHeroinas Toledo</t>
  </si>
  <si>
    <t>J039</t>
  </si>
  <si>
    <t xml:space="preserve">HEROINAS TOLEDO-CONCEPCION         </t>
  </si>
  <si>
    <t>120208</t>
  </si>
  <si>
    <t>ConcepcionManzanares</t>
  </si>
  <si>
    <t>J040</t>
  </si>
  <si>
    <t xml:space="preserve">MANZANARES-CONCEPCION              </t>
  </si>
  <si>
    <t>120209</t>
  </si>
  <si>
    <t>ConcepcionMariscal Castilla</t>
  </si>
  <si>
    <t>J041</t>
  </si>
  <si>
    <t xml:space="preserve">MARISCAL CASTILLA-CONCEPCION       </t>
  </si>
  <si>
    <t>120210</t>
  </si>
  <si>
    <t>ConcepcionMatahuasi</t>
  </si>
  <si>
    <t>J042</t>
  </si>
  <si>
    <t xml:space="preserve">MATAHUASI-CONCEPCION               </t>
  </si>
  <si>
    <t>120211</t>
  </si>
  <si>
    <t>ConcepcionMito</t>
  </si>
  <si>
    <t>J043</t>
  </si>
  <si>
    <t xml:space="preserve">MITO-CONCEPCION                    </t>
  </si>
  <si>
    <t>120212</t>
  </si>
  <si>
    <t>ConcepcionNueve de Julio</t>
  </si>
  <si>
    <t>J044</t>
  </si>
  <si>
    <t xml:space="preserve">NUEVE DE JULIO-CONCEPCION          </t>
  </si>
  <si>
    <t>120213</t>
  </si>
  <si>
    <t>ConcepcionOrcotuna</t>
  </si>
  <si>
    <t>J045</t>
  </si>
  <si>
    <t xml:space="preserve">ORCOTUNA-CONCEPCION                </t>
  </si>
  <si>
    <t>120214</t>
  </si>
  <si>
    <t>ConcepcionSan Jose de Quero</t>
  </si>
  <si>
    <t>J046</t>
  </si>
  <si>
    <t xml:space="preserve">SAN JOSE DE QUERO-CONCEPCION       </t>
  </si>
  <si>
    <t>120215</t>
  </si>
  <si>
    <t>ConcepcionSanta Rosa de Ocopa</t>
  </si>
  <si>
    <t>J047</t>
  </si>
  <si>
    <t xml:space="preserve">SANTA ROSA DE OCOPA-CONCEPCION     </t>
  </si>
  <si>
    <t>120301</t>
  </si>
  <si>
    <t>JuninChanchamayo</t>
  </si>
  <si>
    <t>ChanchamayoChanchamayo</t>
  </si>
  <si>
    <t>J003</t>
  </si>
  <si>
    <t xml:space="preserve">CHANCHAMAYO                        </t>
  </si>
  <si>
    <t>120302</t>
  </si>
  <si>
    <t>ChanchamayoPerene</t>
  </si>
  <si>
    <t>J022</t>
  </si>
  <si>
    <t xml:space="preserve">PERENE-CHANCHAMAYO                 </t>
  </si>
  <si>
    <t>120303</t>
  </si>
  <si>
    <t>ChanchamayoPichanaqui</t>
  </si>
  <si>
    <t>J023</t>
  </si>
  <si>
    <t xml:space="preserve">PICHANAQUI-CHANCHAMAYO             </t>
  </si>
  <si>
    <t>120304</t>
  </si>
  <si>
    <t>ChanchamayoSan Luis de Shuaro</t>
  </si>
  <si>
    <t>J024</t>
  </si>
  <si>
    <t xml:space="preserve">SAN LUIS DE SHUARO-CHANCHAMAYO     </t>
  </si>
  <si>
    <t>120305</t>
  </si>
  <si>
    <t>ChanchamayoSan Ramon</t>
  </si>
  <si>
    <t>J021</t>
  </si>
  <si>
    <t xml:space="preserve">SAN RAMON                          </t>
  </si>
  <si>
    <t>120306</t>
  </si>
  <si>
    <t>ChanchamayoVitoc</t>
  </si>
  <si>
    <t>J025</t>
  </si>
  <si>
    <t xml:space="preserve">VITOC-CHANCHAMAYO                  </t>
  </si>
  <si>
    <t>120401</t>
  </si>
  <si>
    <t>JuninJauja</t>
  </si>
  <si>
    <t>JaujaJauja</t>
  </si>
  <si>
    <t>J004</t>
  </si>
  <si>
    <t xml:space="preserve">JAUJA                              </t>
  </si>
  <si>
    <t>120402</t>
  </si>
  <si>
    <t>JaujaAcolla</t>
  </si>
  <si>
    <t>J068</t>
  </si>
  <si>
    <t xml:space="preserve">ACOLLA-JAUJA                       </t>
  </si>
  <si>
    <t>120403</t>
  </si>
  <si>
    <t>JaujaApata</t>
  </si>
  <si>
    <t>J069</t>
  </si>
  <si>
    <t xml:space="preserve">APATA-JAUJA                        </t>
  </si>
  <si>
    <t>120404</t>
  </si>
  <si>
    <t>JaujaAtaura</t>
  </si>
  <si>
    <t>J070</t>
  </si>
  <si>
    <t xml:space="preserve">ATAURA-JAUJA                       </t>
  </si>
  <si>
    <t>120405</t>
  </si>
  <si>
    <t>JaujaCanchayllo</t>
  </si>
  <si>
    <t>J071</t>
  </si>
  <si>
    <t xml:space="preserve">CANCHAYLLO-JAUJA                   </t>
  </si>
  <si>
    <t>120406</t>
  </si>
  <si>
    <t>JaujaCuricaca</t>
  </si>
  <si>
    <t>J072</t>
  </si>
  <si>
    <t xml:space="preserve">CURICACA-JAUJA                     </t>
  </si>
  <si>
    <t>120407</t>
  </si>
  <si>
    <t>JaujaEl Mantaro</t>
  </si>
  <si>
    <t>J073</t>
  </si>
  <si>
    <t xml:space="preserve">EL MANTARO-JAUJA                   </t>
  </si>
  <si>
    <t>120408</t>
  </si>
  <si>
    <t>JaujaHuamali</t>
  </si>
  <si>
    <t>J074</t>
  </si>
  <si>
    <t xml:space="preserve">HUAMALI-JAUJA                      </t>
  </si>
  <si>
    <t>120409</t>
  </si>
  <si>
    <t>JaujaHuaripampa</t>
  </si>
  <si>
    <t>J075</t>
  </si>
  <si>
    <t xml:space="preserve">HUARIPAMPA-JAUJA                   </t>
  </si>
  <si>
    <t>120410</t>
  </si>
  <si>
    <t>JaujaHuertas</t>
  </si>
  <si>
    <t>J076</t>
  </si>
  <si>
    <t xml:space="preserve">HUERTAS-JAUJA                      </t>
  </si>
  <si>
    <t>120411</t>
  </si>
  <si>
    <t>JaujaJanjaillo</t>
  </si>
  <si>
    <t>J077</t>
  </si>
  <si>
    <t xml:space="preserve">JANJAILLO-JAUJA                    </t>
  </si>
  <si>
    <t>120412</t>
  </si>
  <si>
    <t>JaujaJulcan</t>
  </si>
  <si>
    <t>J078</t>
  </si>
  <si>
    <t xml:space="preserve">JULCAN-JAUJA                       </t>
  </si>
  <si>
    <t>120413</t>
  </si>
  <si>
    <t>JaujaLeonor Ordoñez</t>
  </si>
  <si>
    <t>J079</t>
  </si>
  <si>
    <t xml:space="preserve">LEONOR ORDO#EZ-JAUJA               </t>
  </si>
  <si>
    <t>120414</t>
  </si>
  <si>
    <t>JaujaLlocllapampa</t>
  </si>
  <si>
    <t>J080</t>
  </si>
  <si>
    <t xml:space="preserve">LLOCLLAPAMPA-JAUJA                 </t>
  </si>
  <si>
    <t>120415</t>
  </si>
  <si>
    <t>JaujaMarco</t>
  </si>
  <si>
    <t>J081</t>
  </si>
  <si>
    <t xml:space="preserve">MARCO-JAUJA                        </t>
  </si>
  <si>
    <t>120416</t>
  </si>
  <si>
    <t>JaujaMasma</t>
  </si>
  <si>
    <t>J082</t>
  </si>
  <si>
    <t xml:space="preserve">MASMA-JAUJA                        </t>
  </si>
  <si>
    <t>120417</t>
  </si>
  <si>
    <t>JaujaMasma Chicche</t>
  </si>
  <si>
    <t>J083</t>
  </si>
  <si>
    <t xml:space="preserve">MASMA CHICCHE-JAUJA                </t>
  </si>
  <si>
    <t>120418</t>
  </si>
  <si>
    <t>JaujaMolinos</t>
  </si>
  <si>
    <t>J084</t>
  </si>
  <si>
    <t xml:space="preserve">MOLINOS-JAUJA                      </t>
  </si>
  <si>
    <t>120419</t>
  </si>
  <si>
    <t>JaujaMonobamba</t>
  </si>
  <si>
    <t>J085</t>
  </si>
  <si>
    <t xml:space="preserve">MONOBAMBA-JAUJA                    </t>
  </si>
  <si>
    <t>120420</t>
  </si>
  <si>
    <t>JaujaMuqui</t>
  </si>
  <si>
    <t>J086</t>
  </si>
  <si>
    <t xml:space="preserve">MUQUI-JAUJA                        </t>
  </si>
  <si>
    <t>120421</t>
  </si>
  <si>
    <t>JaujaMuquiyauyo</t>
  </si>
  <si>
    <t>J087</t>
  </si>
  <si>
    <t xml:space="preserve">MUQUIYAUYO-JAUJA                   </t>
  </si>
  <si>
    <t>120422</t>
  </si>
  <si>
    <t>JaujaPaca</t>
  </si>
  <si>
    <t>J088</t>
  </si>
  <si>
    <t xml:space="preserve">PACA-JAUJA                         </t>
  </si>
  <si>
    <t>120423</t>
  </si>
  <si>
    <t>JaujaPaccha</t>
  </si>
  <si>
    <t>J089</t>
  </si>
  <si>
    <t xml:space="preserve">PACCHA-JAUJA                       </t>
  </si>
  <si>
    <t>120424</t>
  </si>
  <si>
    <t>JaujaPancan</t>
  </si>
  <si>
    <t>J090</t>
  </si>
  <si>
    <t xml:space="preserve">PANCAN-JAUJA                       </t>
  </si>
  <si>
    <t>120425</t>
  </si>
  <si>
    <t>JaujaParco</t>
  </si>
  <si>
    <t>J091</t>
  </si>
  <si>
    <t xml:space="preserve">PARCO-JAUJA                        </t>
  </si>
  <si>
    <t>120426</t>
  </si>
  <si>
    <t>JaujaPomacancha</t>
  </si>
  <si>
    <t>J092</t>
  </si>
  <si>
    <t xml:space="preserve">POMACANCHA-JAUJA                   </t>
  </si>
  <si>
    <t>120427</t>
  </si>
  <si>
    <t>JaujaRicran</t>
  </si>
  <si>
    <t>J093</t>
  </si>
  <si>
    <t xml:space="preserve">RICRAN-JAUJA                       </t>
  </si>
  <si>
    <t>120428</t>
  </si>
  <si>
    <t>JaujaSan Lorenzo</t>
  </si>
  <si>
    <t>J094</t>
  </si>
  <si>
    <t xml:space="preserve">SAN LORENZO-JAUJA                  </t>
  </si>
  <si>
    <t>120429</t>
  </si>
  <si>
    <t>JaujaSan Pedro de Chunan</t>
  </si>
  <si>
    <t>J095</t>
  </si>
  <si>
    <t xml:space="preserve">SAN PEDRO DE CHUNAN-JAUJA          </t>
  </si>
  <si>
    <t>120430</t>
  </si>
  <si>
    <t>JaujaSausa</t>
  </si>
  <si>
    <t>J096</t>
  </si>
  <si>
    <t xml:space="preserve">SAUSA-JAUJA                        </t>
  </si>
  <si>
    <t>120431</t>
  </si>
  <si>
    <t>JaujaSincos</t>
  </si>
  <si>
    <t>J097</t>
  </si>
  <si>
    <t xml:space="preserve">SINCOS-JAUJA                       </t>
  </si>
  <si>
    <t>120432</t>
  </si>
  <si>
    <t>JaujaTunan Marca</t>
  </si>
  <si>
    <t>J098</t>
  </si>
  <si>
    <t xml:space="preserve">TUNAN MARCA-JAUJA                  </t>
  </si>
  <si>
    <t>120433</t>
  </si>
  <si>
    <t>JaujaYauli</t>
  </si>
  <si>
    <t>J008</t>
  </si>
  <si>
    <t xml:space="preserve">YAULI                              </t>
  </si>
  <si>
    <t>120434</t>
  </si>
  <si>
    <t>JaujaYauyos</t>
  </si>
  <si>
    <t>J011</t>
  </si>
  <si>
    <t xml:space="preserve">YAUYOS                             </t>
  </si>
  <si>
    <t>120501</t>
  </si>
  <si>
    <t>JuninJunin</t>
  </si>
  <si>
    <t>J005</t>
  </si>
  <si>
    <t xml:space="preserve">JUNIN                              </t>
  </si>
  <si>
    <t>120502</t>
  </si>
  <si>
    <t>JuninCarhuamayo</t>
  </si>
  <si>
    <t>J099</t>
  </si>
  <si>
    <t xml:space="preserve">CARHUAMAYO-JUNIN                   </t>
  </si>
  <si>
    <t>120503</t>
  </si>
  <si>
    <t>JuninOndores</t>
  </si>
  <si>
    <t>J0A0</t>
  </si>
  <si>
    <t xml:space="preserve">ONDORES-JUNIN                      </t>
  </si>
  <si>
    <t>120504</t>
  </si>
  <si>
    <t>JuninUlcumayo</t>
  </si>
  <si>
    <t>J0A1</t>
  </si>
  <si>
    <t xml:space="preserve">ULCUMAYO-JUNIN                     </t>
  </si>
  <si>
    <t>120601</t>
  </si>
  <si>
    <t>JuninSatipo</t>
  </si>
  <si>
    <t>SatipoSatipo</t>
  </si>
  <si>
    <t>J006</t>
  </si>
  <si>
    <t xml:space="preserve">SATIPO                             </t>
  </si>
  <si>
    <t>120602</t>
  </si>
  <si>
    <t>SatipoCoviriali</t>
  </si>
  <si>
    <t>J0A2</t>
  </si>
  <si>
    <t xml:space="preserve">COVIRIALI-SATIPO                   </t>
  </si>
  <si>
    <t>120603</t>
  </si>
  <si>
    <t>SatipoLlaylla</t>
  </si>
  <si>
    <t>J0A3</t>
  </si>
  <si>
    <t xml:space="preserve">LLAYLLA-SATIPO                     </t>
  </si>
  <si>
    <t>120605</t>
  </si>
  <si>
    <t>SatipoPampa Hermosa</t>
  </si>
  <si>
    <t>J0A5</t>
  </si>
  <si>
    <t xml:space="preserve">PAMPA HERMOSA-SATIPO               </t>
  </si>
  <si>
    <t>120607</t>
  </si>
  <si>
    <t>SatipoRio Negro</t>
  </si>
  <si>
    <t>J0A7</t>
  </si>
  <si>
    <t xml:space="preserve">RIO NEGRO-SATIPO                   </t>
  </si>
  <si>
    <t>120608</t>
  </si>
  <si>
    <t>SatipoRio Tambo</t>
  </si>
  <si>
    <t>J0A8</t>
  </si>
  <si>
    <t xml:space="preserve">RIO TAMBO-SATIPO                   </t>
  </si>
  <si>
    <t>120609</t>
  </si>
  <si>
    <t>SatipoVizcatanDelene</t>
  </si>
  <si>
    <t>120699</t>
  </si>
  <si>
    <t>SatipoMazamari - Pangoa</t>
  </si>
  <si>
    <t>J0D1</t>
  </si>
  <si>
    <t xml:space="preserve">MAZAMARI/PANGOA-SATIPO             </t>
  </si>
  <si>
    <t>120701</t>
  </si>
  <si>
    <t>JuninTarma</t>
  </si>
  <si>
    <t>TarmaTarma</t>
  </si>
  <si>
    <t>J007</t>
  </si>
  <si>
    <t xml:space="preserve">TARMA                              </t>
  </si>
  <si>
    <t>120702</t>
  </si>
  <si>
    <t>TarmaAcobamba</t>
  </si>
  <si>
    <t>J0A9</t>
  </si>
  <si>
    <t xml:space="preserve">ACOBAMBA-TARMA                     </t>
  </si>
  <si>
    <t>120703</t>
  </si>
  <si>
    <t>TarmaHuaricolca</t>
  </si>
  <si>
    <t>J0B0</t>
  </si>
  <si>
    <t xml:space="preserve">HUARICOLCA-TARMA                   </t>
  </si>
  <si>
    <t>120704</t>
  </si>
  <si>
    <t>TarmaHuasahuasi</t>
  </si>
  <si>
    <t>J0B1</t>
  </si>
  <si>
    <t xml:space="preserve">HUASAHUASI-TARMA                   </t>
  </si>
  <si>
    <t>120705</t>
  </si>
  <si>
    <t>TarmaLa Union</t>
  </si>
  <si>
    <t>J0B2</t>
  </si>
  <si>
    <t xml:space="preserve">LA UNION-TARMA                     </t>
  </si>
  <si>
    <t>120706</t>
  </si>
  <si>
    <t>TarmaPalca</t>
  </si>
  <si>
    <t>J0B3</t>
  </si>
  <si>
    <t xml:space="preserve">PALCA-TARMA                        </t>
  </si>
  <si>
    <t>120707</t>
  </si>
  <si>
    <t>TarmaPalcamayo</t>
  </si>
  <si>
    <t>J0B4</t>
  </si>
  <si>
    <t xml:space="preserve">PALCAMAYO-TARMA                    </t>
  </si>
  <si>
    <t>120708</t>
  </si>
  <si>
    <t>TarmaSan Pedro de Cajas</t>
  </si>
  <si>
    <t>J0B5</t>
  </si>
  <si>
    <t xml:space="preserve">SAN PEDRO DE CAJAS-TARMA           </t>
  </si>
  <si>
    <t>120709</t>
  </si>
  <si>
    <t>TarmaTapo</t>
  </si>
  <si>
    <t>J0B6</t>
  </si>
  <si>
    <t xml:space="preserve">TAPO-TARMA                         </t>
  </si>
  <si>
    <t>120801</t>
  </si>
  <si>
    <t>JuninYauli</t>
  </si>
  <si>
    <t>YauliLa Oroya</t>
  </si>
  <si>
    <t>J020</t>
  </si>
  <si>
    <t xml:space="preserve">LA OROYA                           </t>
  </si>
  <si>
    <t>120802</t>
  </si>
  <si>
    <t>YauliChacapalpa</t>
  </si>
  <si>
    <t>J0B7</t>
  </si>
  <si>
    <t xml:space="preserve">CHACAPALPA-YAULI                   </t>
  </si>
  <si>
    <t>120803</t>
  </si>
  <si>
    <t>YauliHuay-Huay</t>
  </si>
  <si>
    <t>J0B8</t>
  </si>
  <si>
    <t xml:space="preserve">HUAY-HUAY-YAULI                    </t>
  </si>
  <si>
    <t>120804</t>
  </si>
  <si>
    <t>YauliMarcapomacocha</t>
  </si>
  <si>
    <t>J0B9</t>
  </si>
  <si>
    <t xml:space="preserve">MARCAPOMACOCHA-YAULI               </t>
  </si>
  <si>
    <t>120805</t>
  </si>
  <si>
    <t>YauliMorococha</t>
  </si>
  <si>
    <t>J0C0</t>
  </si>
  <si>
    <t xml:space="preserve">MOROCOCHA-YAULI                    </t>
  </si>
  <si>
    <t>120806</t>
  </si>
  <si>
    <t>YauliPaccha</t>
  </si>
  <si>
    <t>J0C1</t>
  </si>
  <si>
    <t xml:space="preserve">PACCHA-YAULI                       </t>
  </si>
  <si>
    <t>120807</t>
  </si>
  <si>
    <t>YauliSanta Barbara de Carhuacayan</t>
  </si>
  <si>
    <t>J0C2</t>
  </si>
  <si>
    <t xml:space="preserve">SANTA BARBARA DE CARHUACAYAN-YAULI </t>
  </si>
  <si>
    <t>120808</t>
  </si>
  <si>
    <t>YauliSanta Rosa de Sacco</t>
  </si>
  <si>
    <t>J0C3</t>
  </si>
  <si>
    <t xml:space="preserve">SANTA ROSA DE SACCO-YAULI          </t>
  </si>
  <si>
    <t>120809</t>
  </si>
  <si>
    <t>YauliSuitucancha</t>
  </si>
  <si>
    <t>J0C4</t>
  </si>
  <si>
    <t xml:space="preserve">SUITUCANCHA-YAULI                  </t>
  </si>
  <si>
    <t>120810</t>
  </si>
  <si>
    <t>YauliYauli</t>
  </si>
  <si>
    <t>J0C5</t>
  </si>
  <si>
    <t xml:space="preserve">YAULI-YAULI                        </t>
  </si>
  <si>
    <t>120901</t>
  </si>
  <si>
    <t>JuninChupaca</t>
  </si>
  <si>
    <t>ChupacaChupaca</t>
  </si>
  <si>
    <t>J009</t>
  </si>
  <si>
    <t xml:space="preserve">CHUPACA                            </t>
  </si>
  <si>
    <t>120902</t>
  </si>
  <si>
    <t>ChupacaAhuac</t>
  </si>
  <si>
    <t>J026</t>
  </si>
  <si>
    <t xml:space="preserve">AHUAC-CHUPACA                      </t>
  </si>
  <si>
    <t>120903</t>
  </si>
  <si>
    <t>ChupacaChongos Bajo</t>
  </si>
  <si>
    <t>J027</t>
  </si>
  <si>
    <t xml:space="preserve">CHONGOS BAJO-CHUPACA               </t>
  </si>
  <si>
    <t>120904</t>
  </si>
  <si>
    <t>ChupacaHuachac</t>
  </si>
  <si>
    <t>J028</t>
  </si>
  <si>
    <t xml:space="preserve">HUACHAC-CHUPACA                    </t>
  </si>
  <si>
    <t>120905</t>
  </si>
  <si>
    <t>ChupacaHuamancaca Chico</t>
  </si>
  <si>
    <t>J029</t>
  </si>
  <si>
    <t xml:space="preserve">HUAMANCACA CHICO-CHUPACA           </t>
  </si>
  <si>
    <t>120906</t>
  </si>
  <si>
    <t>ChupacaSan Juan de Iscos</t>
  </si>
  <si>
    <t>J030</t>
  </si>
  <si>
    <t xml:space="preserve">SAN JUAN DE YSCOS-CHUPACA          </t>
  </si>
  <si>
    <t>120907</t>
  </si>
  <si>
    <t>ChupacaSan Juan de Jarpa</t>
  </si>
  <si>
    <t>J031</t>
  </si>
  <si>
    <t xml:space="preserve">SAN JUAN DE JARPA-CHUPACA          </t>
  </si>
  <si>
    <t>120908</t>
  </si>
  <si>
    <t>ChupacaTres de Diciembre</t>
  </si>
  <si>
    <t>J032</t>
  </si>
  <si>
    <t xml:space="preserve">TRES DE DICIEMBRE-CHUPACA          </t>
  </si>
  <si>
    <t>120909</t>
  </si>
  <si>
    <t>ChupacaYanacancha</t>
  </si>
  <si>
    <t>J033</t>
  </si>
  <si>
    <t xml:space="preserve">YANACANCHA-CHUPACA                 </t>
  </si>
  <si>
    <t>130101</t>
  </si>
  <si>
    <t>La LibertadTrujillo</t>
  </si>
  <si>
    <t>TrujilloTrujillo</t>
  </si>
  <si>
    <t xml:space="preserve">LIB </t>
  </si>
  <si>
    <t>LL01</t>
  </si>
  <si>
    <t xml:space="preserve">TRUJILLO                           </t>
  </si>
  <si>
    <t>130102</t>
  </si>
  <si>
    <t>TrujilloEl Porvenir</t>
  </si>
  <si>
    <t>LL14</t>
  </si>
  <si>
    <t xml:space="preserve">EL PORVENIR                        </t>
  </si>
  <si>
    <t>130103</t>
  </si>
  <si>
    <t>TrujilloFlorencia de Mora</t>
  </si>
  <si>
    <t>LL77</t>
  </si>
  <si>
    <t xml:space="preserve">FLORENCIA DE MORA-TRUJILLO         </t>
  </si>
  <si>
    <t>130104</t>
  </si>
  <si>
    <t>TrujilloHuanchaco</t>
  </si>
  <si>
    <t>LL78</t>
  </si>
  <si>
    <t xml:space="preserve">HUANCHACO-TRUJILLO                 </t>
  </si>
  <si>
    <t>130105</t>
  </si>
  <si>
    <t>TrujilloLa Esperanza</t>
  </si>
  <si>
    <t>LL13</t>
  </si>
  <si>
    <t xml:space="preserve">LA ESPERANZA                       </t>
  </si>
  <si>
    <t>130106</t>
  </si>
  <si>
    <t>TrujilloLaredo</t>
  </si>
  <si>
    <t>LL79</t>
  </si>
  <si>
    <t xml:space="preserve">LAREDO-TRUJILLO                    </t>
  </si>
  <si>
    <t>130107</t>
  </si>
  <si>
    <t>TrujilloMoche</t>
  </si>
  <si>
    <t>LL80</t>
  </si>
  <si>
    <t xml:space="preserve">MOCHE-TRUJILLO                     </t>
  </si>
  <si>
    <t>130108</t>
  </si>
  <si>
    <t>TrujilloPoroto</t>
  </si>
  <si>
    <t>LL81</t>
  </si>
  <si>
    <t xml:space="preserve">POROTO-TRUJILLO                    </t>
  </si>
  <si>
    <t>130109</t>
  </si>
  <si>
    <t>TrujilloSalaverry</t>
  </si>
  <si>
    <t>LL82</t>
  </si>
  <si>
    <t xml:space="preserve">SALAVERRY-TRUJILLO                 </t>
  </si>
  <si>
    <t>130110</t>
  </si>
  <si>
    <t>TrujilloSimbal</t>
  </si>
  <si>
    <t>LL83</t>
  </si>
  <si>
    <t xml:space="preserve">SIMBAL-TRUJILLO                    </t>
  </si>
  <si>
    <t>130111</t>
  </si>
  <si>
    <t>TrujilloVictor Larco Herrera</t>
  </si>
  <si>
    <t>LL16</t>
  </si>
  <si>
    <t xml:space="preserve">VICTOR LARCO HERRERA               </t>
  </si>
  <si>
    <t>130201</t>
  </si>
  <si>
    <t>La LibertadAscope</t>
  </si>
  <si>
    <t>AscopeAscope</t>
  </si>
  <si>
    <t>LL02</t>
  </si>
  <si>
    <t xml:space="preserve">ASCOPE                             </t>
  </si>
  <si>
    <t>130202</t>
  </si>
  <si>
    <t>AscopeChicama</t>
  </si>
  <si>
    <t>LL17</t>
  </si>
  <si>
    <t xml:space="preserve">CHICAMA-ASCOPE                     </t>
  </si>
  <si>
    <t>130203</t>
  </si>
  <si>
    <t>AscopeChocope</t>
  </si>
  <si>
    <t>LL18</t>
  </si>
  <si>
    <t xml:space="preserve">CHOCOPE-ASCOPE                     </t>
  </si>
  <si>
    <t>130204</t>
  </si>
  <si>
    <t>AscopeMagdalena de Cao</t>
  </si>
  <si>
    <t>LL19</t>
  </si>
  <si>
    <t xml:space="preserve">MAGDALENA DE CAO-ASCOPE            </t>
  </si>
  <si>
    <t>130205</t>
  </si>
  <si>
    <t>AscopePaijan</t>
  </si>
  <si>
    <t>LL15</t>
  </si>
  <si>
    <t xml:space="preserve">PAIJAN                             </t>
  </si>
  <si>
    <t>130206</t>
  </si>
  <si>
    <t>AscopeRazuri</t>
  </si>
  <si>
    <t>LL20</t>
  </si>
  <si>
    <t xml:space="preserve">RAZURI-ASCOPE                      </t>
  </si>
  <si>
    <t>130207</t>
  </si>
  <si>
    <t>AscopeSantiago de Cao</t>
  </si>
  <si>
    <t>LL21</t>
  </si>
  <si>
    <t xml:space="preserve">SANTIAGO DE CAO-ASCOPE             </t>
  </si>
  <si>
    <t>130208</t>
  </si>
  <si>
    <t>AscopeCasa Grande</t>
  </si>
  <si>
    <t>LL22</t>
  </si>
  <si>
    <t xml:space="preserve">CASA GRANDE-ASCOPE                 </t>
  </si>
  <si>
    <t>130301</t>
  </si>
  <si>
    <t>La LibertadBolivar</t>
  </si>
  <si>
    <t>BolivarBolivar</t>
  </si>
  <si>
    <t>LL03</t>
  </si>
  <si>
    <t xml:space="preserve">BOLIVAR                            </t>
  </si>
  <si>
    <t>130302</t>
  </si>
  <si>
    <t>BolivarBambamarca</t>
  </si>
  <si>
    <t>LL23</t>
  </si>
  <si>
    <t xml:space="preserve">BAMBAMARCA-BOLIVAR                 </t>
  </si>
  <si>
    <t>130303</t>
  </si>
  <si>
    <t>BolivarCondormarca</t>
  </si>
  <si>
    <t>LL24</t>
  </si>
  <si>
    <t xml:space="preserve">CONDORMARCA-BOLIVAR                </t>
  </si>
  <si>
    <t>130304</t>
  </si>
  <si>
    <t>BolivarLongotea</t>
  </si>
  <si>
    <t>LL25</t>
  </si>
  <si>
    <t xml:space="preserve">LONGOTEA-BOLIVAR                   </t>
  </si>
  <si>
    <t>130305</t>
  </si>
  <si>
    <t>BolivarUchumarca</t>
  </si>
  <si>
    <t>LL26</t>
  </si>
  <si>
    <t xml:space="preserve">UCHUMARCA-BOLIVAR                  </t>
  </si>
  <si>
    <t>130306</t>
  </si>
  <si>
    <t>BolivarUcuncha</t>
  </si>
  <si>
    <t>LL27</t>
  </si>
  <si>
    <t xml:space="preserve">UCUNCHA-BOLIVAR                    </t>
  </si>
  <si>
    <t>130401</t>
  </si>
  <si>
    <t>La LibertadChepen</t>
  </si>
  <si>
    <t>ChepenChepen</t>
  </si>
  <si>
    <t>LL04</t>
  </si>
  <si>
    <t xml:space="preserve">CHEPEN                             </t>
  </si>
  <si>
    <t>130402</t>
  </si>
  <si>
    <t>ChepenPacanga</t>
  </si>
  <si>
    <t>LL28</t>
  </si>
  <si>
    <t xml:space="preserve">PACANGA-CHEPEN                     </t>
  </si>
  <si>
    <t>130403</t>
  </si>
  <si>
    <t>ChepenPueblo Nuevo</t>
  </si>
  <si>
    <t>LL29</t>
  </si>
  <si>
    <t xml:space="preserve">PUEBLO NUEVO-CHEPEN                </t>
  </si>
  <si>
    <t>130501</t>
  </si>
  <si>
    <t>La LibertadJulcan</t>
  </si>
  <si>
    <t>JulcanJulcan</t>
  </si>
  <si>
    <t>LL05</t>
  </si>
  <si>
    <t xml:space="preserve">JULCAN                             </t>
  </si>
  <si>
    <t>130502</t>
  </si>
  <si>
    <t>JulcanCalamarca</t>
  </si>
  <si>
    <t>LL34</t>
  </si>
  <si>
    <t xml:space="preserve">CALAMARCA-JULCAN                   </t>
  </si>
  <si>
    <t>130503</t>
  </si>
  <si>
    <t>JulcanCarabamba</t>
  </si>
  <si>
    <t>LL35</t>
  </si>
  <si>
    <t xml:space="preserve">CARABAMBA-JULCAN                   </t>
  </si>
  <si>
    <t>130504</t>
  </si>
  <si>
    <t>JulcanHuaso</t>
  </si>
  <si>
    <t>LL36</t>
  </si>
  <si>
    <t xml:space="preserve">HUASO-JULCAN                       </t>
  </si>
  <si>
    <t>130601</t>
  </si>
  <si>
    <t>La LibertadOtuzco</t>
  </si>
  <si>
    <t>OtuzcoOtuzco</t>
  </si>
  <si>
    <t>LL06</t>
  </si>
  <si>
    <t xml:space="preserve">OTUZCO                             </t>
  </si>
  <si>
    <t>130602</t>
  </si>
  <si>
    <t>OtuzcoAgallpampa</t>
  </si>
  <si>
    <t>LL37</t>
  </si>
  <si>
    <t xml:space="preserve">AGALLPAMPA-OTUZCO                  </t>
  </si>
  <si>
    <t>130604</t>
  </si>
  <si>
    <t>OtuzcoCharat</t>
  </si>
  <si>
    <t>LL38</t>
  </si>
  <si>
    <t xml:space="preserve">CHARAT-OTUZCO                      </t>
  </si>
  <si>
    <t>130605</t>
  </si>
  <si>
    <t>OtuzcoHuaranchal</t>
  </si>
  <si>
    <t>LL39</t>
  </si>
  <si>
    <t xml:space="preserve">HUARANCHAL-OTUZCO                  </t>
  </si>
  <si>
    <t>130606</t>
  </si>
  <si>
    <t>OtuzcoLa Cuesta</t>
  </si>
  <si>
    <t>LL40</t>
  </si>
  <si>
    <t xml:space="preserve">LA CUESTA-OTUZCO                   </t>
  </si>
  <si>
    <t>130608</t>
  </si>
  <si>
    <t>OtuzcoMache</t>
  </si>
  <si>
    <t>LL41</t>
  </si>
  <si>
    <t xml:space="preserve">MACHE-OTUZCO                       </t>
  </si>
  <si>
    <t>130610</t>
  </si>
  <si>
    <t>OtuzcoParanday</t>
  </si>
  <si>
    <t>LL42</t>
  </si>
  <si>
    <t xml:space="preserve">PARANDAY-OTUZCO                    </t>
  </si>
  <si>
    <t>130611</t>
  </si>
  <si>
    <t>OtuzcoSalpo</t>
  </si>
  <si>
    <t>LL43</t>
  </si>
  <si>
    <t xml:space="preserve">SALPO-OTUZCO                       </t>
  </si>
  <si>
    <t>130613</t>
  </si>
  <si>
    <t>OtuzcoSinsicap</t>
  </si>
  <si>
    <t>LL86</t>
  </si>
  <si>
    <t xml:space="preserve">SINSICAP-OTUZCO                    </t>
  </si>
  <si>
    <t>130614</t>
  </si>
  <si>
    <t>OtuzcoUsquil</t>
  </si>
  <si>
    <t>LL45</t>
  </si>
  <si>
    <t xml:space="preserve">USQUIL-OTUZCO                      </t>
  </si>
  <si>
    <t>130701</t>
  </si>
  <si>
    <t>La LibertadPacasmayo</t>
  </si>
  <si>
    <t>PacasmayoSan Pedro de Lloc</t>
  </si>
  <si>
    <t>LL46</t>
  </si>
  <si>
    <t xml:space="preserve">SAN PEDRO DE LLOC-PACASMAYO        </t>
  </si>
  <si>
    <t>130702</t>
  </si>
  <si>
    <t>PacasmayoGuadalupe</t>
  </si>
  <si>
    <t>LL47</t>
  </si>
  <si>
    <t xml:space="preserve">GUADALUPE-PACASMAYO                </t>
  </si>
  <si>
    <t>130703</t>
  </si>
  <si>
    <t>PacasmayoJequetepeque</t>
  </si>
  <si>
    <t>LL48</t>
  </si>
  <si>
    <t xml:space="preserve">JEQUETEPEQUE-PACASMAYO             </t>
  </si>
  <si>
    <t>130704</t>
  </si>
  <si>
    <t>PacasmayoPacasmayo</t>
  </si>
  <si>
    <t>LL07</t>
  </si>
  <si>
    <t xml:space="preserve">PACASMAYO                          </t>
  </si>
  <si>
    <t>130705</t>
  </si>
  <si>
    <t>PacasmayoSan Jose</t>
  </si>
  <si>
    <t>LL49</t>
  </si>
  <si>
    <t xml:space="preserve">SAN JOSE-PACASMAYO                 </t>
  </si>
  <si>
    <t>130801</t>
  </si>
  <si>
    <t>La LibertadPataz</t>
  </si>
  <si>
    <t>PatazTayabamba</t>
  </si>
  <si>
    <t>LL50</t>
  </si>
  <si>
    <t xml:space="preserve">TAYABAMBA-PATAZ                    </t>
  </si>
  <si>
    <t>130802</t>
  </si>
  <si>
    <t>PatazBuldibuyo</t>
  </si>
  <si>
    <t>LL51</t>
  </si>
  <si>
    <t xml:space="preserve">BULDIBUYO-PATAZ                    </t>
  </si>
  <si>
    <t>130803</t>
  </si>
  <si>
    <t>PatazChillia</t>
  </si>
  <si>
    <t>LL52</t>
  </si>
  <si>
    <t xml:space="preserve">CHILLIA-PATAZ                      </t>
  </si>
  <si>
    <t>130804</t>
  </si>
  <si>
    <t>PatazHuancaspata</t>
  </si>
  <si>
    <t>LL53</t>
  </si>
  <si>
    <t xml:space="preserve">HUANCASPATA-PATAZ                  </t>
  </si>
  <si>
    <t>130805</t>
  </si>
  <si>
    <t>PatazHuaylillas</t>
  </si>
  <si>
    <t>LL54</t>
  </si>
  <si>
    <t xml:space="preserve">HUAYLILLAS-PATAZ                   </t>
  </si>
  <si>
    <t>130806</t>
  </si>
  <si>
    <t>PatazHuayo</t>
  </si>
  <si>
    <t>LL55</t>
  </si>
  <si>
    <t xml:space="preserve">HUAYO-PATAZ                        </t>
  </si>
  <si>
    <t>130807</t>
  </si>
  <si>
    <t>PatazOngon</t>
  </si>
  <si>
    <t>LL56</t>
  </si>
  <si>
    <t xml:space="preserve">ONGON-PATAZ                        </t>
  </si>
  <si>
    <t>130808</t>
  </si>
  <si>
    <t>PatazParcoy</t>
  </si>
  <si>
    <t>LL57</t>
  </si>
  <si>
    <t xml:space="preserve">PARCOY-PATAZ                       </t>
  </si>
  <si>
    <t>130809</t>
  </si>
  <si>
    <t>PatazPataz</t>
  </si>
  <si>
    <t>LL08</t>
  </si>
  <si>
    <t xml:space="preserve">PATAZ                              </t>
  </si>
  <si>
    <t>130810</t>
  </si>
  <si>
    <t>PatazPias</t>
  </si>
  <si>
    <t>LL58</t>
  </si>
  <si>
    <t xml:space="preserve">PIAS-PATAZ                         </t>
  </si>
  <si>
    <t>130811</t>
  </si>
  <si>
    <t>PatazSantiago de Challas</t>
  </si>
  <si>
    <t>LL59</t>
  </si>
  <si>
    <t xml:space="preserve">SANTIAGO DE CHALLAS-PATAZ          </t>
  </si>
  <si>
    <t>130812</t>
  </si>
  <si>
    <t>PatazTaurija</t>
  </si>
  <si>
    <t>LL60</t>
  </si>
  <si>
    <t xml:space="preserve">TAURIJA-PATAZ                      </t>
  </si>
  <si>
    <t>130813</t>
  </si>
  <si>
    <t>PatazUrpay</t>
  </si>
  <si>
    <t>LL61</t>
  </si>
  <si>
    <t xml:space="preserve">URPAY-PATAZ                        </t>
  </si>
  <si>
    <t>130901</t>
  </si>
  <si>
    <t>La LibertadSanchez Carrion</t>
  </si>
  <si>
    <t>Sanchez CarrionHuamachuco</t>
  </si>
  <si>
    <t>LL62</t>
  </si>
  <si>
    <t xml:space="preserve">HUAMACHUCO-SANCHEZ CARRION         </t>
  </si>
  <si>
    <t>130902</t>
  </si>
  <si>
    <t>Sanchez CarrionChugay</t>
  </si>
  <si>
    <t>LL63</t>
  </si>
  <si>
    <t xml:space="preserve">CHUGAY-SANCHEZ CARRION             </t>
  </si>
  <si>
    <t>130903</t>
  </si>
  <si>
    <t>Sanchez CarrionCochorco</t>
  </si>
  <si>
    <t>LL64</t>
  </si>
  <si>
    <t xml:space="preserve">COCHORCO-SANCHEZ CARRION           </t>
  </si>
  <si>
    <t>130904</t>
  </si>
  <si>
    <t>Sanchez CarrionCurgos</t>
  </si>
  <si>
    <t>LL65</t>
  </si>
  <si>
    <t xml:space="preserve">CURGOS-SANCHEZ CARRION             </t>
  </si>
  <si>
    <t>130905</t>
  </si>
  <si>
    <t>Sanchez CarrionMarcabal</t>
  </si>
  <si>
    <t>LL66</t>
  </si>
  <si>
    <t xml:space="preserve">MARCABAL-SANCHEZ CARRION           </t>
  </si>
  <si>
    <t>130906</t>
  </si>
  <si>
    <t>Sanchez CarrionSanagoran</t>
  </si>
  <si>
    <t>LL67</t>
  </si>
  <si>
    <t xml:space="preserve">SANAGORAN-SANCHEZ CARRION          </t>
  </si>
  <si>
    <t>130907</t>
  </si>
  <si>
    <t>Sanchez CarrionSarin</t>
  </si>
  <si>
    <t>LL68</t>
  </si>
  <si>
    <t xml:space="preserve">SARIN-SANCHEZ CARRION              </t>
  </si>
  <si>
    <t>130908</t>
  </si>
  <si>
    <t>Sanchez CarrionSartimbamba</t>
  </si>
  <si>
    <t>LL69</t>
  </si>
  <si>
    <t xml:space="preserve">SARTIMBAMBA-SANCHEZ CARRION        </t>
  </si>
  <si>
    <t>131001</t>
  </si>
  <si>
    <t>La LibertadSantiago de Chuco</t>
  </si>
  <si>
    <t>Santiago de ChucoSantiago de Chuco</t>
  </si>
  <si>
    <t>LL10</t>
  </si>
  <si>
    <t xml:space="preserve">SANTIAGO DE CHUCO                  </t>
  </si>
  <si>
    <t>131002</t>
  </si>
  <si>
    <t>Santiago de ChucoAngasmarca</t>
  </si>
  <si>
    <t>LL70</t>
  </si>
  <si>
    <t xml:space="preserve">ANGASMARCA-SANTIAGO DE CHUCO       </t>
  </si>
  <si>
    <t>131003</t>
  </si>
  <si>
    <t>Santiago de ChucoCachicadan</t>
  </si>
  <si>
    <t>LL71</t>
  </si>
  <si>
    <t xml:space="preserve">CACHICADAN-SANTIAGO DE CHUCO       </t>
  </si>
  <si>
    <t>131004</t>
  </si>
  <si>
    <t>Santiago de ChucoMollebamba</t>
  </si>
  <si>
    <t>LL72</t>
  </si>
  <si>
    <t xml:space="preserve">MOLLEBAMBA-SANTIAGO DE CHUCO       </t>
  </si>
  <si>
    <t>131005</t>
  </si>
  <si>
    <t>Santiago de ChucoMollepata</t>
  </si>
  <si>
    <t>LL73</t>
  </si>
  <si>
    <t xml:space="preserve">MOLLEPATA-SANTIAGO DE CHUCO        </t>
  </si>
  <si>
    <t>131006</t>
  </si>
  <si>
    <t>Santiago de ChucoQuiruvilca</t>
  </si>
  <si>
    <t>LL74</t>
  </si>
  <si>
    <t xml:space="preserve">QUIRUVILCA-SANTIAGO DE CHUCO       </t>
  </si>
  <si>
    <t>131007</t>
  </si>
  <si>
    <t>Santiago de ChucoSanta Cruz de Chuca</t>
  </si>
  <si>
    <t>LL75</t>
  </si>
  <si>
    <t>SANTA CRUZ DE CHUCA-SANTIAGO DE CHU</t>
  </si>
  <si>
    <t>131008</t>
  </si>
  <si>
    <t>Santiago de ChucoSitabamba</t>
  </si>
  <si>
    <t>LL76</t>
  </si>
  <si>
    <t xml:space="preserve">SITABAMBA-SANTIAGO DE CHUCO        </t>
  </si>
  <si>
    <t>131101</t>
  </si>
  <si>
    <t>La LibertadGran Chimu</t>
  </si>
  <si>
    <t>Gran ChimuCascas</t>
  </si>
  <si>
    <t>LL30</t>
  </si>
  <si>
    <t xml:space="preserve">CASCAS-GRAN CHIMU                  </t>
  </si>
  <si>
    <t>131102</t>
  </si>
  <si>
    <t>Gran ChimuLucma</t>
  </si>
  <si>
    <t>LL31</t>
  </si>
  <si>
    <t xml:space="preserve">LUCMA-GRAN CHIMU                   </t>
  </si>
  <si>
    <t>131103</t>
  </si>
  <si>
    <t>Gran ChimuMarmot</t>
  </si>
  <si>
    <t>LL32</t>
  </si>
  <si>
    <t xml:space="preserve">COMPIN-GRAN CHIMU                  </t>
  </si>
  <si>
    <t>131104</t>
  </si>
  <si>
    <t>Gran ChimuSayapullo</t>
  </si>
  <si>
    <t>LL33</t>
  </si>
  <si>
    <t xml:space="preserve">SAYAPULLO-GRAN CHIMU               </t>
  </si>
  <si>
    <t>131201</t>
  </si>
  <si>
    <t>La LibertadViru</t>
  </si>
  <si>
    <t>ViruViru</t>
  </si>
  <si>
    <t>LL12</t>
  </si>
  <si>
    <t xml:space="preserve">VIRU                               </t>
  </si>
  <si>
    <t>131202</t>
  </si>
  <si>
    <t>ViruChao</t>
  </si>
  <si>
    <t>LL84</t>
  </si>
  <si>
    <t xml:space="preserve">CHAO-VIRU                          </t>
  </si>
  <si>
    <t>131203</t>
  </si>
  <si>
    <t>ViruGuadalupito</t>
  </si>
  <si>
    <t>LL85</t>
  </si>
  <si>
    <t xml:space="preserve">GUADALUPITO-VIRU                   </t>
  </si>
  <si>
    <t>140101</t>
  </si>
  <si>
    <t>LambayequeChiclayo</t>
  </si>
  <si>
    <t>ChiclayoChiclayo</t>
  </si>
  <si>
    <t xml:space="preserve">LAM </t>
  </si>
  <si>
    <t>LC01</t>
  </si>
  <si>
    <t xml:space="preserve">CHICLAYO - CHICLAYO                </t>
  </si>
  <si>
    <t>140102</t>
  </si>
  <si>
    <t>ChiclayoChongoyape</t>
  </si>
  <si>
    <t>LC02</t>
  </si>
  <si>
    <t xml:space="preserve">CHICLAYO - CHONGOYAPE              </t>
  </si>
  <si>
    <t>140103</t>
  </si>
  <si>
    <t>ChiclayoEten</t>
  </si>
  <si>
    <t>LC03</t>
  </si>
  <si>
    <t xml:space="preserve">CHICLAYO - ETEN                    </t>
  </si>
  <si>
    <t>140104</t>
  </si>
  <si>
    <t>ChiclayoEten Puerto</t>
  </si>
  <si>
    <t>LC04</t>
  </si>
  <si>
    <t xml:space="preserve">CHICLAYO - ETEN PUERTO             </t>
  </si>
  <si>
    <t>140105</t>
  </si>
  <si>
    <t>ChiclayoJose Leonardo Ortiz</t>
  </si>
  <si>
    <t>LC05</t>
  </si>
  <si>
    <t xml:space="preserve">CHICLAYO - JOSE LEONARDO ORTIZ     </t>
  </si>
  <si>
    <t>140106</t>
  </si>
  <si>
    <t>ChiclayoLa Victoria</t>
  </si>
  <si>
    <t>LC06</t>
  </si>
  <si>
    <t xml:space="preserve">CHICLAYO - LA VICTORIA             </t>
  </si>
  <si>
    <t>140107</t>
  </si>
  <si>
    <t>ChiclayoLagunas</t>
  </si>
  <si>
    <t>LC07</t>
  </si>
  <si>
    <t xml:space="preserve">CHICLAYO - LAGUNAS                 </t>
  </si>
  <si>
    <t>140108</t>
  </si>
  <si>
    <t>ChiclayoMonsefu</t>
  </si>
  <si>
    <t>LC08</t>
  </si>
  <si>
    <t xml:space="preserve">CHICLAYO - MONSEFU                 </t>
  </si>
  <si>
    <t>140109</t>
  </si>
  <si>
    <t>ChiclayoNueva Arica</t>
  </si>
  <si>
    <t>LC09</t>
  </si>
  <si>
    <t xml:space="preserve">CHICLAYO - NUEVA ARICA             </t>
  </si>
  <si>
    <t>140110</t>
  </si>
  <si>
    <t>ChiclayoOyotun</t>
  </si>
  <si>
    <t>LC10</t>
  </si>
  <si>
    <t xml:space="preserve">CHICLAYO - OYOTUN                  </t>
  </si>
  <si>
    <t>140111</t>
  </si>
  <si>
    <t>ChiclayoPicsi</t>
  </si>
  <si>
    <t>LC11</t>
  </si>
  <si>
    <t xml:space="preserve">CHICLAYO - PICSI                   </t>
  </si>
  <si>
    <t>140112</t>
  </si>
  <si>
    <t>ChiclayoPimentel</t>
  </si>
  <si>
    <t>LC12</t>
  </si>
  <si>
    <t xml:space="preserve">CHICLAYO - PIMENTEL                </t>
  </si>
  <si>
    <t>140113</t>
  </si>
  <si>
    <t>ChiclayoReque</t>
  </si>
  <si>
    <t>LC13</t>
  </si>
  <si>
    <t xml:space="preserve">CHICLAYO - REQUE                   </t>
  </si>
  <si>
    <t>140114</t>
  </si>
  <si>
    <t>ChiclayoSanta Rosa</t>
  </si>
  <si>
    <t>LC14</t>
  </si>
  <si>
    <t xml:space="preserve">CHICLAYO - SANTA ROSA              </t>
  </si>
  <si>
    <t>140115</t>
  </si>
  <si>
    <t>ChiclayoSaña</t>
  </si>
  <si>
    <t>LC15</t>
  </si>
  <si>
    <t xml:space="preserve">CHICLAYO - SA#A                    </t>
  </si>
  <si>
    <t>140116</t>
  </si>
  <si>
    <t>ChiclayoCayalti</t>
  </si>
  <si>
    <t>LC16</t>
  </si>
  <si>
    <t xml:space="preserve">CHICLAYO-CAYALTI                   </t>
  </si>
  <si>
    <t>140117</t>
  </si>
  <si>
    <t>ChiclayoPatapo</t>
  </si>
  <si>
    <t>LC17</t>
  </si>
  <si>
    <t xml:space="preserve">CHICLAYO-PATAPO                    </t>
  </si>
  <si>
    <t>140118</t>
  </si>
  <si>
    <t>ChiclayoPomalca</t>
  </si>
  <si>
    <t>LC18</t>
  </si>
  <si>
    <t xml:space="preserve">CHICLAYO-POMALCA                   </t>
  </si>
  <si>
    <t>140119</t>
  </si>
  <si>
    <t>ChiclayoPucala</t>
  </si>
  <si>
    <t>LC19</t>
  </si>
  <si>
    <t xml:space="preserve">CHICLAYO-PUCALA                    </t>
  </si>
  <si>
    <t>140120</t>
  </si>
  <si>
    <t>ChiclayoTuman</t>
  </si>
  <si>
    <t>LC21</t>
  </si>
  <si>
    <t xml:space="preserve">CHICLAYO-TUMAN                     </t>
  </si>
  <si>
    <t>140201</t>
  </si>
  <si>
    <t>LambayequeFerreñafe</t>
  </si>
  <si>
    <t>FerreñafeFerreñafe</t>
  </si>
  <si>
    <t>LC20</t>
  </si>
  <si>
    <t xml:space="preserve">CHICLAYO - FERRE#AFE               </t>
  </si>
  <si>
    <t>140202</t>
  </si>
  <si>
    <t>FerreñafeCañaris</t>
  </si>
  <si>
    <t>LC43</t>
  </si>
  <si>
    <t xml:space="preserve">CAQARIS - FERRENAFE                </t>
  </si>
  <si>
    <t>140203</t>
  </si>
  <si>
    <t>FerreñafeIncahuasi</t>
  </si>
  <si>
    <t>LC44</t>
  </si>
  <si>
    <t xml:space="preserve">INCAHUASI - FERRENAFE              </t>
  </si>
  <si>
    <t>140204</t>
  </si>
  <si>
    <t>FerreñafeManuel Antonio Mesones Muro</t>
  </si>
  <si>
    <t>LC45</t>
  </si>
  <si>
    <t xml:space="preserve">MANUEL A MESONES MURO - FERRENAFE  </t>
  </si>
  <si>
    <t>140205</t>
  </si>
  <si>
    <t>FerreñafePitipo</t>
  </si>
  <si>
    <t>LC46</t>
  </si>
  <si>
    <t xml:space="preserve">PITIPO - FERRENAFE                 </t>
  </si>
  <si>
    <t>140206</t>
  </si>
  <si>
    <t>FerreñafePueblo Nuevo</t>
  </si>
  <si>
    <t>LC47</t>
  </si>
  <si>
    <t xml:space="preserve">PUEBLO NUEVO - FERRENAFE           </t>
  </si>
  <si>
    <t>140301</t>
  </si>
  <si>
    <t>LambayequeLambayeque</t>
  </si>
  <si>
    <t>LC48</t>
  </si>
  <si>
    <t xml:space="preserve">LAMBAYEQUE-LAMBAYEQUE              </t>
  </si>
  <si>
    <t>140302</t>
  </si>
  <si>
    <t>LambayequeChochope</t>
  </si>
  <si>
    <t>LC32</t>
  </si>
  <si>
    <t xml:space="preserve">CHOCHOPE-LAMBAYEQUE                </t>
  </si>
  <si>
    <t>140303</t>
  </si>
  <si>
    <t>LambayequeIllimo</t>
  </si>
  <si>
    <t>LC33</t>
  </si>
  <si>
    <t xml:space="preserve">ILLIMO                             </t>
  </si>
  <si>
    <t>140304</t>
  </si>
  <si>
    <t>LambayequeJayanca</t>
  </si>
  <si>
    <t>LC34</t>
  </si>
  <si>
    <t xml:space="preserve">JAYANCA-LAMBAYEQUE                 </t>
  </si>
  <si>
    <t>140305</t>
  </si>
  <si>
    <t>LambayequeMochumi</t>
  </si>
  <si>
    <t>LC35</t>
  </si>
  <si>
    <t xml:space="preserve">MOCHUMI-LAMBAYEQUE                 </t>
  </si>
  <si>
    <t>140306</t>
  </si>
  <si>
    <t>LambayequeMorrope</t>
  </si>
  <si>
    <t>LC36</t>
  </si>
  <si>
    <t xml:space="preserve">MORROPE-LAMBAYEQUE                 </t>
  </si>
  <si>
    <t>140307</t>
  </si>
  <si>
    <t>LambayequeMotupe</t>
  </si>
  <si>
    <t>LC37</t>
  </si>
  <si>
    <t xml:space="preserve">MOTUPE-LAMBAYEQUE                  </t>
  </si>
  <si>
    <t>140308</t>
  </si>
  <si>
    <t>LambayequeOlmos</t>
  </si>
  <si>
    <t>LC38</t>
  </si>
  <si>
    <t xml:space="preserve">OLMOS-LAMBAYEQUE                   </t>
  </si>
  <si>
    <t>140309</t>
  </si>
  <si>
    <t>LambayequePacora</t>
  </si>
  <si>
    <t>LC39</t>
  </si>
  <si>
    <t xml:space="preserve">PACORA-LAMBAYEQUE                  </t>
  </si>
  <si>
    <t>140310</t>
  </si>
  <si>
    <t>LambayequeSalas</t>
  </si>
  <si>
    <t>LC40</t>
  </si>
  <si>
    <t xml:space="preserve">SALAS-LAMBAYEQUE                   </t>
  </si>
  <si>
    <t>140311</t>
  </si>
  <si>
    <t>LambayequeSan Jose</t>
  </si>
  <si>
    <t>LC41</t>
  </si>
  <si>
    <t xml:space="preserve">SAN JOSE-LAMBAYEQUE                </t>
  </si>
  <si>
    <t>140312</t>
  </si>
  <si>
    <t>LambayequeTucume</t>
  </si>
  <si>
    <t>LC42</t>
  </si>
  <si>
    <t xml:space="preserve">TUCUME-LAMBAYEQUE                  </t>
  </si>
  <si>
    <t>150101</t>
  </si>
  <si>
    <t>LimaLima</t>
  </si>
  <si>
    <t>LimaCercado de Lima</t>
  </si>
  <si>
    <t xml:space="preserve">LIM </t>
  </si>
  <si>
    <t>L001</t>
  </si>
  <si>
    <t xml:space="preserve">LIMA                               </t>
  </si>
  <si>
    <t>150102</t>
  </si>
  <si>
    <t>LimaAncon</t>
  </si>
  <si>
    <t>L002</t>
  </si>
  <si>
    <t xml:space="preserve">ANCON                              </t>
  </si>
  <si>
    <t>150103</t>
  </si>
  <si>
    <t>LimaAte Vitarte</t>
  </si>
  <si>
    <t>L003</t>
  </si>
  <si>
    <t xml:space="preserve">ATE-VITARTE                        </t>
  </si>
  <si>
    <t>150104</t>
  </si>
  <si>
    <t>LimaBarranco</t>
  </si>
  <si>
    <t>L004</t>
  </si>
  <si>
    <t xml:space="preserve">BARRANCO                           </t>
  </si>
  <si>
    <t>150105</t>
  </si>
  <si>
    <t>LimaBreña</t>
  </si>
  <si>
    <t>L005</t>
  </si>
  <si>
    <t xml:space="preserve">BRE#A                              </t>
  </si>
  <si>
    <t>150106</t>
  </si>
  <si>
    <t>LimaCarabayllo</t>
  </si>
  <si>
    <t>L006</t>
  </si>
  <si>
    <t xml:space="preserve">CARABAYLLO                         </t>
  </si>
  <si>
    <t>150107</t>
  </si>
  <si>
    <t>LimaChaclacayo</t>
  </si>
  <si>
    <t>L008</t>
  </si>
  <si>
    <t xml:space="preserve">CHACLACAYO                         </t>
  </si>
  <si>
    <t>150108</t>
  </si>
  <si>
    <t>LimaChorrillos</t>
  </si>
  <si>
    <t>L009</t>
  </si>
  <si>
    <t xml:space="preserve">CHORRILLOS                         </t>
  </si>
  <si>
    <t>150109</t>
  </si>
  <si>
    <t>LimaCieneguilla</t>
  </si>
  <si>
    <t>L040</t>
  </si>
  <si>
    <t xml:space="preserve">CIENEGUILLA                        </t>
  </si>
  <si>
    <t>150110</t>
  </si>
  <si>
    <t>LimaComas</t>
  </si>
  <si>
    <t>L007</t>
  </si>
  <si>
    <t xml:space="preserve">COMAS                              </t>
  </si>
  <si>
    <t>150111</t>
  </si>
  <si>
    <t>LimaEl Agustino</t>
  </si>
  <si>
    <t>L010</t>
  </si>
  <si>
    <t xml:space="preserve">EL AGUSTINO                        </t>
  </si>
  <si>
    <t>150112</t>
  </si>
  <si>
    <t>LimaIndependencia</t>
  </si>
  <si>
    <t>L028</t>
  </si>
  <si>
    <t xml:space="preserve">INDEPENDENCIA                      </t>
  </si>
  <si>
    <t>150113</t>
  </si>
  <si>
    <t>LimaJesus Maria</t>
  </si>
  <si>
    <t>L011</t>
  </si>
  <si>
    <t xml:space="preserve">JESUS MARIA                        </t>
  </si>
  <si>
    <t>150114</t>
  </si>
  <si>
    <t>LimaLa Molina</t>
  </si>
  <si>
    <t>L012</t>
  </si>
  <si>
    <t xml:space="preserve">LA MOLINA                          </t>
  </si>
  <si>
    <t>150115</t>
  </si>
  <si>
    <t>LimaLa Victoria</t>
  </si>
  <si>
    <t>L013</t>
  </si>
  <si>
    <t xml:space="preserve">LA VICTORIA                        </t>
  </si>
  <si>
    <t>150116</t>
  </si>
  <si>
    <t>LimaLince</t>
  </si>
  <si>
    <t>L014</t>
  </si>
  <si>
    <t xml:space="preserve">LINCE                              </t>
  </si>
  <si>
    <t>150117</t>
  </si>
  <si>
    <t>LimaLos Olivos</t>
  </si>
  <si>
    <t>L039</t>
  </si>
  <si>
    <t xml:space="preserve">LOS OLIVOS                         </t>
  </si>
  <si>
    <t>150118</t>
  </si>
  <si>
    <t>LimaLurigancho</t>
  </si>
  <si>
    <t>L015</t>
  </si>
  <si>
    <t xml:space="preserve">LURIGANCHO-CHOSICA                 </t>
  </si>
  <si>
    <t>150119</t>
  </si>
  <si>
    <t>LimaLurin</t>
  </si>
  <si>
    <t>L016</t>
  </si>
  <si>
    <t xml:space="preserve">LURIN                              </t>
  </si>
  <si>
    <t>150120</t>
  </si>
  <si>
    <t>LimaMagdalena del Mar</t>
  </si>
  <si>
    <t>L017</t>
  </si>
  <si>
    <t xml:space="preserve">MAGDALENA DEL MAR                  </t>
  </si>
  <si>
    <t>150121</t>
  </si>
  <si>
    <t>LimaPueblo Libre</t>
  </si>
  <si>
    <t>L021</t>
  </si>
  <si>
    <t xml:space="preserve">PUEBLO LIBRE                       </t>
  </si>
  <si>
    <t>150122</t>
  </si>
  <si>
    <t>LimaMiraflores</t>
  </si>
  <si>
    <t>L018</t>
  </si>
  <si>
    <t xml:space="preserve">MIRAFLORES                         </t>
  </si>
  <si>
    <t>150123</t>
  </si>
  <si>
    <t>LimaPachacamac</t>
  </si>
  <si>
    <t>L019</t>
  </si>
  <si>
    <t xml:space="preserve">PACHACAMAC                         </t>
  </si>
  <si>
    <t>150124</t>
  </si>
  <si>
    <t>LimaPucusana</t>
  </si>
  <si>
    <t>L020</t>
  </si>
  <si>
    <t xml:space="preserve">PUCUSANA                           </t>
  </si>
  <si>
    <t>150125</t>
  </si>
  <si>
    <t>LimaPuente Piedra</t>
  </si>
  <si>
    <t>L022</t>
  </si>
  <si>
    <t xml:space="preserve">PUENTE PIEDRA                      </t>
  </si>
  <si>
    <t>150126</t>
  </si>
  <si>
    <t>LimaPunta Hermosa</t>
  </si>
  <si>
    <t>L024</t>
  </si>
  <si>
    <t xml:space="preserve">PUNTA HERMOSA                      </t>
  </si>
  <si>
    <t>150127</t>
  </si>
  <si>
    <t>LimaPunta Negra</t>
  </si>
  <si>
    <t>L023</t>
  </si>
  <si>
    <t xml:space="preserve">PUNTA NEGRA                        </t>
  </si>
  <si>
    <t>150128</t>
  </si>
  <si>
    <t>LimaRimac</t>
  </si>
  <si>
    <t>L025</t>
  </si>
  <si>
    <t xml:space="preserve">RIMAC                              </t>
  </si>
  <si>
    <t>150129</t>
  </si>
  <si>
    <t>LimaSan Bartolo</t>
  </si>
  <si>
    <t>L026</t>
  </si>
  <si>
    <t xml:space="preserve">SAN BARTOLO                        </t>
  </si>
  <si>
    <t>150130</t>
  </si>
  <si>
    <t>LimaSan Borja</t>
  </si>
  <si>
    <t>L041</t>
  </si>
  <si>
    <t xml:space="preserve">SAN BORJA                          </t>
  </si>
  <si>
    <t>150131</t>
  </si>
  <si>
    <t>LimaSan Isidro</t>
  </si>
  <si>
    <t>L027</t>
  </si>
  <si>
    <t xml:space="preserve">SAN ISIDRO                         </t>
  </si>
  <si>
    <t>150132</t>
  </si>
  <si>
    <t>LimaSan Juan de Lurigancho</t>
  </si>
  <si>
    <t>L036</t>
  </si>
  <si>
    <t xml:space="preserve">S.J. DE LURIGANCHO                 </t>
  </si>
  <si>
    <t>150133</t>
  </si>
  <si>
    <t>LimaSan Juan de Miraflores</t>
  </si>
  <si>
    <t>L029</t>
  </si>
  <si>
    <t xml:space="preserve">S.JUAN DE MIRAFLORES               </t>
  </si>
  <si>
    <t>150134</t>
  </si>
  <si>
    <t>LimaSan Luis</t>
  </si>
  <si>
    <t>L030</t>
  </si>
  <si>
    <t xml:space="preserve">SAN LUIS                           </t>
  </si>
  <si>
    <t>150135</t>
  </si>
  <si>
    <t>LimaSan Martin de Porres</t>
  </si>
  <si>
    <t>L031</t>
  </si>
  <si>
    <t xml:space="preserve">SAN MARTIN DE PORRES               </t>
  </si>
  <si>
    <t>150136</t>
  </si>
  <si>
    <t>LimaSan Miguel</t>
  </si>
  <si>
    <t>L032</t>
  </si>
  <si>
    <t>150137</t>
  </si>
  <si>
    <t>LimaSanta Anita</t>
  </si>
  <si>
    <t>L043</t>
  </si>
  <si>
    <t xml:space="preserve">SANTA ANITA                        </t>
  </si>
  <si>
    <t>150138</t>
  </si>
  <si>
    <t>LimaSanta Maria del Mar</t>
  </si>
  <si>
    <t>L037</t>
  </si>
  <si>
    <t xml:space="preserve">SANTA MARIA DEL MAR                </t>
  </si>
  <si>
    <t>150139</t>
  </si>
  <si>
    <t>LimaSanta Rosa</t>
  </si>
  <si>
    <t>L038</t>
  </si>
  <si>
    <t xml:space="preserve">SANTA ROSA                         </t>
  </si>
  <si>
    <t>150140</t>
  </si>
  <si>
    <t>LimaSantiago de Surco</t>
  </si>
  <si>
    <t>L033</t>
  </si>
  <si>
    <t xml:space="preserve">SANTIAGO DE SURCO                  </t>
  </si>
  <si>
    <t>150141</t>
  </si>
  <si>
    <t>LimaSurquillo</t>
  </si>
  <si>
    <t>L034</t>
  </si>
  <si>
    <t xml:space="preserve">SURQUILLO                          </t>
  </si>
  <si>
    <t>150142</t>
  </si>
  <si>
    <t>LimaVilla El Salvador</t>
  </si>
  <si>
    <t>L042</t>
  </si>
  <si>
    <t xml:space="preserve">VILLA EL SALVADOR                  </t>
  </si>
  <si>
    <t>150143</t>
  </si>
  <si>
    <t>LimaVilla Maria del Triunfo</t>
  </si>
  <si>
    <t>L035</t>
  </si>
  <si>
    <t xml:space="preserve">VILLA M. DEL TRIUNFO               </t>
  </si>
  <si>
    <t>150201</t>
  </si>
  <si>
    <t>LimaBarranca</t>
  </si>
  <si>
    <t>BarrancaBarranca</t>
  </si>
  <si>
    <t>L201</t>
  </si>
  <si>
    <t xml:space="preserve">BARRANCA - BARRANCA                </t>
  </si>
  <si>
    <t>150202</t>
  </si>
  <si>
    <t>BarrancaParamonga</t>
  </si>
  <si>
    <t>L202</t>
  </si>
  <si>
    <t xml:space="preserve">PARAMONGA-BARRANCA                 </t>
  </si>
  <si>
    <t>150203</t>
  </si>
  <si>
    <t>BarrancaPativilca</t>
  </si>
  <si>
    <t>L203</t>
  </si>
  <si>
    <t xml:space="preserve">PATIVILCA-BARRANCA                 </t>
  </si>
  <si>
    <t>150204</t>
  </si>
  <si>
    <t>BarrancaSupe</t>
  </si>
  <si>
    <t>L204</t>
  </si>
  <si>
    <t xml:space="preserve">SUPE-BARRANCA                      </t>
  </si>
  <si>
    <t>150205</t>
  </si>
  <si>
    <t>BarrancaSupe Puerto</t>
  </si>
  <si>
    <t>L205</t>
  </si>
  <si>
    <t xml:space="preserve">SUPE PUERTO-BARRANCA               </t>
  </si>
  <si>
    <t>150301</t>
  </si>
  <si>
    <t>LimaCajatambo</t>
  </si>
  <si>
    <t>CajatamboCajatambo</t>
  </si>
  <si>
    <t>L301</t>
  </si>
  <si>
    <t xml:space="preserve">CAJATAMBO - CAJATAMBO              </t>
  </si>
  <si>
    <t>150302</t>
  </si>
  <si>
    <t>CajatamboCopa</t>
  </si>
  <si>
    <t>L302</t>
  </si>
  <si>
    <t xml:space="preserve">COPA-CAJATAMBO                     </t>
  </si>
  <si>
    <t>150303</t>
  </si>
  <si>
    <t>CajatamboGorgor</t>
  </si>
  <si>
    <t>L303</t>
  </si>
  <si>
    <t xml:space="preserve">GORGOR-CAJATAMBO                   </t>
  </si>
  <si>
    <t>150304</t>
  </si>
  <si>
    <t>CajatamboHuancapon</t>
  </si>
  <si>
    <t>L304</t>
  </si>
  <si>
    <t xml:space="preserve">HUANCAPON-CAJATAMBO                </t>
  </si>
  <si>
    <t>150305</t>
  </si>
  <si>
    <t>CajatamboManas</t>
  </si>
  <si>
    <t>L305</t>
  </si>
  <si>
    <t xml:space="preserve">MANAS-CAJATAMBO                    </t>
  </si>
  <si>
    <t>150401</t>
  </si>
  <si>
    <t>LimaCanta</t>
  </si>
  <si>
    <t>CantaCanta</t>
  </si>
  <si>
    <t>L401</t>
  </si>
  <si>
    <t xml:space="preserve">CANTA - CANTA                      </t>
  </si>
  <si>
    <t>150402</t>
  </si>
  <si>
    <t>CantaArahuay</t>
  </si>
  <si>
    <t>L408</t>
  </si>
  <si>
    <t xml:space="preserve">ARAHUAY-CANTA                      </t>
  </si>
  <si>
    <t>150403</t>
  </si>
  <si>
    <t>CantaHuamantanga</t>
  </si>
  <si>
    <t>L409</t>
  </si>
  <si>
    <t xml:space="preserve">HUAMANTANGA-CANTA                  </t>
  </si>
  <si>
    <t>150404</t>
  </si>
  <si>
    <t>CantaHuaros</t>
  </si>
  <si>
    <t>L410</t>
  </si>
  <si>
    <t xml:space="preserve">HUAROS-CANTA                       </t>
  </si>
  <si>
    <t>150405</t>
  </si>
  <si>
    <t>CantaLachaqui</t>
  </si>
  <si>
    <t>L411</t>
  </si>
  <si>
    <t xml:space="preserve">LACHAQUI-CANTA                     </t>
  </si>
  <si>
    <t>150406</t>
  </si>
  <si>
    <t>CantaSan Buenaventura</t>
  </si>
  <si>
    <t>L412</t>
  </si>
  <si>
    <t xml:space="preserve">SAN BUENAVENTURA-CANTA             </t>
  </si>
  <si>
    <t>150407</t>
  </si>
  <si>
    <t>CantaSanta Rosa de Quives</t>
  </si>
  <si>
    <t>L407</t>
  </si>
  <si>
    <t xml:space="preserve">SANTA ROSA DE QUIVES - CANTA       </t>
  </si>
  <si>
    <t>150501</t>
  </si>
  <si>
    <t>LimaCañete</t>
  </si>
  <si>
    <t>CañeteSan Vicente de Cañete</t>
  </si>
  <si>
    <t>L501</t>
  </si>
  <si>
    <t xml:space="preserve">SAN VICENTE DE CA#ETE-CA#ETE       </t>
  </si>
  <si>
    <t>150502</t>
  </si>
  <si>
    <t>CañeteAsia</t>
  </si>
  <si>
    <t>L502</t>
  </si>
  <si>
    <t xml:space="preserve">ASIA - CA#ETE                      </t>
  </si>
  <si>
    <t>150503</t>
  </si>
  <si>
    <t>CañeteCalango</t>
  </si>
  <si>
    <t>L503</t>
  </si>
  <si>
    <t xml:space="preserve">CALANGO - CA#ETE                   </t>
  </si>
  <si>
    <t>150504</t>
  </si>
  <si>
    <t>CañeteCerro Azul</t>
  </si>
  <si>
    <t>L504</t>
  </si>
  <si>
    <t xml:space="preserve">CERRO AZUL - CA#ETE                </t>
  </si>
  <si>
    <t>150505</t>
  </si>
  <si>
    <t>CañeteChilca</t>
  </si>
  <si>
    <t>L505</t>
  </si>
  <si>
    <t xml:space="preserve">CHILCA - CA#ETE                    </t>
  </si>
  <si>
    <t>150506</t>
  </si>
  <si>
    <t>CañeteCoayllo</t>
  </si>
  <si>
    <t>L506</t>
  </si>
  <si>
    <t xml:space="preserve">COAYLLO - CA#ETE                   </t>
  </si>
  <si>
    <t>150507</t>
  </si>
  <si>
    <t>CañeteImperial</t>
  </si>
  <si>
    <t>L507</t>
  </si>
  <si>
    <t xml:space="preserve">IMPERIAL - CA#ETE                  </t>
  </si>
  <si>
    <t>150508</t>
  </si>
  <si>
    <t>CañeteLunahuana</t>
  </si>
  <si>
    <t>L508</t>
  </si>
  <si>
    <t xml:space="preserve">LUNAHUANA - CA#ETE                 </t>
  </si>
  <si>
    <t>150509</t>
  </si>
  <si>
    <t>CañeteMala</t>
  </si>
  <si>
    <t>L509</t>
  </si>
  <si>
    <t xml:space="preserve">MALA - CA#ETE                      </t>
  </si>
  <si>
    <t>150510</t>
  </si>
  <si>
    <t>CañeteNuevo Imperial</t>
  </si>
  <si>
    <t>L510</t>
  </si>
  <si>
    <t xml:space="preserve">NUEVO IMPERIAL - CA#ETE            </t>
  </si>
  <si>
    <t>150511</t>
  </si>
  <si>
    <t>CañetePacaran</t>
  </si>
  <si>
    <t>L511</t>
  </si>
  <si>
    <t xml:space="preserve">PACARAN - CA#ETE                   </t>
  </si>
  <si>
    <t>150512</t>
  </si>
  <si>
    <t>CañeteQuilmana</t>
  </si>
  <si>
    <t>L512</t>
  </si>
  <si>
    <t xml:space="preserve">QUILMANA-CA#ETE                    </t>
  </si>
  <si>
    <t>150513</t>
  </si>
  <si>
    <t>CañeteSan Antonio</t>
  </si>
  <si>
    <t>L513</t>
  </si>
  <si>
    <t xml:space="preserve">SAN ANTONIO-CA#ETE                 </t>
  </si>
  <si>
    <t>150514</t>
  </si>
  <si>
    <t>CañeteSan Luis</t>
  </si>
  <si>
    <t>L514</t>
  </si>
  <si>
    <t xml:space="preserve">SAN LUIS - CA#ETE                  </t>
  </si>
  <si>
    <t>150515</t>
  </si>
  <si>
    <t>CañeteSanta Cruz de Flores</t>
  </si>
  <si>
    <t>L515</t>
  </si>
  <si>
    <t xml:space="preserve">SANTA CRUZ DE FLORES-CA#ETE        </t>
  </si>
  <si>
    <t>150516</t>
  </si>
  <si>
    <t>CañeteZuñiga</t>
  </si>
  <si>
    <t>L516</t>
  </si>
  <si>
    <t xml:space="preserve">ZU#IGA-CA#ETE                      </t>
  </si>
  <si>
    <t>150601</t>
  </si>
  <si>
    <t>LimaHuaral</t>
  </si>
  <si>
    <t>HuaralHuaral</t>
  </si>
  <si>
    <t>L601</t>
  </si>
  <si>
    <t xml:space="preserve">HUARAL-HUARAL                      </t>
  </si>
  <si>
    <t>150602</t>
  </si>
  <si>
    <t>HuaralAtavillos Alto</t>
  </si>
  <si>
    <t>L606</t>
  </si>
  <si>
    <t xml:space="preserve">ATAVILLOS ALTO-HUARAL              </t>
  </si>
  <si>
    <t>150603</t>
  </si>
  <si>
    <t>HuaralAtavillos Bajo</t>
  </si>
  <si>
    <t>L607</t>
  </si>
  <si>
    <t xml:space="preserve">ATAVILLOS BAJO-HUARAL              </t>
  </si>
  <si>
    <t>150604</t>
  </si>
  <si>
    <t>HuaralAucallama</t>
  </si>
  <si>
    <t>L608</t>
  </si>
  <si>
    <t xml:space="preserve">AUCALLAMA-HUARAL                   </t>
  </si>
  <si>
    <t>150605</t>
  </si>
  <si>
    <t>HuaralChancay</t>
  </si>
  <si>
    <t>L605</t>
  </si>
  <si>
    <t xml:space="preserve">CHANCAY - HUARAL                   </t>
  </si>
  <si>
    <t>150606</t>
  </si>
  <si>
    <t>HuaralIhuari</t>
  </si>
  <si>
    <t>L609</t>
  </si>
  <si>
    <t xml:space="preserve">IHUARI-HUARAL                      </t>
  </si>
  <si>
    <t>150607</t>
  </si>
  <si>
    <t>HuaralLampian</t>
  </si>
  <si>
    <t>L610</t>
  </si>
  <si>
    <t xml:space="preserve">LAMPIAN-HUARAL                     </t>
  </si>
  <si>
    <t>150608</t>
  </si>
  <si>
    <t>HuaralPacaraos</t>
  </si>
  <si>
    <t>L611</t>
  </si>
  <si>
    <t xml:space="preserve">PACARAOS-HUARAL                    </t>
  </si>
  <si>
    <t>150609</t>
  </si>
  <si>
    <t>HuaralSan Miguel de Acos</t>
  </si>
  <si>
    <t>L612</t>
  </si>
  <si>
    <t xml:space="preserve">SAN MIGUEL DE ACOS-HUARAL          </t>
  </si>
  <si>
    <t>150610</t>
  </si>
  <si>
    <t>HuaralSanta Cruz de Andamarca</t>
  </si>
  <si>
    <t>L613</t>
  </si>
  <si>
    <t xml:space="preserve">SANTA CRUZ DE ANDAMARCA-HUARAL     </t>
  </si>
  <si>
    <t>150611</t>
  </si>
  <si>
    <t>HuaralSumbilca</t>
  </si>
  <si>
    <t>L614</t>
  </si>
  <si>
    <t xml:space="preserve">SUMBILCA-HUARAL                    </t>
  </si>
  <si>
    <t>150612</t>
  </si>
  <si>
    <t>HuaralVeintisiete de Noviembre</t>
  </si>
  <si>
    <t>L615</t>
  </si>
  <si>
    <t xml:space="preserve">VEINTISIETE DE NOVIEMBRE-HUARAL    </t>
  </si>
  <si>
    <t>150701</t>
  </si>
  <si>
    <t>LimaHuarochiri</t>
  </si>
  <si>
    <t>HuarochiriMatucana</t>
  </si>
  <si>
    <t>L082</t>
  </si>
  <si>
    <t xml:space="preserve">MATUCANA-HUAROCHIRI                </t>
  </si>
  <si>
    <t>150702</t>
  </si>
  <si>
    <t>HuarochiriAntioquia</t>
  </si>
  <si>
    <t>L083</t>
  </si>
  <si>
    <t xml:space="preserve">ANTIOQUIA-HUAROCHIRI               </t>
  </si>
  <si>
    <t>150703</t>
  </si>
  <si>
    <t>HuarochiriCallahuanca</t>
  </si>
  <si>
    <t>L084</t>
  </si>
  <si>
    <t xml:space="preserve">CALLAHUANCA-HUAROCHIRI             </t>
  </si>
  <si>
    <t>150704</t>
  </si>
  <si>
    <t>HuarochiriCarampoma</t>
  </si>
  <si>
    <t>L085</t>
  </si>
  <si>
    <t xml:space="preserve">CARAMPOMA-HUAROCHIRI               </t>
  </si>
  <si>
    <t>150705</t>
  </si>
  <si>
    <t>HuarochiriChicla</t>
  </si>
  <si>
    <t>L086</t>
  </si>
  <si>
    <t xml:space="preserve">CHICLA-HUAROCHIRI                  </t>
  </si>
  <si>
    <t>150706</t>
  </si>
  <si>
    <t>HuarochiriCuenca</t>
  </si>
  <si>
    <t>L087</t>
  </si>
  <si>
    <t xml:space="preserve">CUENCA-HUAROCHIRI                  </t>
  </si>
  <si>
    <t>150707</t>
  </si>
  <si>
    <t>HuarochiriHuachupampa</t>
  </si>
  <si>
    <t>L088</t>
  </si>
  <si>
    <t xml:space="preserve">HUACHUPAMPA-HUAROCHIRI             </t>
  </si>
  <si>
    <t>150708</t>
  </si>
  <si>
    <t>HuarochiriHuanza</t>
  </si>
  <si>
    <t>L089</t>
  </si>
  <si>
    <t xml:space="preserve">HUANZA-HUAROCHIRI                  </t>
  </si>
  <si>
    <t>150709</t>
  </si>
  <si>
    <t>HuarochiriHuarochiri</t>
  </si>
  <si>
    <t>L090</t>
  </si>
  <si>
    <t xml:space="preserve">HUAROCHIRI-HUAROCHIRI              </t>
  </si>
  <si>
    <t>150710</t>
  </si>
  <si>
    <t>HuarochiriLahuaytambo</t>
  </si>
  <si>
    <t>L091</t>
  </si>
  <si>
    <t xml:space="preserve">LAHUAYTAMBO-HUAROCHIRI             </t>
  </si>
  <si>
    <t>150711</t>
  </si>
  <si>
    <t>HuarochiriLanga</t>
  </si>
  <si>
    <t>L092</t>
  </si>
  <si>
    <t xml:space="preserve">LANGA-HUAROCHIRI                   </t>
  </si>
  <si>
    <t>150712</t>
  </si>
  <si>
    <t>HuarochiriLaraos</t>
  </si>
  <si>
    <t>L093</t>
  </si>
  <si>
    <t xml:space="preserve">LARAOS-HUAROCHIRI                  </t>
  </si>
  <si>
    <t>150713</t>
  </si>
  <si>
    <t>HuarochiriMariatana</t>
  </si>
  <si>
    <t>L094</t>
  </si>
  <si>
    <t xml:space="preserve">MARIATANA-HUAROCHIRI               </t>
  </si>
  <si>
    <t>150714</t>
  </si>
  <si>
    <t>HuarochiriRicardo Palma</t>
  </si>
  <si>
    <t>L081</t>
  </si>
  <si>
    <t xml:space="preserve">RICARDO PALMA-HUAROCHIRI           </t>
  </si>
  <si>
    <t>150715</t>
  </si>
  <si>
    <t>HuarochiriSan Andres de Tupicocha</t>
  </si>
  <si>
    <t>L095</t>
  </si>
  <si>
    <t xml:space="preserve">SAN ANDRES-HUAROCHIRI              </t>
  </si>
  <si>
    <t>150716</t>
  </si>
  <si>
    <t>HuarochiriSan Antonio</t>
  </si>
  <si>
    <t>L096</t>
  </si>
  <si>
    <t xml:space="preserve">SAN ANTONIO-HUAROCHIRI             </t>
  </si>
  <si>
    <t>150717</t>
  </si>
  <si>
    <t>HuarochiriSan Bartolome</t>
  </si>
  <si>
    <t>L097</t>
  </si>
  <si>
    <t xml:space="preserve">SAN BARTOLOME-HUAROCHIRI           </t>
  </si>
  <si>
    <t>150718</t>
  </si>
  <si>
    <t>HuarochiriSan Damian</t>
  </si>
  <si>
    <t>L098</t>
  </si>
  <si>
    <t xml:space="preserve">SAN DAMIAN-HUAROCHIRI              </t>
  </si>
  <si>
    <t>150719</t>
  </si>
  <si>
    <t>HuarochiriSan Juan de Iris</t>
  </si>
  <si>
    <t>L099</t>
  </si>
  <si>
    <t xml:space="preserve">SAN JUAN DE IRIS-HUAROCHIRI        </t>
  </si>
  <si>
    <t>150720</t>
  </si>
  <si>
    <t>HuarochiriSan Juan de Tantaranche</t>
  </si>
  <si>
    <t>L107</t>
  </si>
  <si>
    <t xml:space="preserve">SAN JUAN DE TANTARANCHE-HUAROCHIRI </t>
  </si>
  <si>
    <t>150721</t>
  </si>
  <si>
    <t>HuarochiriSan Lorenzo de Quinti</t>
  </si>
  <si>
    <t>L100</t>
  </si>
  <si>
    <t xml:space="preserve">SAN LORENZO-HUAROCHIRI             </t>
  </si>
  <si>
    <t>150722</t>
  </si>
  <si>
    <t>HuarochiriSan Mateo</t>
  </si>
  <si>
    <t>L101</t>
  </si>
  <si>
    <t xml:space="preserve">SAN MATEO-HUAROCHIRI               </t>
  </si>
  <si>
    <t>150723</t>
  </si>
  <si>
    <t>HuarochiriSan Mateo de Otao</t>
  </si>
  <si>
    <t>L102</t>
  </si>
  <si>
    <t xml:space="preserve">SAN MATEO DE OTAO-HUAROCHIRI       </t>
  </si>
  <si>
    <t>150724</t>
  </si>
  <si>
    <t>HuarochiriSan Pedro de Casta</t>
  </si>
  <si>
    <t>L103</t>
  </si>
  <si>
    <t xml:space="preserve">SAN PEDRO DE CASTA-HUAROCHIRI      </t>
  </si>
  <si>
    <t>150725</t>
  </si>
  <si>
    <t>HuarochiriSan Pedro de Huancayre</t>
  </si>
  <si>
    <t>L108</t>
  </si>
  <si>
    <t xml:space="preserve">SAN PEDRO DE HUANCAYRE-HUAROCHIRI  </t>
  </si>
  <si>
    <t>150726</t>
  </si>
  <si>
    <t>HuarochiriSangallaya</t>
  </si>
  <si>
    <t>L104</t>
  </si>
  <si>
    <t xml:space="preserve">SANGALLAY-HUAROCHIRI               </t>
  </si>
  <si>
    <t>150727</t>
  </si>
  <si>
    <t>HuarochiriSanta Cruz de Cocachacra</t>
  </si>
  <si>
    <t>L105</t>
  </si>
  <si>
    <t xml:space="preserve">STA CRUZ DE CO-HUAROCHIRI          </t>
  </si>
  <si>
    <t>150728</t>
  </si>
  <si>
    <t>HuarochiriSanta Eulalia</t>
  </si>
  <si>
    <t>L080</t>
  </si>
  <si>
    <t xml:space="preserve">STA EULALIA-HUAROCHIRI             </t>
  </si>
  <si>
    <t>150729</t>
  </si>
  <si>
    <t>HuarochiriSantiago de Anchucaya</t>
  </si>
  <si>
    <t>L109</t>
  </si>
  <si>
    <t xml:space="preserve">SANTIAGO DE ANCHUCAYA-HUAROCHIRI   </t>
  </si>
  <si>
    <t>150730</t>
  </si>
  <si>
    <t>HuarochiriSantiago de Tuna</t>
  </si>
  <si>
    <t>L110</t>
  </si>
  <si>
    <t xml:space="preserve">SANTIAGO DE TUNA-HUAROCHIRI        </t>
  </si>
  <si>
    <t>150731</t>
  </si>
  <si>
    <t>HuarochiriSanto Domingo de los Olleros</t>
  </si>
  <si>
    <t>L111</t>
  </si>
  <si>
    <t>SANTO DOMINGO DE LOS OLLEROS-HUAROC</t>
  </si>
  <si>
    <t>150732</t>
  </si>
  <si>
    <t>HuarochiriSurco</t>
  </si>
  <si>
    <t>L106</t>
  </si>
  <si>
    <t xml:space="preserve">SAN GERONIMO DE SURCO-HUAROCHIRI   </t>
  </si>
  <si>
    <t>150801</t>
  </si>
  <si>
    <t>LimaHuaura</t>
  </si>
  <si>
    <t>HuauraHuacho</t>
  </si>
  <si>
    <t>L801</t>
  </si>
  <si>
    <t xml:space="preserve">HUACHO -HUAURA                     </t>
  </si>
  <si>
    <t>150802</t>
  </si>
  <si>
    <t>HuauraAmbar</t>
  </si>
  <si>
    <t>L802</t>
  </si>
  <si>
    <t xml:space="preserve">AMBAR-HUAURA                       </t>
  </si>
  <si>
    <t>150803</t>
  </si>
  <si>
    <t>HuauraCaleta de Carquin</t>
  </si>
  <si>
    <t>L803</t>
  </si>
  <si>
    <t xml:space="preserve">CALETA DE CARQUIN-HUAURA           </t>
  </si>
  <si>
    <t>150804</t>
  </si>
  <si>
    <t>HuauraChecras</t>
  </si>
  <si>
    <t>L804</t>
  </si>
  <si>
    <t xml:space="preserve">CHECRAS-HUAURA                     </t>
  </si>
  <si>
    <t>150805</t>
  </si>
  <si>
    <t>HuauraHualmay</t>
  </si>
  <si>
    <t>L805</t>
  </si>
  <si>
    <t xml:space="preserve">HUALMAY-HUAURA                     </t>
  </si>
  <si>
    <t>150806</t>
  </si>
  <si>
    <t>HuauraHuaura</t>
  </si>
  <si>
    <t>L806</t>
  </si>
  <si>
    <t xml:space="preserve">HUAURA-HUAURA                      </t>
  </si>
  <si>
    <t>150807</t>
  </si>
  <si>
    <t>HuauraLeoncio Prado</t>
  </si>
  <si>
    <t>L808</t>
  </si>
  <si>
    <t xml:space="preserve">LEONCIO PRADO-HUAURA               </t>
  </si>
  <si>
    <t>150808</t>
  </si>
  <si>
    <t>HuauraPaccho</t>
  </si>
  <si>
    <t>L809</t>
  </si>
  <si>
    <t xml:space="preserve">PACCHO-HUAURA                      </t>
  </si>
  <si>
    <t>150809</t>
  </si>
  <si>
    <t>HuauraSanta Leonor</t>
  </si>
  <si>
    <t>L810</t>
  </si>
  <si>
    <t xml:space="preserve">SANTA LEONOR-HUAURA                </t>
  </si>
  <si>
    <t>150810</t>
  </si>
  <si>
    <t>HuauraSanta Maria</t>
  </si>
  <si>
    <t>L807</t>
  </si>
  <si>
    <t xml:space="preserve">SANTA MARIA-HUARA                  </t>
  </si>
  <si>
    <t>150811</t>
  </si>
  <si>
    <t>HuauraSayan</t>
  </si>
  <si>
    <t>L811</t>
  </si>
  <si>
    <t xml:space="preserve">SAYAN-HUAURA                       </t>
  </si>
  <si>
    <t>150812</t>
  </si>
  <si>
    <t>HuauraVegueta</t>
  </si>
  <si>
    <t>L812</t>
  </si>
  <si>
    <t xml:space="preserve">VEGUETA-HUAURA                     </t>
  </si>
  <si>
    <t>150901</t>
  </si>
  <si>
    <t>LimaOyon</t>
  </si>
  <si>
    <t>OyonOyon</t>
  </si>
  <si>
    <t>L901</t>
  </si>
  <si>
    <t xml:space="preserve">OYON-OYON                          </t>
  </si>
  <si>
    <t>150902</t>
  </si>
  <si>
    <t>OyonAndajes</t>
  </si>
  <si>
    <t>L902</t>
  </si>
  <si>
    <t xml:space="preserve">ANDAJES-OYON                       </t>
  </si>
  <si>
    <t>150903</t>
  </si>
  <si>
    <t>OyonCaujul</t>
  </si>
  <si>
    <t>L903</t>
  </si>
  <si>
    <t xml:space="preserve">CAUJUL-OYON                        </t>
  </si>
  <si>
    <t>150904</t>
  </si>
  <si>
    <t>OyonCochamarca</t>
  </si>
  <si>
    <t>L904</t>
  </si>
  <si>
    <t xml:space="preserve">COCHAMARCA-OYON                    </t>
  </si>
  <si>
    <t>150905</t>
  </si>
  <si>
    <t>OyonNavan</t>
  </si>
  <si>
    <t>L905</t>
  </si>
  <si>
    <t xml:space="preserve">NAVAN-OYON                         </t>
  </si>
  <si>
    <t>150906</t>
  </si>
  <si>
    <t>OyonPachangara</t>
  </si>
  <si>
    <t>L906</t>
  </si>
  <si>
    <t xml:space="preserve">PACHANGARA-OYON                    </t>
  </si>
  <si>
    <t>151001</t>
  </si>
  <si>
    <t>LimaYauyos</t>
  </si>
  <si>
    <t>YauyosYauyos</t>
  </si>
  <si>
    <t>L112</t>
  </si>
  <si>
    <t xml:space="preserve">YAUYOS-YAUYOS                      </t>
  </si>
  <si>
    <t>151002</t>
  </si>
  <si>
    <t>YauyosAlis</t>
  </si>
  <si>
    <t>L113</t>
  </si>
  <si>
    <t xml:space="preserve">ALIS-YAUYOS                        </t>
  </si>
  <si>
    <t>151003</t>
  </si>
  <si>
    <t>YauyosAyauca</t>
  </si>
  <si>
    <t>L114</t>
  </si>
  <si>
    <t xml:space="preserve">AYAUCA-YAUYOS                      </t>
  </si>
  <si>
    <t>151004</t>
  </si>
  <si>
    <t>YauyosAyaviri</t>
  </si>
  <si>
    <t>L115</t>
  </si>
  <si>
    <t xml:space="preserve">AYAVIRI-YAUYOS                     </t>
  </si>
  <si>
    <t>151005</t>
  </si>
  <si>
    <t>YauyosAzangaro</t>
  </si>
  <si>
    <t>L116</t>
  </si>
  <si>
    <t xml:space="preserve">AZANGARO-YAUYOS                    </t>
  </si>
  <si>
    <t>151006</t>
  </si>
  <si>
    <t>YauyosCacra</t>
  </si>
  <si>
    <t>L117</t>
  </si>
  <si>
    <t xml:space="preserve">CACRA-YAUYOS                       </t>
  </si>
  <si>
    <t>151007</t>
  </si>
  <si>
    <t>YauyosCarania</t>
  </si>
  <si>
    <t>L118</t>
  </si>
  <si>
    <t xml:space="preserve">CARANIA-YAUYOS                     </t>
  </si>
  <si>
    <t>151008</t>
  </si>
  <si>
    <t>YauyosCatahuasi</t>
  </si>
  <si>
    <t>L119</t>
  </si>
  <si>
    <t xml:space="preserve">CATAHUASI-YAUYOS                   </t>
  </si>
  <si>
    <t>151009</t>
  </si>
  <si>
    <t>YauyosChocos</t>
  </si>
  <si>
    <t>L120</t>
  </si>
  <si>
    <t xml:space="preserve">CHOCOS-YAUYOS                      </t>
  </si>
  <si>
    <t>151010</t>
  </si>
  <si>
    <t>YauyosCochas</t>
  </si>
  <si>
    <t>L121</t>
  </si>
  <si>
    <t xml:space="preserve">COCHAS-YAUYOS                      </t>
  </si>
  <si>
    <t>151011</t>
  </si>
  <si>
    <t>YauyosColonia</t>
  </si>
  <si>
    <t>L122</t>
  </si>
  <si>
    <t xml:space="preserve">COLONIA-YAUYOS                     </t>
  </si>
  <si>
    <t>151012</t>
  </si>
  <si>
    <t>YauyosHongos</t>
  </si>
  <si>
    <t>L123</t>
  </si>
  <si>
    <t xml:space="preserve">HONGOS-YAUYOS                      </t>
  </si>
  <si>
    <t>151013</t>
  </si>
  <si>
    <t>YauyosHuampara</t>
  </si>
  <si>
    <t>L124</t>
  </si>
  <si>
    <t xml:space="preserve">HUAMPARA-YAUYOS                    </t>
  </si>
  <si>
    <t>151014</t>
  </si>
  <si>
    <t>YauyosHuancaya</t>
  </si>
  <si>
    <t>L125</t>
  </si>
  <si>
    <t xml:space="preserve">HUANCAYA-YAUYOS                    </t>
  </si>
  <si>
    <t>151015</t>
  </si>
  <si>
    <t>YauyosHuangascar</t>
  </si>
  <si>
    <t>L126</t>
  </si>
  <si>
    <t xml:space="preserve">HUANGASCAR-YAUYOS                  </t>
  </si>
  <si>
    <t>151016</t>
  </si>
  <si>
    <t>YauyosHuantan</t>
  </si>
  <si>
    <t>L127</t>
  </si>
  <si>
    <t xml:space="preserve">HUANTAN-YAUYOS                     </t>
  </si>
  <si>
    <t>151017</t>
  </si>
  <si>
    <t>YauyosHuañec</t>
  </si>
  <si>
    <t>L128</t>
  </si>
  <si>
    <t xml:space="preserve">HUA#EC-YAUYOS                      </t>
  </si>
  <si>
    <t>151018</t>
  </si>
  <si>
    <t>YauyosLaraos</t>
  </si>
  <si>
    <t>L129</t>
  </si>
  <si>
    <t xml:space="preserve">LARAOS-YAUYOS                      </t>
  </si>
  <si>
    <t>151019</t>
  </si>
  <si>
    <t>YauyosLincha</t>
  </si>
  <si>
    <t>L130</t>
  </si>
  <si>
    <t xml:space="preserve">LINCHA-YAUYOS                      </t>
  </si>
  <si>
    <t>151020</t>
  </si>
  <si>
    <t>YauyosMadean</t>
  </si>
  <si>
    <t>L131</t>
  </si>
  <si>
    <t xml:space="preserve">MADEAN-YAUYOS                      </t>
  </si>
  <si>
    <t>151021</t>
  </si>
  <si>
    <t>YauyosMiraflores</t>
  </si>
  <si>
    <t>L132</t>
  </si>
  <si>
    <t xml:space="preserve">MIRAFLORES-YAUYOS                  </t>
  </si>
  <si>
    <t>151022</t>
  </si>
  <si>
    <t>YauyosOmas</t>
  </si>
  <si>
    <t>L133</t>
  </si>
  <si>
    <t xml:space="preserve">OMAS-YAUYOS                        </t>
  </si>
  <si>
    <t>151023</t>
  </si>
  <si>
    <t>YauyosPutinza</t>
  </si>
  <si>
    <t>L134</t>
  </si>
  <si>
    <t xml:space="preserve">PUTINZA-YAUYOS                     </t>
  </si>
  <si>
    <t>151024</t>
  </si>
  <si>
    <t>YauyosQuinches</t>
  </si>
  <si>
    <t>L135</t>
  </si>
  <si>
    <t xml:space="preserve">QUINCHES-YAUYOS                    </t>
  </si>
  <si>
    <t>151025</t>
  </si>
  <si>
    <t>YauyosQuinocay</t>
  </si>
  <si>
    <t>L136</t>
  </si>
  <si>
    <t xml:space="preserve">QUINOCAY-YAUYOS                    </t>
  </si>
  <si>
    <t>151026</t>
  </si>
  <si>
    <t>YauyosSan Joaquin</t>
  </si>
  <si>
    <t>L137</t>
  </si>
  <si>
    <t xml:space="preserve">SAN JOAQUIN-YAUYOS                 </t>
  </si>
  <si>
    <t>151027</t>
  </si>
  <si>
    <t>YauyosSan Pedro de Pilas</t>
  </si>
  <si>
    <t>L138</t>
  </si>
  <si>
    <t xml:space="preserve">SAN PEDRO DE PILAS-YAUYOS          </t>
  </si>
  <si>
    <t>151028</t>
  </si>
  <si>
    <t>YauyosTanta</t>
  </si>
  <si>
    <t>L139</t>
  </si>
  <si>
    <t xml:space="preserve">TANTA-YAUYOS                       </t>
  </si>
  <si>
    <t>151029</t>
  </si>
  <si>
    <t>YauyosTauripampa</t>
  </si>
  <si>
    <t>L140</t>
  </si>
  <si>
    <t xml:space="preserve">TAURIPAMPA-YAUYOS                  </t>
  </si>
  <si>
    <t>151030</t>
  </si>
  <si>
    <t>YauyosTomas</t>
  </si>
  <si>
    <t>L141</t>
  </si>
  <si>
    <t xml:space="preserve">TOMAS-YAUYOS                       </t>
  </si>
  <si>
    <t>151031</t>
  </si>
  <si>
    <t>YauyosTupe</t>
  </si>
  <si>
    <t>L142</t>
  </si>
  <si>
    <t xml:space="preserve">TUPE-YAUYOS                        </t>
  </si>
  <si>
    <t>151032</t>
  </si>
  <si>
    <t>YauyosViñac</t>
  </si>
  <si>
    <t>L143</t>
  </si>
  <si>
    <t xml:space="preserve">VI#AC-YAUYOS                       </t>
  </si>
  <si>
    <t>151033</t>
  </si>
  <si>
    <t>YauyosVitis</t>
  </si>
  <si>
    <t>L144</t>
  </si>
  <si>
    <t xml:space="preserve">VITIS-YAUYOS                       </t>
  </si>
  <si>
    <t>160101</t>
  </si>
  <si>
    <t>LoretoMaynas</t>
  </si>
  <si>
    <t>MaynasIquitos</t>
  </si>
  <si>
    <t xml:space="preserve">LOR </t>
  </si>
  <si>
    <t>LT07</t>
  </si>
  <si>
    <t xml:space="preserve">IQUITOS                            </t>
  </si>
  <si>
    <t>160102</t>
  </si>
  <si>
    <t>MaynasAlto Nanay</t>
  </si>
  <si>
    <t>LT30</t>
  </si>
  <si>
    <t xml:space="preserve">ALTO NANAY-MAYNAS                  </t>
  </si>
  <si>
    <t>160103</t>
  </si>
  <si>
    <t>MaynasFernando Lores</t>
  </si>
  <si>
    <t>LT31</t>
  </si>
  <si>
    <t xml:space="preserve">FERNANDO LORES-MAYNAS              </t>
  </si>
  <si>
    <t>160104</t>
  </si>
  <si>
    <t>MaynasIndiana</t>
  </si>
  <si>
    <t>LT32</t>
  </si>
  <si>
    <t xml:space="preserve">INDIANA-MAYNAS                     </t>
  </si>
  <si>
    <t>160105</t>
  </si>
  <si>
    <t>MaynasLas Amazonas</t>
  </si>
  <si>
    <t>LT33</t>
  </si>
  <si>
    <t xml:space="preserve">LAS AMAZONAS-MAYNAS                </t>
  </si>
  <si>
    <t>160106</t>
  </si>
  <si>
    <t>MaynasMazan</t>
  </si>
  <si>
    <t>LT34</t>
  </si>
  <si>
    <t xml:space="preserve">MAZAN-MAYNAS                       </t>
  </si>
  <si>
    <t>160107</t>
  </si>
  <si>
    <t>MaynasNapo</t>
  </si>
  <si>
    <t>LT35</t>
  </si>
  <si>
    <t xml:space="preserve">NAPO-MAYNAS                        </t>
  </si>
  <si>
    <t>160108</t>
  </si>
  <si>
    <t>MaynasPunchana</t>
  </si>
  <si>
    <t>LT36</t>
  </si>
  <si>
    <t xml:space="preserve">PUNCHANA-MAYNAS                    </t>
  </si>
  <si>
    <t>160109</t>
  </si>
  <si>
    <t>MaynasPutumayo</t>
  </si>
  <si>
    <t>LT37</t>
  </si>
  <si>
    <t xml:space="preserve">PUTUMAYO-MAYNAS                    </t>
  </si>
  <si>
    <t>160110</t>
  </si>
  <si>
    <t>MaynasTorres Causana</t>
  </si>
  <si>
    <t>LT38</t>
  </si>
  <si>
    <t xml:space="preserve">TORRES CAUSANA-MAYNAS              </t>
  </si>
  <si>
    <t>160112</t>
  </si>
  <si>
    <t>MaynasBelen</t>
  </si>
  <si>
    <t>LT39</t>
  </si>
  <si>
    <t xml:space="preserve">BELEN-MAYNAS                       </t>
  </si>
  <si>
    <t>160113</t>
  </si>
  <si>
    <t>MaynasSan Juan Bautista</t>
  </si>
  <si>
    <t>LT08</t>
  </si>
  <si>
    <t xml:space="preserve">SAN JUAN BAUTISTA                  </t>
  </si>
  <si>
    <t>160114</t>
  </si>
  <si>
    <t>MaynasTeniente Manuel Clavero</t>
  </si>
  <si>
    <t>LT40</t>
  </si>
  <si>
    <t xml:space="preserve">TENIENTE MANUEL CLAVERO-MAYNAS     </t>
  </si>
  <si>
    <t>160201</t>
  </si>
  <si>
    <t>LoretoAlto Amazonas</t>
  </si>
  <si>
    <t>Alto AmazonasYurimaguas</t>
  </si>
  <si>
    <t>LT09</t>
  </si>
  <si>
    <t xml:space="preserve">YURIMAGUAS-ALTO AMAZONAS           </t>
  </si>
  <si>
    <t>160202</t>
  </si>
  <si>
    <t>Alto AmazonasBalsapuerto</t>
  </si>
  <si>
    <t>LT10</t>
  </si>
  <si>
    <t xml:space="preserve">BALSAPUERTO-ALTO AMAZONAS          </t>
  </si>
  <si>
    <t>160205</t>
  </si>
  <si>
    <t>Alto AmazonasJeberos</t>
  </si>
  <si>
    <t>LT11</t>
  </si>
  <si>
    <t xml:space="preserve">JEBEROS-ALTO AMAZONAS              </t>
  </si>
  <si>
    <t>160206</t>
  </si>
  <si>
    <t>Alto AmazonasLagunas</t>
  </si>
  <si>
    <t>LT12</t>
  </si>
  <si>
    <t xml:space="preserve">LAGUNAS-ALTO AMAZONAS              </t>
  </si>
  <si>
    <t>160210</t>
  </si>
  <si>
    <t>Alto AmazonasSanta Cruz</t>
  </si>
  <si>
    <t>LT13</t>
  </si>
  <si>
    <t xml:space="preserve">SANTA CRUZ-ALTO AMAZONAS           </t>
  </si>
  <si>
    <t>160211</t>
  </si>
  <si>
    <t>Alto AmazonasTeniente Cesar Lopez Rojas</t>
  </si>
  <si>
    <t>LT14</t>
  </si>
  <si>
    <t>TENIENTE CESAR LOPEZ ROJAS-ALTO AMA</t>
  </si>
  <si>
    <t>160301</t>
  </si>
  <si>
    <t>LoretoLoreto</t>
  </si>
  <si>
    <t>LoretoNauta</t>
  </si>
  <si>
    <t>LT21</t>
  </si>
  <si>
    <t xml:space="preserve">NAUTA-LORETO                       </t>
  </si>
  <si>
    <t>160302</t>
  </si>
  <si>
    <t>LoretoParinari</t>
  </si>
  <si>
    <t>LT22</t>
  </si>
  <si>
    <t xml:space="preserve">PARINARI-LORETO                    </t>
  </si>
  <si>
    <t>160303</t>
  </si>
  <si>
    <t>LoretoTigre</t>
  </si>
  <si>
    <t>LT23</t>
  </si>
  <si>
    <t xml:space="preserve">TIGRE-LORETO                       </t>
  </si>
  <si>
    <t>160304</t>
  </si>
  <si>
    <t>LoretoTrompeteros</t>
  </si>
  <si>
    <t>LT24</t>
  </si>
  <si>
    <t xml:space="preserve">TROMPETEROS-LORETO                 </t>
  </si>
  <si>
    <t>160305</t>
  </si>
  <si>
    <t>LoretoUrarinas</t>
  </si>
  <si>
    <t>LT25</t>
  </si>
  <si>
    <t xml:space="preserve">URARINAS-LORETO                    </t>
  </si>
  <si>
    <t>160401</t>
  </si>
  <si>
    <t>LoretoMariscal Ramon Castilla</t>
  </si>
  <si>
    <t>Mariscal Ramon CastillaRamon Castilla</t>
  </si>
  <si>
    <t>LT26</t>
  </si>
  <si>
    <t>RAMON CASTILLA-MARISCAL RAMON CASTI</t>
  </si>
  <si>
    <t>160402</t>
  </si>
  <si>
    <t>Mariscal Ramon CastillaPebas</t>
  </si>
  <si>
    <t>LT27</t>
  </si>
  <si>
    <t xml:space="preserve">PEBAS-MARISCAL RAMON CASTILLA      </t>
  </si>
  <si>
    <t>160403</t>
  </si>
  <si>
    <t>Mariscal Ramon CastillaYavari</t>
  </si>
  <si>
    <t>LT28</t>
  </si>
  <si>
    <t xml:space="preserve">YAVARI-MARISCAL RAMON CASTILLA     </t>
  </si>
  <si>
    <t>160404</t>
  </si>
  <si>
    <t>Mariscal Ramon CastillaSan Pablo</t>
  </si>
  <si>
    <t>LT29</t>
  </si>
  <si>
    <t xml:space="preserve">SAN PABLO-MARISCAL RAMON CASTILLA  </t>
  </si>
  <si>
    <t>160501</t>
  </si>
  <si>
    <t>LoretoRequena</t>
  </si>
  <si>
    <t>RequenaRequena</t>
  </si>
  <si>
    <t>LT05</t>
  </si>
  <si>
    <t xml:space="preserve">REQUENA                            </t>
  </si>
  <si>
    <t>160502</t>
  </si>
  <si>
    <t>RequenaAlto Tapiche</t>
  </si>
  <si>
    <t>LT41</t>
  </si>
  <si>
    <t xml:space="preserve">ALTO TAPICHE-REQUENA               </t>
  </si>
  <si>
    <t>160503</t>
  </si>
  <si>
    <t>RequenaCapelo</t>
  </si>
  <si>
    <t>LT42</t>
  </si>
  <si>
    <t xml:space="preserve">CAPELO-REQUENA                     </t>
  </si>
  <si>
    <t>160504</t>
  </si>
  <si>
    <t>RequenaEmilio San Martin</t>
  </si>
  <si>
    <t>LT43</t>
  </si>
  <si>
    <t xml:space="preserve">EMILIO SAN MARTIN-REQUENA          </t>
  </si>
  <si>
    <t>160505</t>
  </si>
  <si>
    <t>RequenaMaquia</t>
  </si>
  <si>
    <t>LT44</t>
  </si>
  <si>
    <t xml:space="preserve">MAQUIA-REQUENA                     </t>
  </si>
  <si>
    <t>160506</t>
  </si>
  <si>
    <t>RequenaPuinahua</t>
  </si>
  <si>
    <t>LT45</t>
  </si>
  <si>
    <t xml:space="preserve">PUINAHUA-REQUENA                   </t>
  </si>
  <si>
    <t>160507</t>
  </si>
  <si>
    <t>RequenaSaquena</t>
  </si>
  <si>
    <t>LT47</t>
  </si>
  <si>
    <t xml:space="preserve">SAQUENA-REQUENA                    </t>
  </si>
  <si>
    <t>160508</t>
  </si>
  <si>
    <t>RequenaSoplin</t>
  </si>
  <si>
    <t>LT48</t>
  </si>
  <si>
    <t xml:space="preserve">SOPLIN-REQUENA                     </t>
  </si>
  <si>
    <t>160509</t>
  </si>
  <si>
    <t>RequenaTapiche</t>
  </si>
  <si>
    <t>LT49</t>
  </si>
  <si>
    <t xml:space="preserve">TAPICHE-REQUENA                    </t>
  </si>
  <si>
    <t>160510</t>
  </si>
  <si>
    <t>RequenaJenaro Herrera</t>
  </si>
  <si>
    <t>LT50</t>
  </si>
  <si>
    <t xml:space="preserve">JENARO HERRERA-REQUENA             </t>
  </si>
  <si>
    <t>160511</t>
  </si>
  <si>
    <t>RequenaYaquerana</t>
  </si>
  <si>
    <t>LT51</t>
  </si>
  <si>
    <t xml:space="preserve">YAQUERANA-REQUENA                  </t>
  </si>
  <si>
    <t>160601</t>
  </si>
  <si>
    <t>LoretoUcayali</t>
  </si>
  <si>
    <t>UcayaliContamana</t>
  </si>
  <si>
    <t>LT52</t>
  </si>
  <si>
    <t xml:space="preserve">CONTAMANA-UCAYALI                  </t>
  </si>
  <si>
    <t>160602</t>
  </si>
  <si>
    <t>UcayaliInahuaya</t>
  </si>
  <si>
    <t>LT53</t>
  </si>
  <si>
    <t xml:space="preserve">INAHUAYA-UCAYALI                   </t>
  </si>
  <si>
    <t>160603</t>
  </si>
  <si>
    <t>UcayaliPadre Marquez</t>
  </si>
  <si>
    <t>LT54</t>
  </si>
  <si>
    <t xml:space="preserve">PADRE MARQUEZ-UCAYALI              </t>
  </si>
  <si>
    <t>160604</t>
  </si>
  <si>
    <t>UcayaliPampa Hermosa</t>
  </si>
  <si>
    <t>LT55</t>
  </si>
  <si>
    <t xml:space="preserve">PAMPA HERMOSA-UCAYALI              </t>
  </si>
  <si>
    <t>160605</t>
  </si>
  <si>
    <t>UcayaliSarayacu</t>
  </si>
  <si>
    <t>LT56</t>
  </si>
  <si>
    <t xml:space="preserve">SARAYACU-UCAYALI                   </t>
  </si>
  <si>
    <t>160606</t>
  </si>
  <si>
    <t>UcayaliVargas Guerra</t>
  </si>
  <si>
    <t>LT57</t>
  </si>
  <si>
    <t xml:space="preserve">VARGAS GUERRA-UCAYALI              </t>
  </si>
  <si>
    <t>160701</t>
  </si>
  <si>
    <t>LoretoDatem del Marañon</t>
  </si>
  <si>
    <t>Datem del MarañonBarranca</t>
  </si>
  <si>
    <t>LT15</t>
  </si>
  <si>
    <t xml:space="preserve">BARRANCA-DATEM DEL MARA#ON         </t>
  </si>
  <si>
    <t>160702</t>
  </si>
  <si>
    <t>Datem del MarañonCahuapanas</t>
  </si>
  <si>
    <t>LT16</t>
  </si>
  <si>
    <t xml:space="preserve">CAHUAPANAS-DATEM DEL MARA#ON       </t>
  </si>
  <si>
    <t>160703</t>
  </si>
  <si>
    <t>Datem del MarañonManseriche</t>
  </si>
  <si>
    <t>LT17</t>
  </si>
  <si>
    <t xml:space="preserve">MANSERICHE-DATEM DEL MARA#ON       </t>
  </si>
  <si>
    <t>160704</t>
  </si>
  <si>
    <t>Datem del MarañonMorona</t>
  </si>
  <si>
    <t>LT18</t>
  </si>
  <si>
    <t xml:space="preserve">MORONA-DATEM DEL MARA#ON           </t>
  </si>
  <si>
    <t>160705</t>
  </si>
  <si>
    <t>Datem del MarañonPastaza</t>
  </si>
  <si>
    <t>LT19</t>
  </si>
  <si>
    <t xml:space="preserve">PASTAZA-DATEM DEL MARA#ON          </t>
  </si>
  <si>
    <t>160706</t>
  </si>
  <si>
    <t>Datem del MarañonAndoas</t>
  </si>
  <si>
    <t>LT20</t>
  </si>
  <si>
    <t xml:space="preserve">ANDOAS-DATEM DEL MARA#ON           </t>
  </si>
  <si>
    <t xml:space="preserve">ROSA PANDURO-DATEM DEL MARA#ON           </t>
  </si>
  <si>
    <t xml:space="preserve">YAGUAS-DATEM DEL MARA#ON           </t>
  </si>
  <si>
    <t>170101</t>
  </si>
  <si>
    <t>Madre de DiosTambopata</t>
  </si>
  <si>
    <t>TambopataTambopata</t>
  </si>
  <si>
    <t xml:space="preserve">MDI </t>
  </si>
  <si>
    <t>MD01</t>
  </si>
  <si>
    <t xml:space="preserve">TAMBOPATA                          </t>
  </si>
  <si>
    <t>170102</t>
  </si>
  <si>
    <t>TambopataInambari</t>
  </si>
  <si>
    <t>MD09</t>
  </si>
  <si>
    <t xml:space="preserve">INAMBARI-TAMBOPATA                 </t>
  </si>
  <si>
    <t>170103</t>
  </si>
  <si>
    <t>TambopataLas Piedras</t>
  </si>
  <si>
    <t>MD10</t>
  </si>
  <si>
    <t xml:space="preserve">LAS PIEDRAS-TAMBOPATA              </t>
  </si>
  <si>
    <t>170104</t>
  </si>
  <si>
    <t>TambopataLaberinto</t>
  </si>
  <si>
    <t>MD11</t>
  </si>
  <si>
    <t xml:space="preserve">LABERINTO-TAMBOPATA                </t>
  </si>
  <si>
    <t>170201</t>
  </si>
  <si>
    <t>Madre de DiosManu</t>
  </si>
  <si>
    <t>ManuManu</t>
  </si>
  <si>
    <t>MD02</t>
  </si>
  <si>
    <t xml:space="preserve">MANU                               </t>
  </si>
  <si>
    <t>170202</t>
  </si>
  <si>
    <t>ManuFitzcarrald</t>
  </si>
  <si>
    <t>MD04</t>
  </si>
  <si>
    <t xml:space="preserve">FITZCARRALD-MANU                   </t>
  </si>
  <si>
    <t>170203</t>
  </si>
  <si>
    <t>ManuMadre de Dios</t>
  </si>
  <si>
    <t>MD05</t>
  </si>
  <si>
    <t xml:space="preserve">MADRE DE DIOS-MANU                 </t>
  </si>
  <si>
    <t>170204</t>
  </si>
  <si>
    <t>ManuHuepetuhe</t>
  </si>
  <si>
    <t>MD06</t>
  </si>
  <si>
    <t xml:space="preserve">HUEPETUHE-MANU                     </t>
  </si>
  <si>
    <t>170301</t>
  </si>
  <si>
    <t>Madre de DiosTahuamanu</t>
  </si>
  <si>
    <t>TahuamanuIñapari</t>
  </si>
  <si>
    <t>MD07</t>
  </si>
  <si>
    <t xml:space="preserve">I#APARI-TAHUAMANU                  </t>
  </si>
  <si>
    <t>170302</t>
  </si>
  <si>
    <t>TahuamanuIberia</t>
  </si>
  <si>
    <t>MD08</t>
  </si>
  <si>
    <t xml:space="preserve">IBERIA-TAHUAMANU                   </t>
  </si>
  <si>
    <t>170303</t>
  </si>
  <si>
    <t>TahuamanuTahuamanu</t>
  </si>
  <si>
    <t>MD03</t>
  </si>
  <si>
    <t xml:space="preserve">TAHUAMANU                          </t>
  </si>
  <si>
    <t>180101</t>
  </si>
  <si>
    <t>MoqueguaMariscal Nieto</t>
  </si>
  <si>
    <t>Mariscal NietoMoquegua</t>
  </si>
  <si>
    <t xml:space="preserve">MOQ </t>
  </si>
  <si>
    <t>M017</t>
  </si>
  <si>
    <t xml:space="preserve">MOQUEGUA-MARISCAL NIETO            </t>
  </si>
  <si>
    <t>180102</t>
  </si>
  <si>
    <t>Mariscal NietoCarumas</t>
  </si>
  <si>
    <t>M018</t>
  </si>
  <si>
    <t xml:space="preserve">CARUMAS-MARISCAL NIETO             </t>
  </si>
  <si>
    <t>180103</t>
  </si>
  <si>
    <t>Mariscal NietoCuchumbaya</t>
  </si>
  <si>
    <t>M019</t>
  </si>
  <si>
    <t xml:space="preserve">CUCHUMBAYA-MARISCAL NIETO          </t>
  </si>
  <si>
    <t>180104</t>
  </si>
  <si>
    <t>Mariscal NietoSamegua</t>
  </si>
  <si>
    <t>M020</t>
  </si>
  <si>
    <t xml:space="preserve">SAMEGUA-MARISCAL NIETO             </t>
  </si>
  <si>
    <t>180105</t>
  </si>
  <si>
    <t>Mariscal NietoSan Cristobal</t>
  </si>
  <si>
    <t>M021</t>
  </si>
  <si>
    <t xml:space="preserve">SAN CRISTOBAL-MARISCAL NIETO       </t>
  </si>
  <si>
    <t>180106</t>
  </si>
  <si>
    <t>Mariscal NietoTorata</t>
  </si>
  <si>
    <t>M022</t>
  </si>
  <si>
    <t xml:space="preserve">TORATA-MARISCAL NIETO              </t>
  </si>
  <si>
    <t>180201</t>
  </si>
  <si>
    <t>MoqueguaGeneral Sanchez Cerro</t>
  </si>
  <si>
    <t>General Sanchez CerroOmate</t>
  </si>
  <si>
    <t>M004</t>
  </si>
  <si>
    <t xml:space="preserve">OMATE-GENERAL SANCHEZ CERRO        </t>
  </si>
  <si>
    <t>180202</t>
  </si>
  <si>
    <t>General Sanchez CerroChojata</t>
  </si>
  <si>
    <t>M005</t>
  </si>
  <si>
    <t xml:space="preserve">CHOJATA-GENERAL SANCHEZ CERRO      </t>
  </si>
  <si>
    <t>180203</t>
  </si>
  <si>
    <t>General Sanchez CerroCoalaque</t>
  </si>
  <si>
    <t>M006</t>
  </si>
  <si>
    <t xml:space="preserve">COALAQUE-GENERAL SANCHEZ CERRO     </t>
  </si>
  <si>
    <t>180204</t>
  </si>
  <si>
    <t>General Sanchez CerroIchuña</t>
  </si>
  <si>
    <t>M007</t>
  </si>
  <si>
    <t xml:space="preserve">ICHU#A-GENERAL SANCHEZ CERRO       </t>
  </si>
  <si>
    <t>180205</t>
  </si>
  <si>
    <t>General Sanchez CerroLa Capilla</t>
  </si>
  <si>
    <t>M008</t>
  </si>
  <si>
    <t xml:space="preserve">LA CAPILLA-GENERAL SANCHEZ CERRO   </t>
  </si>
  <si>
    <t>180206</t>
  </si>
  <si>
    <t>General Sanchez CerroLloque</t>
  </si>
  <si>
    <t>M009</t>
  </si>
  <si>
    <t xml:space="preserve">LLOQUE-GENERAL SANCHEZ CERRO       </t>
  </si>
  <si>
    <t>180207</t>
  </si>
  <si>
    <t>General Sanchez CerroMatalaque</t>
  </si>
  <si>
    <t>M010</t>
  </si>
  <si>
    <t xml:space="preserve">MATALAQUE-GENERAL SANCHEZ CERRO    </t>
  </si>
  <si>
    <t>180208</t>
  </si>
  <si>
    <t>General Sanchez CerroPuquina</t>
  </si>
  <si>
    <t>M011</t>
  </si>
  <si>
    <t xml:space="preserve">PUQUINA-GENERAL SANCHEZ CERRO      </t>
  </si>
  <si>
    <t>180209</t>
  </si>
  <si>
    <t>General Sanchez CerroQuinistaquillas</t>
  </si>
  <si>
    <t>M012</t>
  </si>
  <si>
    <t>QUINISTAQUILLAS-GENERAL SANCHEZ CER</t>
  </si>
  <si>
    <t>180210</t>
  </si>
  <si>
    <t>General Sanchez CerroUbinas</t>
  </si>
  <si>
    <t>M013</t>
  </si>
  <si>
    <t xml:space="preserve">UBINAS-GENERAL SANCHEZ CERRO       </t>
  </si>
  <si>
    <t>180211</t>
  </si>
  <si>
    <t>General Sanchez CerroYunga</t>
  </si>
  <si>
    <t>M014</t>
  </si>
  <si>
    <t xml:space="preserve">YUNGA-GENERAL SANCHEZ CERRO        </t>
  </si>
  <si>
    <t>180301</t>
  </si>
  <si>
    <t>MoqueguaIlo</t>
  </si>
  <si>
    <t>IloIlo</t>
  </si>
  <si>
    <t>M003</t>
  </si>
  <si>
    <t xml:space="preserve">ILO                                </t>
  </si>
  <si>
    <t>180302</t>
  </si>
  <si>
    <t>IloEl Algarrobal</t>
  </si>
  <si>
    <t>M015</t>
  </si>
  <si>
    <t xml:space="preserve">EL ALGARROBAL-ILO                  </t>
  </si>
  <si>
    <t>180303</t>
  </si>
  <si>
    <t>IloPacocha</t>
  </si>
  <si>
    <t>M016</t>
  </si>
  <si>
    <t xml:space="preserve">PACOCHA-ILO                        </t>
  </si>
  <si>
    <t>190101</t>
  </si>
  <si>
    <t>PascoPasco</t>
  </si>
  <si>
    <t>PascoChaupimarca</t>
  </si>
  <si>
    <t xml:space="preserve">PAS </t>
  </si>
  <si>
    <t>PS18</t>
  </si>
  <si>
    <t xml:space="preserve">CHAUPIMARCA-PASCO                  </t>
  </si>
  <si>
    <t>190102</t>
  </si>
  <si>
    <t>PascoHuachon</t>
  </si>
  <si>
    <t>PS19</t>
  </si>
  <si>
    <t xml:space="preserve">HUACHON-PASCO                      </t>
  </si>
  <si>
    <t>190103</t>
  </si>
  <si>
    <t>PascoHuariaca</t>
  </si>
  <si>
    <t>PS20</t>
  </si>
  <si>
    <t xml:space="preserve">HUARIACA-PASCO                     </t>
  </si>
  <si>
    <t>190104</t>
  </si>
  <si>
    <t>PascoHuayllay</t>
  </si>
  <si>
    <t>PS21</t>
  </si>
  <si>
    <t xml:space="preserve">HUAYLLAY-PASCO                     </t>
  </si>
  <si>
    <t>190105</t>
  </si>
  <si>
    <t>PascoNinacaca</t>
  </si>
  <si>
    <t>PS22</t>
  </si>
  <si>
    <t xml:space="preserve">NINACACA-PASCO                     </t>
  </si>
  <si>
    <t>190106</t>
  </si>
  <si>
    <t>PascoPallanchacra</t>
  </si>
  <si>
    <t>PS23</t>
  </si>
  <si>
    <t xml:space="preserve">PALLANCHACRA-PASCO                 </t>
  </si>
  <si>
    <t>190107</t>
  </si>
  <si>
    <t>PascoPaucartambo</t>
  </si>
  <si>
    <t>PS24</t>
  </si>
  <si>
    <t xml:space="preserve">PAUCARTAMBO-PASCO                  </t>
  </si>
  <si>
    <t>190108</t>
  </si>
  <si>
    <t>PascoSan Francisco De Asis de Yarusyacan</t>
  </si>
  <si>
    <t>PS25</t>
  </si>
  <si>
    <t>SAN FRANCISCO DE ASIS DE YARUSYACAN</t>
  </si>
  <si>
    <t>190109</t>
  </si>
  <si>
    <t>PascoSimon Bolivar</t>
  </si>
  <si>
    <t>PS26</t>
  </si>
  <si>
    <t xml:space="preserve">SIMON BOLIVAR-PASCO                </t>
  </si>
  <si>
    <t>190110</t>
  </si>
  <si>
    <t>PascoTiclacayan</t>
  </si>
  <si>
    <t>PS27</t>
  </si>
  <si>
    <t xml:space="preserve">TICLACAYAN-PASCO                   </t>
  </si>
  <si>
    <t>190111</t>
  </si>
  <si>
    <t>PascoTinyahuarco</t>
  </si>
  <si>
    <t>PS28</t>
  </si>
  <si>
    <t xml:space="preserve">TINYAHUARCO-PASCO                  </t>
  </si>
  <si>
    <t>190112</t>
  </si>
  <si>
    <t>PascoVicco</t>
  </si>
  <si>
    <t>PS29</t>
  </si>
  <si>
    <t xml:space="preserve">VICCO-PASCO                        </t>
  </si>
  <si>
    <t>190113</t>
  </si>
  <si>
    <t>PascoYanacancha</t>
  </si>
  <si>
    <t>PS30</t>
  </si>
  <si>
    <t xml:space="preserve">YANACANCHA-PASCO                   </t>
  </si>
  <si>
    <t>190201</t>
  </si>
  <si>
    <t>PascoDaniel Alcides Carrion</t>
  </si>
  <si>
    <t>Daniel Alcides CarrionYanahuanca</t>
  </si>
  <si>
    <t>PS04</t>
  </si>
  <si>
    <t xml:space="preserve">YANAHUANCA-DANIEL ALCIDES CARRION  </t>
  </si>
  <si>
    <t>190202</t>
  </si>
  <si>
    <t>Daniel Alcides CarrionChacayan</t>
  </si>
  <si>
    <t>PS05</t>
  </si>
  <si>
    <t xml:space="preserve">CHACAYAN-DANIEL ALCIDES CARRION    </t>
  </si>
  <si>
    <t>190203</t>
  </si>
  <si>
    <t>Daniel Alcides CarrionGoyllarisquizga</t>
  </si>
  <si>
    <t>PS06</t>
  </si>
  <si>
    <t>GOYLLARISQUIZGA-DANIEL ALCIDES CARR</t>
  </si>
  <si>
    <t>190204</t>
  </si>
  <si>
    <t>Daniel Alcides CarrionPaucar</t>
  </si>
  <si>
    <t>PS07</t>
  </si>
  <si>
    <t xml:space="preserve">PAUCAR-DANIEL ALCIDES CARRION      </t>
  </si>
  <si>
    <t>190205</t>
  </si>
  <si>
    <t>Daniel Alcides CarrionSan Pedro de Pillao</t>
  </si>
  <si>
    <t>PS08</t>
  </si>
  <si>
    <t xml:space="preserve">SAN PEDRO DE PILLAO-DANIEL ALCIDES </t>
  </si>
  <si>
    <t>190206</t>
  </si>
  <si>
    <t>Daniel Alcides CarrionSanta Ana de Tusi</t>
  </si>
  <si>
    <t>PS09</t>
  </si>
  <si>
    <t>SANTA ANA DE TUSI-DANIEL ALCIDES CA</t>
  </si>
  <si>
    <t>190207</t>
  </si>
  <si>
    <t>Daniel Alcides CarrionTapuc</t>
  </si>
  <si>
    <t>PS10</t>
  </si>
  <si>
    <t xml:space="preserve">TAPUC-DANIEL ALCIDES CARRION       </t>
  </si>
  <si>
    <t>190208</t>
  </si>
  <si>
    <t>Daniel Alcides CarrionVilcabamba</t>
  </si>
  <si>
    <t>PS11</t>
  </si>
  <si>
    <t xml:space="preserve">VILCABAMBA-DANIEL ALCIDES CARRION  </t>
  </si>
  <si>
    <t>190301</t>
  </si>
  <si>
    <t>PascoOxapampa</t>
  </si>
  <si>
    <t>OxapampaOxapampa</t>
  </si>
  <si>
    <t>PS03</t>
  </si>
  <si>
    <t xml:space="preserve">OXAPAMPA                           </t>
  </si>
  <si>
    <t>190302</t>
  </si>
  <si>
    <t>OxapampaChontabamba</t>
  </si>
  <si>
    <t>PS12</t>
  </si>
  <si>
    <t xml:space="preserve">CHONTABAMBA-OXAPAMPA               </t>
  </si>
  <si>
    <t>190303</t>
  </si>
  <si>
    <t>OxapampaHuancabamba</t>
  </si>
  <si>
    <t>PS13</t>
  </si>
  <si>
    <t xml:space="preserve">HUANCABAMBA-OXAPAMPA               </t>
  </si>
  <si>
    <t>190304</t>
  </si>
  <si>
    <t>OxapampaPalcazu</t>
  </si>
  <si>
    <t>PS14</t>
  </si>
  <si>
    <t xml:space="preserve">PALCAZU-OXAPAMPA                   </t>
  </si>
  <si>
    <t>190305</t>
  </si>
  <si>
    <t>OxapampaPozuzo</t>
  </si>
  <si>
    <t>PS15</t>
  </si>
  <si>
    <t xml:space="preserve">POZUZO-OXAPAMPA                    </t>
  </si>
  <si>
    <t>190306</t>
  </si>
  <si>
    <t>OxapampaPuerto Bermudez</t>
  </si>
  <si>
    <t>PS16</t>
  </si>
  <si>
    <t xml:space="preserve">PUERTO BERMUDEZ-OXAPAMPA           </t>
  </si>
  <si>
    <t>190307</t>
  </si>
  <si>
    <t>OxapampaVilla Rica</t>
  </si>
  <si>
    <t>PS17</t>
  </si>
  <si>
    <t xml:space="preserve">VILLA RICA-OXAPAMPA                </t>
  </si>
  <si>
    <t>190308</t>
  </si>
  <si>
    <t>OxapampaConstitucion</t>
  </si>
  <si>
    <t>PS31</t>
  </si>
  <si>
    <t xml:space="preserve">CONSTITUCION-OXAPAMPA              </t>
  </si>
  <si>
    <t>200101</t>
  </si>
  <si>
    <t>PiuraPiura</t>
  </si>
  <si>
    <t xml:space="preserve">PIU </t>
  </si>
  <si>
    <t>P001</t>
  </si>
  <si>
    <t xml:space="preserve">PIURA                              </t>
  </si>
  <si>
    <t>200104</t>
  </si>
  <si>
    <t>PiuraCastilla</t>
  </si>
  <si>
    <t>P004</t>
  </si>
  <si>
    <t xml:space="preserve">CASTILLA                           </t>
  </si>
  <si>
    <t>200105</t>
  </si>
  <si>
    <t>PiuraCatacaos</t>
  </si>
  <si>
    <t>P005</t>
  </si>
  <si>
    <t xml:space="preserve">CATACAOS                           </t>
  </si>
  <si>
    <t>200107</t>
  </si>
  <si>
    <t>PiuraCura Mori</t>
  </si>
  <si>
    <t>P007</t>
  </si>
  <si>
    <t xml:space="preserve">CURA MORI                          </t>
  </si>
  <si>
    <t>200108</t>
  </si>
  <si>
    <t>PiuraEl Tallan</t>
  </si>
  <si>
    <t>P008</t>
  </si>
  <si>
    <t xml:space="preserve">EL TALLAN                          </t>
  </si>
  <si>
    <t>200109</t>
  </si>
  <si>
    <t>PiuraLa Arena</t>
  </si>
  <si>
    <t>P009</t>
  </si>
  <si>
    <t xml:space="preserve">PIURA - LA ARENA                   </t>
  </si>
  <si>
    <t>200110</t>
  </si>
  <si>
    <t>PiuraLa Union</t>
  </si>
  <si>
    <t>P010</t>
  </si>
  <si>
    <t xml:space="preserve">LA UNION                           </t>
  </si>
  <si>
    <t>200111</t>
  </si>
  <si>
    <t>PiuraLas Lomas</t>
  </si>
  <si>
    <t>P011</t>
  </si>
  <si>
    <t xml:space="preserve">LAS LOMAS                          </t>
  </si>
  <si>
    <t>200114</t>
  </si>
  <si>
    <t>PiuraTambo Grande</t>
  </si>
  <si>
    <t>P014</t>
  </si>
  <si>
    <t xml:space="preserve">TAMBOGRANDE                        </t>
  </si>
  <si>
    <t>200115</t>
  </si>
  <si>
    <t>PiuraVeintiseis de Octubre</t>
  </si>
  <si>
    <t>200201</t>
  </si>
  <si>
    <t>PiuraAyabaca</t>
  </si>
  <si>
    <t>AyabacaAyabaca</t>
  </si>
  <si>
    <t>P201</t>
  </si>
  <si>
    <t xml:space="preserve">AYABACA-AYABACA                    </t>
  </si>
  <si>
    <t>200202</t>
  </si>
  <si>
    <t>AyabacaFrias</t>
  </si>
  <si>
    <t>P202</t>
  </si>
  <si>
    <t xml:space="preserve">FRIAS-AYABACA                      </t>
  </si>
  <si>
    <t>200203</t>
  </si>
  <si>
    <t>AyabacaJilili</t>
  </si>
  <si>
    <t>P203</t>
  </si>
  <si>
    <t xml:space="preserve">JILILI-AYABACA                     </t>
  </si>
  <si>
    <t>200204</t>
  </si>
  <si>
    <t>AyabacaLagunas</t>
  </si>
  <si>
    <t>P204</t>
  </si>
  <si>
    <t xml:space="preserve">LAGUNAS-AYABACA                    </t>
  </si>
  <si>
    <t>200205</t>
  </si>
  <si>
    <t>AyabacaMontero</t>
  </si>
  <si>
    <t>P205</t>
  </si>
  <si>
    <t xml:space="preserve">MONTERO-AYABACA                    </t>
  </si>
  <si>
    <t>200206</t>
  </si>
  <si>
    <t>AyabacaPacaipampa</t>
  </si>
  <si>
    <t>P206</t>
  </si>
  <si>
    <t xml:space="preserve">PACAIPAMPA-AYABACA                 </t>
  </si>
  <si>
    <t>200207</t>
  </si>
  <si>
    <t>AyabacaPaimas</t>
  </si>
  <si>
    <t>P207</t>
  </si>
  <si>
    <t xml:space="preserve">PAIMAS-AYABACA                     </t>
  </si>
  <si>
    <t>200208</t>
  </si>
  <si>
    <t>AyabacaSapillica</t>
  </si>
  <si>
    <t>P208</t>
  </si>
  <si>
    <t xml:space="preserve">SAPILLICA-AYABACA                  </t>
  </si>
  <si>
    <t>200209</t>
  </si>
  <si>
    <t>AyabacaSicchez</t>
  </si>
  <si>
    <t>P209</t>
  </si>
  <si>
    <t xml:space="preserve">SICCHEZ-AYABACA                    </t>
  </si>
  <si>
    <t>200210</t>
  </si>
  <si>
    <t>AyabacaSuyo</t>
  </si>
  <si>
    <t>P210</t>
  </si>
  <si>
    <t xml:space="preserve">SUYO-AYABACA                       </t>
  </si>
  <si>
    <t>200301</t>
  </si>
  <si>
    <t>PiuraHuancabamba</t>
  </si>
  <si>
    <t>HuancabambaHuancabamba</t>
  </si>
  <si>
    <t>P301</t>
  </si>
  <si>
    <t xml:space="preserve">HUANCABAMBA - HUANCABAMBA          </t>
  </si>
  <si>
    <t>200302</t>
  </si>
  <si>
    <t>HuancabambaCanchaque</t>
  </si>
  <si>
    <t>P302</t>
  </si>
  <si>
    <t xml:space="preserve">CANCHAQUE - HUANCABAMBA            </t>
  </si>
  <si>
    <t>200303</t>
  </si>
  <si>
    <t>HuancabambaEl Carmen de la Frontera</t>
  </si>
  <si>
    <t>P303</t>
  </si>
  <si>
    <t>EL CARMEN DE LA FRONTERA - HUANCABA</t>
  </si>
  <si>
    <t>200304</t>
  </si>
  <si>
    <t>HuancabambaHuarmaca</t>
  </si>
  <si>
    <t>P304</t>
  </si>
  <si>
    <t xml:space="preserve">HUARMACA - HUANCABAMBA             </t>
  </si>
  <si>
    <t>200305</t>
  </si>
  <si>
    <t>HuancabambaLalaquiz</t>
  </si>
  <si>
    <t>P305</t>
  </si>
  <si>
    <t xml:space="preserve">LALAQUIZ - HUANCABAMBA             </t>
  </si>
  <si>
    <t>200306</t>
  </si>
  <si>
    <t>HuancabambaSan Miguel de El Faique</t>
  </si>
  <si>
    <t>P306</t>
  </si>
  <si>
    <t xml:space="preserve">SAN MIGUEL DE EL FAIQUE - HUAN     </t>
  </si>
  <si>
    <t>200307</t>
  </si>
  <si>
    <t>HuancabambaSondor</t>
  </si>
  <si>
    <t>P307</t>
  </si>
  <si>
    <t xml:space="preserve">SONDOR - HUANCABAMBA               </t>
  </si>
  <si>
    <t>200308</t>
  </si>
  <si>
    <t>HuancabambaSondorillo</t>
  </si>
  <si>
    <t>P308</t>
  </si>
  <si>
    <t xml:space="preserve">SONDORILLO - HUANCABAMBA           </t>
  </si>
  <si>
    <t>200401</t>
  </si>
  <si>
    <t>PiuraMorropon</t>
  </si>
  <si>
    <t>MorroponChulucanas</t>
  </si>
  <si>
    <t>P401</t>
  </si>
  <si>
    <t xml:space="preserve">CHULUCANAS - MORROPON              </t>
  </si>
  <si>
    <t>200402</t>
  </si>
  <si>
    <t>MorroponBuenos Aires</t>
  </si>
  <si>
    <t>P402</t>
  </si>
  <si>
    <t xml:space="preserve">BUENOS AIRES - MORROPON            </t>
  </si>
  <si>
    <t>200403</t>
  </si>
  <si>
    <t>MorroponChalaco</t>
  </si>
  <si>
    <t>P403</t>
  </si>
  <si>
    <t xml:space="preserve">CHALACO - MORROPON                 </t>
  </si>
  <si>
    <t>200404</t>
  </si>
  <si>
    <t>MorroponLa Matanza</t>
  </si>
  <si>
    <t>P404</t>
  </si>
  <si>
    <t xml:space="preserve">LA MATANZA - MORROPON              </t>
  </si>
  <si>
    <t>200405</t>
  </si>
  <si>
    <t>MorroponMorropon</t>
  </si>
  <si>
    <t>P405</t>
  </si>
  <si>
    <t xml:space="preserve">MORROPON - MORROPON                </t>
  </si>
  <si>
    <t>200406</t>
  </si>
  <si>
    <t>MorroponSalitral</t>
  </si>
  <si>
    <t>P406</t>
  </si>
  <si>
    <t xml:space="preserve">SALITRAL - MORROPON                </t>
  </si>
  <si>
    <t>200407</t>
  </si>
  <si>
    <t>MorroponSan Juan de Bigote</t>
  </si>
  <si>
    <t>P407</t>
  </si>
  <si>
    <t xml:space="preserve">SAN JUAN DE BIGOTE - MORROPON      </t>
  </si>
  <si>
    <t>200408</t>
  </si>
  <si>
    <t>MorroponSanta Catalina de Mossa</t>
  </si>
  <si>
    <t>P408</t>
  </si>
  <si>
    <t xml:space="preserve">STA CATALINA DE MOSCA - MORROPON   </t>
  </si>
  <si>
    <t>200409</t>
  </si>
  <si>
    <t>MorroponSanto Domingo</t>
  </si>
  <si>
    <t>P409</t>
  </si>
  <si>
    <t xml:space="preserve">SANTO DOMINGO - MORROPON           </t>
  </si>
  <si>
    <t>200410</t>
  </si>
  <si>
    <t>MorroponYamango</t>
  </si>
  <si>
    <t>P410</t>
  </si>
  <si>
    <t xml:space="preserve">YAMANGO - MORROPON                 </t>
  </si>
  <si>
    <t>200501</t>
  </si>
  <si>
    <t>PiuraPaita</t>
  </si>
  <si>
    <t>PaitaPaita</t>
  </si>
  <si>
    <t>P501</t>
  </si>
  <si>
    <t xml:space="preserve">PAITA - PAITA                      </t>
  </si>
  <si>
    <t>200502</t>
  </si>
  <si>
    <t>PaitaAmotape</t>
  </si>
  <si>
    <t>P502</t>
  </si>
  <si>
    <t xml:space="preserve">PAITA - AMOTAPE                    </t>
  </si>
  <si>
    <t>200503</t>
  </si>
  <si>
    <t>PaitaArenal</t>
  </si>
  <si>
    <t>P503</t>
  </si>
  <si>
    <t xml:space="preserve">PAITA - ARENAL                     </t>
  </si>
  <si>
    <t>200504</t>
  </si>
  <si>
    <t>PaitaColan</t>
  </si>
  <si>
    <t>P504</t>
  </si>
  <si>
    <t xml:space="preserve">PAITA - COLAN                      </t>
  </si>
  <si>
    <t>200505</t>
  </si>
  <si>
    <t>PaitaLa Huaca</t>
  </si>
  <si>
    <t>P505</t>
  </si>
  <si>
    <t xml:space="preserve">PAITA - LA HUACA                   </t>
  </si>
  <si>
    <t>200506</t>
  </si>
  <si>
    <t>PaitaTamarindo</t>
  </si>
  <si>
    <t>P506</t>
  </si>
  <si>
    <t xml:space="preserve">PAITA - TAMARINDO                  </t>
  </si>
  <si>
    <t>200507</t>
  </si>
  <si>
    <t>PaitaVichayal</t>
  </si>
  <si>
    <t>P507</t>
  </si>
  <si>
    <t xml:space="preserve">PAITA - VICHAYAL                   </t>
  </si>
  <si>
    <t>200601</t>
  </si>
  <si>
    <t>PiuraSullana</t>
  </si>
  <si>
    <t>SullanaSullana</t>
  </si>
  <si>
    <t>P601</t>
  </si>
  <si>
    <t xml:space="preserve">SULLANA - SULLANA                  </t>
  </si>
  <si>
    <t>200602</t>
  </si>
  <si>
    <t>SullanaBellavista</t>
  </si>
  <si>
    <t>P602</t>
  </si>
  <si>
    <t xml:space="preserve">SULLANA - BELLAVISTA               </t>
  </si>
  <si>
    <t>200603</t>
  </si>
  <si>
    <t>SullanaIgnacio Escudero</t>
  </si>
  <si>
    <t>P603</t>
  </si>
  <si>
    <t xml:space="preserve">SULLANA - IGNACIO ESCUDERO         </t>
  </si>
  <si>
    <t>200604</t>
  </si>
  <si>
    <t>SullanaLancones</t>
  </si>
  <si>
    <t>P604</t>
  </si>
  <si>
    <t xml:space="preserve">SULLANA - LANCONES                 </t>
  </si>
  <si>
    <t>200605</t>
  </si>
  <si>
    <t>SullanaMarcavelica</t>
  </si>
  <si>
    <t>P605</t>
  </si>
  <si>
    <t xml:space="preserve">SULLANA - MARCAVELICA              </t>
  </si>
  <si>
    <t>200606</t>
  </si>
  <si>
    <t>SullanaMiguel Checa</t>
  </si>
  <si>
    <t>P606</t>
  </si>
  <si>
    <t xml:space="preserve">SULLANA - MIGUEL CHECA             </t>
  </si>
  <si>
    <t>200607</t>
  </si>
  <si>
    <t>SullanaQuerecotillo</t>
  </si>
  <si>
    <t>P607</t>
  </si>
  <si>
    <t xml:space="preserve">SULLANA - QUERECOTILLO             </t>
  </si>
  <si>
    <t>200608</t>
  </si>
  <si>
    <t>SullanaSalitral</t>
  </si>
  <si>
    <t>P608</t>
  </si>
  <si>
    <t xml:space="preserve">SULLANA - SALITRAL                 </t>
  </si>
  <si>
    <t>200701</t>
  </si>
  <si>
    <t>PiuraTalara</t>
  </si>
  <si>
    <t>TalaraPariñas</t>
  </si>
  <si>
    <t>P701</t>
  </si>
  <si>
    <t xml:space="preserve">PARI#AS-TALARA                     </t>
  </si>
  <si>
    <t>200702</t>
  </si>
  <si>
    <t>TalaraEl Alto</t>
  </si>
  <si>
    <t>P702</t>
  </si>
  <si>
    <t xml:space="preserve">EL ALTO-TALARA                     </t>
  </si>
  <si>
    <t>200703</t>
  </si>
  <si>
    <t>TalaraLa Brea</t>
  </si>
  <si>
    <t>P703</t>
  </si>
  <si>
    <t xml:space="preserve">LA BREA -TALARA                    </t>
  </si>
  <si>
    <t>200704</t>
  </si>
  <si>
    <t>TalaraLobitos</t>
  </si>
  <si>
    <t>P704</t>
  </si>
  <si>
    <t xml:space="preserve">LOBITOS -TALARA                    </t>
  </si>
  <si>
    <t>200705</t>
  </si>
  <si>
    <t>TalaraLos Organos</t>
  </si>
  <si>
    <t>P705</t>
  </si>
  <si>
    <t xml:space="preserve">LOS ORGANOS -TALARA                </t>
  </si>
  <si>
    <t>200706</t>
  </si>
  <si>
    <t>TalaraMancora</t>
  </si>
  <si>
    <t>P706</t>
  </si>
  <si>
    <t xml:space="preserve">MANCORA - TALARA                   </t>
  </si>
  <si>
    <t>200801</t>
  </si>
  <si>
    <t>PiuraSechura</t>
  </si>
  <si>
    <t>SechuraSechura</t>
  </si>
  <si>
    <t>P801</t>
  </si>
  <si>
    <t xml:space="preserve">SECHURA - SECHURA                  </t>
  </si>
  <si>
    <t>200802</t>
  </si>
  <si>
    <t>SechuraBellavista de la Union</t>
  </si>
  <si>
    <t>P802</t>
  </si>
  <si>
    <t xml:space="preserve">BELLAVISTA DE LA UNION - SECHURA   </t>
  </si>
  <si>
    <t>200803</t>
  </si>
  <si>
    <t>SechuraBernal</t>
  </si>
  <si>
    <t>P803</t>
  </si>
  <si>
    <t xml:space="preserve">BERNAL - SECHURA                   </t>
  </si>
  <si>
    <t>200804</t>
  </si>
  <si>
    <t>SechuraCristo Nos Valga</t>
  </si>
  <si>
    <t>P804</t>
  </si>
  <si>
    <t xml:space="preserve">CRISTO NOS VALGA - SECHURA         </t>
  </si>
  <si>
    <t>200805</t>
  </si>
  <si>
    <t>SechuraVice</t>
  </si>
  <si>
    <t>P805</t>
  </si>
  <si>
    <t xml:space="preserve">VICE - SECHURA                     </t>
  </si>
  <si>
    <t>200806</t>
  </si>
  <si>
    <t>SechuraRinconada Llicuar</t>
  </si>
  <si>
    <t>P806</t>
  </si>
  <si>
    <t xml:space="preserve">RINCONADA LICUAR - SECHURA         </t>
  </si>
  <si>
    <t>210101</t>
  </si>
  <si>
    <t>PunoPuno</t>
  </si>
  <si>
    <t xml:space="preserve">PUN </t>
  </si>
  <si>
    <t>PU01</t>
  </si>
  <si>
    <t xml:space="preserve">PUNO                               </t>
  </si>
  <si>
    <t>210102</t>
  </si>
  <si>
    <t>PunoAcora</t>
  </si>
  <si>
    <t>PU80</t>
  </si>
  <si>
    <t xml:space="preserve">ACORA-PUNO                         </t>
  </si>
  <si>
    <t>210103</t>
  </si>
  <si>
    <t>PunoAmantani</t>
  </si>
  <si>
    <t>PU81</t>
  </si>
  <si>
    <t xml:space="preserve">AMANTANI-PUNO                      </t>
  </si>
  <si>
    <t>210104</t>
  </si>
  <si>
    <t>PunoAtuncolla</t>
  </si>
  <si>
    <t>PU82</t>
  </si>
  <si>
    <t xml:space="preserve">ATUNCOLLA-PUNO                     </t>
  </si>
  <si>
    <t>210105</t>
  </si>
  <si>
    <t>PunoCapachica</t>
  </si>
  <si>
    <t>PU83</t>
  </si>
  <si>
    <t xml:space="preserve">CAPACHICA-PUNO                     </t>
  </si>
  <si>
    <t>210106</t>
  </si>
  <si>
    <t>PunoChucuito</t>
  </si>
  <si>
    <t>PU04</t>
  </si>
  <si>
    <t xml:space="preserve">CHUCUITO                           </t>
  </si>
  <si>
    <t>210107</t>
  </si>
  <si>
    <t>PunoCoata</t>
  </si>
  <si>
    <t>PU84</t>
  </si>
  <si>
    <t xml:space="preserve">COATA-PUNO                         </t>
  </si>
  <si>
    <t>210108</t>
  </si>
  <si>
    <t>PunoHuata</t>
  </si>
  <si>
    <t>PU85</t>
  </si>
  <si>
    <t xml:space="preserve">HUATA-PUNO                         </t>
  </si>
  <si>
    <t>210109</t>
  </si>
  <si>
    <t>PunoMañazo</t>
  </si>
  <si>
    <t>PU86</t>
  </si>
  <si>
    <t xml:space="preserve">MA#AZO-PUNO                        </t>
  </si>
  <si>
    <t>210110</t>
  </si>
  <si>
    <t>PunoPaucarcolla</t>
  </si>
  <si>
    <t>PU87</t>
  </si>
  <si>
    <t xml:space="preserve">PAUCARCOLLA-PUNO                   </t>
  </si>
  <si>
    <t>210111</t>
  </si>
  <si>
    <t>PunoPichacani</t>
  </si>
  <si>
    <t>PU88</t>
  </si>
  <si>
    <t xml:space="preserve">PICHACANI-PUNO                     </t>
  </si>
  <si>
    <t>210112</t>
  </si>
  <si>
    <t>PunoPlateria</t>
  </si>
  <si>
    <t>PU89</t>
  </si>
  <si>
    <t xml:space="preserve">PLATERIA-PUNO                      </t>
  </si>
  <si>
    <t>210113</t>
  </si>
  <si>
    <t>PunoSan Antonio</t>
  </si>
  <si>
    <t>PU90</t>
  </si>
  <si>
    <t xml:space="preserve">SAN ANTONIO-PUNO                   </t>
  </si>
  <si>
    <t>210114</t>
  </si>
  <si>
    <t>PunoTiquillaca</t>
  </si>
  <si>
    <t>PU91</t>
  </si>
  <si>
    <t xml:space="preserve">TIQUILLACA-PUNO                    </t>
  </si>
  <si>
    <t>210115</t>
  </si>
  <si>
    <t>PunoVilque</t>
  </si>
  <si>
    <t>PU92</t>
  </si>
  <si>
    <t xml:space="preserve">VILQUE-PUNO                        </t>
  </si>
  <si>
    <t>210201</t>
  </si>
  <si>
    <t>PunoAzangaro</t>
  </si>
  <si>
    <t>AzangaroAzangaro</t>
  </si>
  <si>
    <t>PU02</t>
  </si>
  <si>
    <t xml:space="preserve">AZANGARO                           </t>
  </si>
  <si>
    <t>210202</t>
  </si>
  <si>
    <t>AzangaroAchaya</t>
  </si>
  <si>
    <t>PU18</t>
  </si>
  <si>
    <t xml:space="preserve">ACHAYA-AZANGARO                    </t>
  </si>
  <si>
    <t>210203</t>
  </si>
  <si>
    <t>AzangaroArapa</t>
  </si>
  <si>
    <t>PU19</t>
  </si>
  <si>
    <t xml:space="preserve">ARAPA-AZANGARO                     </t>
  </si>
  <si>
    <t>210204</t>
  </si>
  <si>
    <t>AzangaroAsillo</t>
  </si>
  <si>
    <t>PU20</t>
  </si>
  <si>
    <t xml:space="preserve">ASILLO-AZANGARO                    </t>
  </si>
  <si>
    <t>210205</t>
  </si>
  <si>
    <t>AzangaroCaminaca</t>
  </si>
  <si>
    <t>PU21</t>
  </si>
  <si>
    <t xml:space="preserve">CAMINACA-AZANGARO                  </t>
  </si>
  <si>
    <t>210206</t>
  </si>
  <si>
    <t>AzangaroChupa</t>
  </si>
  <si>
    <t>PU22</t>
  </si>
  <si>
    <t xml:space="preserve">CHUPA-AZANGARO                     </t>
  </si>
  <si>
    <t>210207</t>
  </si>
  <si>
    <t>AzangaroJose Domingo Choquehuanca</t>
  </si>
  <si>
    <t>PU23</t>
  </si>
  <si>
    <t xml:space="preserve">JOSE DOMINGO CHOQUEHUANCA-AZANGARO </t>
  </si>
  <si>
    <t>210208</t>
  </si>
  <si>
    <t>AzangaroMuñani</t>
  </si>
  <si>
    <t>PU24</t>
  </si>
  <si>
    <t xml:space="preserve">MU#ANI-AZANGARO                    </t>
  </si>
  <si>
    <t>210209</t>
  </si>
  <si>
    <t>AzangaroPotoni</t>
  </si>
  <si>
    <t>PU25</t>
  </si>
  <si>
    <t xml:space="preserve">POTONI-AZANGARO                    </t>
  </si>
  <si>
    <t>210210</t>
  </si>
  <si>
    <t>AzangaroSaman</t>
  </si>
  <si>
    <t>PU26</t>
  </si>
  <si>
    <t xml:space="preserve">SAMAN-AZANGARO                     </t>
  </si>
  <si>
    <t>210211</t>
  </si>
  <si>
    <t>AzangaroSan Anton</t>
  </si>
  <si>
    <t>PU27</t>
  </si>
  <si>
    <t xml:space="preserve">SAN ANTON-AZANGARO                 </t>
  </si>
  <si>
    <t>210212</t>
  </si>
  <si>
    <t>AzangaroSan Jose</t>
  </si>
  <si>
    <t>PU28</t>
  </si>
  <si>
    <t xml:space="preserve">SAN JOSE-AZANGARO                  </t>
  </si>
  <si>
    <t>210213</t>
  </si>
  <si>
    <t>AzangaroSan Juan de Salinas</t>
  </si>
  <si>
    <t>PU29</t>
  </si>
  <si>
    <t xml:space="preserve">SAN JUAN DE SALINAS-AZANGARO       </t>
  </si>
  <si>
    <t>210214</t>
  </si>
  <si>
    <t>AzangaroSantiago de Pupuja</t>
  </si>
  <si>
    <t>PU30</t>
  </si>
  <si>
    <t xml:space="preserve">SANTIAGO DE PUPUJA-AZANGARO        </t>
  </si>
  <si>
    <t>210215</t>
  </si>
  <si>
    <t>AzangaroTirapata</t>
  </si>
  <si>
    <t>PU31</t>
  </si>
  <si>
    <t xml:space="preserve">TIRAPATA-AZANGARO                  </t>
  </si>
  <si>
    <t>210301</t>
  </si>
  <si>
    <t>PunoCarabaya</t>
  </si>
  <si>
    <t>CarabayaMacusani</t>
  </si>
  <si>
    <t>PU32</t>
  </si>
  <si>
    <t xml:space="preserve">MACUSANI-CARABAYA                  </t>
  </si>
  <si>
    <t>210302</t>
  </si>
  <si>
    <t>CarabayaAjoyani</t>
  </si>
  <si>
    <t>PU33</t>
  </si>
  <si>
    <t xml:space="preserve">AJOYANI-CARABAYA                   </t>
  </si>
  <si>
    <t>210303</t>
  </si>
  <si>
    <t>CarabayaAyapata</t>
  </si>
  <si>
    <t>PU34</t>
  </si>
  <si>
    <t xml:space="preserve">AYAPATA-CARABAYA                   </t>
  </si>
  <si>
    <t>210304</t>
  </si>
  <si>
    <t>CarabayaCoasa</t>
  </si>
  <si>
    <t>PU35</t>
  </si>
  <si>
    <t xml:space="preserve">COASA-CARABAYA                     </t>
  </si>
  <si>
    <t>210305</t>
  </si>
  <si>
    <t>CarabayaCorani</t>
  </si>
  <si>
    <t>PU36</t>
  </si>
  <si>
    <t xml:space="preserve">CORANI-CARABAYA                    </t>
  </si>
  <si>
    <t>210306</t>
  </si>
  <si>
    <t>CarabayaCrucero</t>
  </si>
  <si>
    <t>PU37</t>
  </si>
  <si>
    <t xml:space="preserve">CRUCERO-CARABAYA                   </t>
  </si>
  <si>
    <t>210307</t>
  </si>
  <si>
    <t>CarabayaItuata</t>
  </si>
  <si>
    <t>PU38</t>
  </si>
  <si>
    <t xml:space="preserve">ITUATA-CARABAYA                    </t>
  </si>
  <si>
    <t>210308</t>
  </si>
  <si>
    <t>CarabayaOllachea</t>
  </si>
  <si>
    <t>PU39</t>
  </si>
  <si>
    <t xml:space="preserve">OLLACHEA-CARABAYA                  </t>
  </si>
  <si>
    <t>210309</t>
  </si>
  <si>
    <t>CarabayaSan Gaban</t>
  </si>
  <si>
    <t>PU40</t>
  </si>
  <si>
    <t xml:space="preserve">SAN GABAN-CARABAYA                 </t>
  </si>
  <si>
    <t>210310</t>
  </si>
  <si>
    <t>CarabayaUsicayos</t>
  </si>
  <si>
    <t>PU41</t>
  </si>
  <si>
    <t xml:space="preserve">USICAYOS-CARABAYA                  </t>
  </si>
  <si>
    <t>210401</t>
  </si>
  <si>
    <t>ChucuitoJuli</t>
  </si>
  <si>
    <t>PU42</t>
  </si>
  <si>
    <t xml:space="preserve">JULI-CHUCUITO                      </t>
  </si>
  <si>
    <t>210402</t>
  </si>
  <si>
    <t>ChucuitoDesaguadero</t>
  </si>
  <si>
    <t>PU43</t>
  </si>
  <si>
    <t xml:space="preserve">DESAGUADERO-CHUCUITO               </t>
  </si>
  <si>
    <t>210403</t>
  </si>
  <si>
    <t>ChucuitoHuacullani</t>
  </si>
  <si>
    <t>PU44</t>
  </si>
  <si>
    <t xml:space="preserve">HUACULLANI-CHUCUITO                </t>
  </si>
  <si>
    <t>210404</t>
  </si>
  <si>
    <t>ChucuitoKelluyo</t>
  </si>
  <si>
    <t>PU45</t>
  </si>
  <si>
    <t xml:space="preserve">KELLUYO-CHUCUITO                   </t>
  </si>
  <si>
    <t>210405</t>
  </si>
  <si>
    <t>ChucuitoPisacoma</t>
  </si>
  <si>
    <t>PU46</t>
  </si>
  <si>
    <t xml:space="preserve">PISACOMA-CHUCUITO                  </t>
  </si>
  <si>
    <t>210406</t>
  </si>
  <si>
    <t>ChucuitoPomata</t>
  </si>
  <si>
    <t>PU17</t>
  </si>
  <si>
    <t xml:space="preserve">POMATA                             </t>
  </si>
  <si>
    <t>210407</t>
  </si>
  <si>
    <t>ChucuitoZepita</t>
  </si>
  <si>
    <t>PU47</t>
  </si>
  <si>
    <t xml:space="preserve">ZEPITA-CHUCUITO                    </t>
  </si>
  <si>
    <t>210501</t>
  </si>
  <si>
    <t>PunoEl Collao</t>
  </si>
  <si>
    <t>El CollaoIlave</t>
  </si>
  <si>
    <t>PU15</t>
  </si>
  <si>
    <t xml:space="preserve">ILAVE                              </t>
  </si>
  <si>
    <t>210502</t>
  </si>
  <si>
    <t>El CollaoCapazo</t>
  </si>
  <si>
    <t>PU48</t>
  </si>
  <si>
    <t xml:space="preserve">CAPAZO-EL COLLAO                   </t>
  </si>
  <si>
    <t>210503</t>
  </si>
  <si>
    <t>El CollaoPilcuyo</t>
  </si>
  <si>
    <t>PU49</t>
  </si>
  <si>
    <t xml:space="preserve">PILCUYO-EL COLLAO                  </t>
  </si>
  <si>
    <t>210504</t>
  </si>
  <si>
    <t>El CollaoSanta Rosa</t>
  </si>
  <si>
    <t>PU50</t>
  </si>
  <si>
    <t xml:space="preserve">SANTA ROSA-EL COLLAO               </t>
  </si>
  <si>
    <t>210505</t>
  </si>
  <si>
    <t>El CollaoConduriri</t>
  </si>
  <si>
    <t>PU51</t>
  </si>
  <si>
    <t xml:space="preserve">CONDURIRI-EL COLLAO                </t>
  </si>
  <si>
    <t>210601</t>
  </si>
  <si>
    <t>PunoHuancane</t>
  </si>
  <si>
    <t>HuancaneHuancane</t>
  </si>
  <si>
    <t>PU06</t>
  </si>
  <si>
    <t xml:space="preserve">HUANCANE                           </t>
  </si>
  <si>
    <t>210602</t>
  </si>
  <si>
    <t>HuancaneCojata</t>
  </si>
  <si>
    <t>PU52</t>
  </si>
  <si>
    <t xml:space="preserve">COJATA-HUANCANE                    </t>
  </si>
  <si>
    <t>210603</t>
  </si>
  <si>
    <t>HuancaneHuatasani</t>
  </si>
  <si>
    <t>PU53</t>
  </si>
  <si>
    <t xml:space="preserve">HUATASANI-HUANCANE                 </t>
  </si>
  <si>
    <t>210604</t>
  </si>
  <si>
    <t>HuancaneInchupalla</t>
  </si>
  <si>
    <t>PU54</t>
  </si>
  <si>
    <t xml:space="preserve">INCHUPALLA-HUANCANE                </t>
  </si>
  <si>
    <t>210605</t>
  </si>
  <si>
    <t>HuancanePusi</t>
  </si>
  <si>
    <t>PU55</t>
  </si>
  <si>
    <t xml:space="preserve">PUSI-HUANCANE                      </t>
  </si>
  <si>
    <t>210606</t>
  </si>
  <si>
    <t>HuancaneRosaspata</t>
  </si>
  <si>
    <t>PU56</t>
  </si>
  <si>
    <t xml:space="preserve">ROSASPATA-HUANCANE                 </t>
  </si>
  <si>
    <t>210607</t>
  </si>
  <si>
    <t>HuancaneTaraco</t>
  </si>
  <si>
    <t>PU57</t>
  </si>
  <si>
    <t xml:space="preserve">TARACO-HUANCANE                    </t>
  </si>
  <si>
    <t>210608</t>
  </si>
  <si>
    <t>HuancaneVilque Chico</t>
  </si>
  <si>
    <t>PU58</t>
  </si>
  <si>
    <t xml:space="preserve">VILQUE CHICO-HUANCANE              </t>
  </si>
  <si>
    <t>210701</t>
  </si>
  <si>
    <t>PunoLampa</t>
  </si>
  <si>
    <t>LampaLampa</t>
  </si>
  <si>
    <t>PU07</t>
  </si>
  <si>
    <t xml:space="preserve">LAMPA                              </t>
  </si>
  <si>
    <t>210702</t>
  </si>
  <si>
    <t>LampaCabanilla</t>
  </si>
  <si>
    <t>PU59</t>
  </si>
  <si>
    <t xml:space="preserve">CABANILLA-LAMPA                    </t>
  </si>
  <si>
    <t>210703</t>
  </si>
  <si>
    <t>LampaCalapuja</t>
  </si>
  <si>
    <t>PU60</t>
  </si>
  <si>
    <t xml:space="preserve">CALAPUJA-LAMPA                     </t>
  </si>
  <si>
    <t>210704</t>
  </si>
  <si>
    <t>LampaNicasio</t>
  </si>
  <si>
    <t>PU61</t>
  </si>
  <si>
    <t xml:space="preserve">NICASIO-LAMPA                      </t>
  </si>
  <si>
    <t>210705</t>
  </si>
  <si>
    <t>LampaOcuviri</t>
  </si>
  <si>
    <t>PU62</t>
  </si>
  <si>
    <t xml:space="preserve">OCUVIRI-LAMPA                      </t>
  </si>
  <si>
    <t>210706</t>
  </si>
  <si>
    <t>LampaPalca</t>
  </si>
  <si>
    <t>PU63</t>
  </si>
  <si>
    <t xml:space="preserve">PALCA-LAMPA                        </t>
  </si>
  <si>
    <t>210707</t>
  </si>
  <si>
    <t>LampaParatia</t>
  </si>
  <si>
    <t>PU64</t>
  </si>
  <si>
    <t xml:space="preserve">PARATIA-LAMPA                      </t>
  </si>
  <si>
    <t>210708</t>
  </si>
  <si>
    <t>LampaPucara</t>
  </si>
  <si>
    <t>PU65</t>
  </si>
  <si>
    <t xml:space="preserve">PUCARA-LAMPA                       </t>
  </si>
  <si>
    <t>210709</t>
  </si>
  <si>
    <t>LampaSanta Lucia</t>
  </si>
  <si>
    <t>PU66</t>
  </si>
  <si>
    <t xml:space="preserve">SANTA LUCIA-LAMPA                  </t>
  </si>
  <si>
    <t>210710</t>
  </si>
  <si>
    <t>LampaVilavila</t>
  </si>
  <si>
    <t>PU67</t>
  </si>
  <si>
    <t xml:space="preserve">VILAVILA-LAMPA                     </t>
  </si>
  <si>
    <t>210801</t>
  </si>
  <si>
    <t>PunoMelgar</t>
  </si>
  <si>
    <t>MelgarAyaviri</t>
  </si>
  <si>
    <t>PU68</t>
  </si>
  <si>
    <t xml:space="preserve">AYAVIRI-MELGAR                     </t>
  </si>
  <si>
    <t>210802</t>
  </si>
  <si>
    <t>MelgarAntauta</t>
  </si>
  <si>
    <t>PU69</t>
  </si>
  <si>
    <t xml:space="preserve">ANTAUTA-MELGAR                     </t>
  </si>
  <si>
    <t>210803</t>
  </si>
  <si>
    <t>MelgarCupi</t>
  </si>
  <si>
    <t>PU70</t>
  </si>
  <si>
    <t xml:space="preserve">CUPI-MELGAR                        </t>
  </si>
  <si>
    <t>210804</t>
  </si>
  <si>
    <t>MelgarLlalli</t>
  </si>
  <si>
    <t>PU71</t>
  </si>
  <si>
    <t xml:space="preserve">LLALLI-MELGAR                      </t>
  </si>
  <si>
    <t>210805</t>
  </si>
  <si>
    <t>MelgarMacari</t>
  </si>
  <si>
    <t>PU72</t>
  </si>
  <si>
    <t xml:space="preserve">MACARI-MELGAR                      </t>
  </si>
  <si>
    <t>210806</t>
  </si>
  <si>
    <t>MelgarNuñoa</t>
  </si>
  <si>
    <t>PU73</t>
  </si>
  <si>
    <t xml:space="preserve">NU#OA-MELGAR                       </t>
  </si>
  <si>
    <t>210807</t>
  </si>
  <si>
    <t>MelgarOrurillo</t>
  </si>
  <si>
    <t>PU74</t>
  </si>
  <si>
    <t xml:space="preserve">ORURILLO-MELGAR                    </t>
  </si>
  <si>
    <t>210808</t>
  </si>
  <si>
    <t>MelgarSanta Rosa</t>
  </si>
  <si>
    <t>PU75</t>
  </si>
  <si>
    <t xml:space="preserve">SANTA ROSA-MELGAR                  </t>
  </si>
  <si>
    <t>210809</t>
  </si>
  <si>
    <t>MelgarUmachiri</t>
  </si>
  <si>
    <t>PU76</t>
  </si>
  <si>
    <t xml:space="preserve">UMACHIRI-MELGAR                    </t>
  </si>
  <si>
    <t>210901</t>
  </si>
  <si>
    <t>PunoMoho</t>
  </si>
  <si>
    <t>MohoMoho</t>
  </si>
  <si>
    <t>PU09</t>
  </si>
  <si>
    <t xml:space="preserve">MOHO                               </t>
  </si>
  <si>
    <t>210902</t>
  </si>
  <si>
    <t>MohoConima</t>
  </si>
  <si>
    <t>PU77</t>
  </si>
  <si>
    <t xml:space="preserve">CONIMA-MOHO                        </t>
  </si>
  <si>
    <t>210903</t>
  </si>
  <si>
    <t>MohoHuayrapata</t>
  </si>
  <si>
    <t>PU78</t>
  </si>
  <si>
    <t xml:space="preserve">HUAYRAPATA-MOHO                    </t>
  </si>
  <si>
    <t>210904</t>
  </si>
  <si>
    <t>MohoTilali</t>
  </si>
  <si>
    <t>PU79</t>
  </si>
  <si>
    <t xml:space="preserve">TILALI-MOHO                        </t>
  </si>
  <si>
    <t>211001</t>
  </si>
  <si>
    <t>PunoSan Antonio de Putina</t>
  </si>
  <si>
    <t>San Antonio de PutinaPutina</t>
  </si>
  <si>
    <t>PU93</t>
  </si>
  <si>
    <t xml:space="preserve">PUTINA-SAN ANTONIO DE PUTINA       </t>
  </si>
  <si>
    <t>211002</t>
  </si>
  <si>
    <t>San Antonio de PutinaAnanea</t>
  </si>
  <si>
    <t>PU94</t>
  </si>
  <si>
    <t xml:space="preserve">ANANEA-SAN ANTONIO DE PUTINA       </t>
  </si>
  <si>
    <t>211003</t>
  </si>
  <si>
    <t>San Antonio de PutinaPedro Vilca Apaza</t>
  </si>
  <si>
    <t>PU95</t>
  </si>
  <si>
    <t>PEDRO VILCA APAZA-SAN ANTONIO DE PU</t>
  </si>
  <si>
    <t>211004</t>
  </si>
  <si>
    <t>San Antonio de PutinaQuilcapuncu</t>
  </si>
  <si>
    <t>PU96</t>
  </si>
  <si>
    <t xml:space="preserve">QUILCAPUNCU-SAN ANTONIO DE PUTINA  </t>
  </si>
  <si>
    <t>211005</t>
  </si>
  <si>
    <t>San Antonio de PutinaSina</t>
  </si>
  <si>
    <t>PU97</t>
  </si>
  <si>
    <t xml:space="preserve">SINA-SAN ANTONIO DE PUTINA         </t>
  </si>
  <si>
    <t>211101</t>
  </si>
  <si>
    <t>PunoSan Roman</t>
  </si>
  <si>
    <t>San RomanJuliaca</t>
  </si>
  <si>
    <t>PU14</t>
  </si>
  <si>
    <t xml:space="preserve">JULIACA                            </t>
  </si>
  <si>
    <t>211102</t>
  </si>
  <si>
    <t>San RomanCabana</t>
  </si>
  <si>
    <t>PU98</t>
  </si>
  <si>
    <t xml:space="preserve">CABANA-SAN ROMAN                   </t>
  </si>
  <si>
    <t>211103</t>
  </si>
  <si>
    <t>San RomanCabanillas</t>
  </si>
  <si>
    <t>PU99</t>
  </si>
  <si>
    <t xml:space="preserve">CABANILLAS-SAN ROMAN               </t>
  </si>
  <si>
    <t>211104</t>
  </si>
  <si>
    <t>San RomanCaracoto</t>
  </si>
  <si>
    <t>PU16</t>
  </si>
  <si>
    <t xml:space="preserve">CARACOTO                           </t>
  </si>
  <si>
    <t>211105</t>
  </si>
  <si>
    <t>San RomanSan Miguel</t>
  </si>
  <si>
    <t>211201</t>
  </si>
  <si>
    <t>PunoSandia</t>
  </si>
  <si>
    <t>SandiaSandia</t>
  </si>
  <si>
    <t>PU12</t>
  </si>
  <si>
    <t xml:space="preserve">SANDIA                             </t>
  </si>
  <si>
    <t>211202</t>
  </si>
  <si>
    <t>SandiaCuyocuyo</t>
  </si>
  <si>
    <t>PUA0</t>
  </si>
  <si>
    <t xml:space="preserve">CUYOCUYO-SANDIA                    </t>
  </si>
  <si>
    <t>211203</t>
  </si>
  <si>
    <t>SandiaLimbani</t>
  </si>
  <si>
    <t>PUA1</t>
  </si>
  <si>
    <t xml:space="preserve">LIMBANI-SANDIA                     </t>
  </si>
  <si>
    <t>211204</t>
  </si>
  <si>
    <t>SandiaPatambuco</t>
  </si>
  <si>
    <t>PUA2</t>
  </si>
  <si>
    <t xml:space="preserve">PATAMBUCO-SANDIA                   </t>
  </si>
  <si>
    <t>211205</t>
  </si>
  <si>
    <t>SandiaPhara</t>
  </si>
  <si>
    <t>PUA3</t>
  </si>
  <si>
    <t xml:space="preserve">PHARA-SANDIA                       </t>
  </si>
  <si>
    <t>211206</t>
  </si>
  <si>
    <t>SandiaQuiaca</t>
  </si>
  <si>
    <t>PUA4</t>
  </si>
  <si>
    <t xml:space="preserve">QUIACA-SANDIA                      </t>
  </si>
  <si>
    <t>211207</t>
  </si>
  <si>
    <t>SandiaSan Juan del Oro</t>
  </si>
  <si>
    <t>PUA5</t>
  </si>
  <si>
    <t xml:space="preserve">SAN JUAN DEL ORO-SANDIA            </t>
  </si>
  <si>
    <t>211208</t>
  </si>
  <si>
    <t>SandiaYanahuaya</t>
  </si>
  <si>
    <t>PUA6</t>
  </si>
  <si>
    <t xml:space="preserve">YANAHUAYA-SANDIA                   </t>
  </si>
  <si>
    <t>211209</t>
  </si>
  <si>
    <t>SandiaAlto Inambari</t>
  </si>
  <si>
    <t>PUA7</t>
  </si>
  <si>
    <t xml:space="preserve">ALTO INAMBARI-SANDIA               </t>
  </si>
  <si>
    <t>211210</t>
  </si>
  <si>
    <t>SandiaSan Pedro de Putina Punco</t>
  </si>
  <si>
    <t>PUA8</t>
  </si>
  <si>
    <t xml:space="preserve">SAN PEDRO DE PUTINA PUNCO-SANDIA   </t>
  </si>
  <si>
    <t>211301</t>
  </si>
  <si>
    <t>PunoYunguyo</t>
  </si>
  <si>
    <t>YunguyoYunguyo</t>
  </si>
  <si>
    <t>PU13</t>
  </si>
  <si>
    <t xml:space="preserve">YUNGUYO                            </t>
  </si>
  <si>
    <t>211302</t>
  </si>
  <si>
    <t>YunguyoAnapia</t>
  </si>
  <si>
    <t>PUA9</t>
  </si>
  <si>
    <t xml:space="preserve">ANAPIA-YUNGUYO                     </t>
  </si>
  <si>
    <t>211303</t>
  </si>
  <si>
    <t>YunguyoCopani</t>
  </si>
  <si>
    <t>PUB0</t>
  </si>
  <si>
    <t xml:space="preserve">COPANI-YUNGUYO                     </t>
  </si>
  <si>
    <t>211304</t>
  </si>
  <si>
    <t>YunguyoCuturapi</t>
  </si>
  <si>
    <t>PUB1</t>
  </si>
  <si>
    <t xml:space="preserve">CUTURAPI-YUNGUYO                   </t>
  </si>
  <si>
    <t>211305</t>
  </si>
  <si>
    <t>YunguyoOllaraya</t>
  </si>
  <si>
    <t>PUB2</t>
  </si>
  <si>
    <t xml:space="preserve">OLLARAYA-YUNGUYO                   </t>
  </si>
  <si>
    <t>211306</t>
  </si>
  <si>
    <t>YunguyoTinicachi</t>
  </si>
  <si>
    <t>PUB3</t>
  </si>
  <si>
    <t xml:space="preserve">TINICACHI-YUNGUYO                  </t>
  </si>
  <si>
    <t>211307</t>
  </si>
  <si>
    <t>YunguyoUnicachi</t>
  </si>
  <si>
    <t>PUB4</t>
  </si>
  <si>
    <t xml:space="preserve">UNICACHI-YUNGUYO                   </t>
  </si>
  <si>
    <t>220101</t>
  </si>
  <si>
    <t>San MartinMoyobamba</t>
  </si>
  <si>
    <t>MoyobambaMoyobamba</t>
  </si>
  <si>
    <t xml:space="preserve">SMA </t>
  </si>
  <si>
    <t>SM01</t>
  </si>
  <si>
    <t xml:space="preserve">MOYOBAMBA                          </t>
  </si>
  <si>
    <t>220102</t>
  </si>
  <si>
    <t>MoyobambaCalzada</t>
  </si>
  <si>
    <t>SM41</t>
  </si>
  <si>
    <t xml:space="preserve">CALZADA-MOYOBAMBA                  </t>
  </si>
  <si>
    <t>220103</t>
  </si>
  <si>
    <t>MoyobambaHabana</t>
  </si>
  <si>
    <t>SM42</t>
  </si>
  <si>
    <t xml:space="preserve">HABANA-MOYOBAMBA                   </t>
  </si>
  <si>
    <t>220104</t>
  </si>
  <si>
    <t>MoyobambaJepelacio</t>
  </si>
  <si>
    <t>SM43</t>
  </si>
  <si>
    <t xml:space="preserve">JEPELACIO-MOYOBAMBA                </t>
  </si>
  <si>
    <t>220105</t>
  </si>
  <si>
    <t>MoyobambaSoritor</t>
  </si>
  <si>
    <t>SM44</t>
  </si>
  <si>
    <t xml:space="preserve">SORITOR-MOYOBAMBA                  </t>
  </si>
  <si>
    <t>220106</t>
  </si>
  <si>
    <t>MoyobambaYantalo</t>
  </si>
  <si>
    <t>SM45</t>
  </si>
  <si>
    <t xml:space="preserve">YANTALO-MOYOBAMBA                  </t>
  </si>
  <si>
    <t>220201</t>
  </si>
  <si>
    <t>San MartinBellavista</t>
  </si>
  <si>
    <t>BellavistaBellavista</t>
  </si>
  <si>
    <t>SM02</t>
  </si>
  <si>
    <t>220202</t>
  </si>
  <si>
    <t>BellavistaAlto Biavo</t>
  </si>
  <si>
    <t>SM12</t>
  </si>
  <si>
    <t xml:space="preserve">ALTO BIAVO-BELLAVISTA              </t>
  </si>
  <si>
    <t>220203</t>
  </si>
  <si>
    <t>BellavistaBajo Biavo</t>
  </si>
  <si>
    <t>SM13</t>
  </si>
  <si>
    <t xml:space="preserve">BAJO BIAVO-BELLAVISTA              </t>
  </si>
  <si>
    <t>220204</t>
  </si>
  <si>
    <t>BellavistaHuallaga</t>
  </si>
  <si>
    <t>SM04</t>
  </si>
  <si>
    <t xml:space="preserve">HUALLAGA                           </t>
  </si>
  <si>
    <t>220205</t>
  </si>
  <si>
    <t>BellavistaSan Pablo</t>
  </si>
  <si>
    <t>SM14</t>
  </si>
  <si>
    <t xml:space="preserve">SAN PABLO-BELLAVISTA               </t>
  </si>
  <si>
    <t>220206</t>
  </si>
  <si>
    <t>BellavistaSan Rafael</t>
  </si>
  <si>
    <t>SM15</t>
  </si>
  <si>
    <t xml:space="preserve">SAN RAFAEL-BELLAVISTA              </t>
  </si>
  <si>
    <t>220301</t>
  </si>
  <si>
    <t>San MartinEl Dorado</t>
  </si>
  <si>
    <t>El DoradoSan Jose de Sisa</t>
  </si>
  <si>
    <t>SM16</t>
  </si>
  <si>
    <t xml:space="preserve">SAN JOSE DE SISA-EL DORADO         </t>
  </si>
  <si>
    <t>220302</t>
  </si>
  <si>
    <t>El DoradoAgua Blanca</t>
  </si>
  <si>
    <t>SM17</t>
  </si>
  <si>
    <t xml:space="preserve">AGUA BLANCA-EL DORADO              </t>
  </si>
  <si>
    <t>220303</t>
  </si>
  <si>
    <t>El DoradoSan Martin</t>
  </si>
  <si>
    <t>SM09</t>
  </si>
  <si>
    <t xml:space="preserve">SAN MARTIN                         </t>
  </si>
  <si>
    <t>220304</t>
  </si>
  <si>
    <t>El DoradoSanta Rosa</t>
  </si>
  <si>
    <t>SM18</t>
  </si>
  <si>
    <t xml:space="preserve">SANTA ROSA-EL DORADO               </t>
  </si>
  <si>
    <t>220305</t>
  </si>
  <si>
    <t>El DoradoShatoja</t>
  </si>
  <si>
    <t>SM19</t>
  </si>
  <si>
    <t xml:space="preserve">SHATOJA-EL DORADO                  </t>
  </si>
  <si>
    <t>220401</t>
  </si>
  <si>
    <t>San MartinHuallaga</t>
  </si>
  <si>
    <t>HuallagaSaposoa</t>
  </si>
  <si>
    <t>SM20</t>
  </si>
  <si>
    <t xml:space="preserve">SAPOSOA-HUALLAGA                   </t>
  </si>
  <si>
    <t>220402</t>
  </si>
  <si>
    <t>HuallagaAlto Saposoa</t>
  </si>
  <si>
    <t>SM21</t>
  </si>
  <si>
    <t xml:space="preserve">ALTO SAPOSOA-HUALLAGA              </t>
  </si>
  <si>
    <t>220403</t>
  </si>
  <si>
    <t>HuallagaEl Eslabon</t>
  </si>
  <si>
    <t>SM22</t>
  </si>
  <si>
    <t xml:space="preserve">EL ESLABON-HUALLAGA                </t>
  </si>
  <si>
    <t>220404</t>
  </si>
  <si>
    <t>HuallagaPiscoyacu</t>
  </si>
  <si>
    <t>SM23</t>
  </si>
  <si>
    <t xml:space="preserve">PISCOYACU-HUALLAGA                 </t>
  </si>
  <si>
    <t>220405</t>
  </si>
  <si>
    <t>HuallagaSacanche</t>
  </si>
  <si>
    <t>SM24</t>
  </si>
  <si>
    <t xml:space="preserve">SACANCHE-HUALLAGA                  </t>
  </si>
  <si>
    <t>220406</t>
  </si>
  <si>
    <t>HuallagaTingo de Saposoa</t>
  </si>
  <si>
    <t>SM25</t>
  </si>
  <si>
    <t xml:space="preserve">TINGO DE SAPOSOA-HUALLAGA          </t>
  </si>
  <si>
    <t>220501</t>
  </si>
  <si>
    <t>San MartinLamas</t>
  </si>
  <si>
    <t>LamasLamas</t>
  </si>
  <si>
    <t>SM05</t>
  </si>
  <si>
    <t xml:space="preserve">LAMAS                              </t>
  </si>
  <si>
    <t>220502</t>
  </si>
  <si>
    <t>LamasAlonso de Alvarado</t>
  </si>
  <si>
    <t>SM26</t>
  </si>
  <si>
    <t xml:space="preserve">ALONSO DE ALVARADO-LAMAS           </t>
  </si>
  <si>
    <t>220503</t>
  </si>
  <si>
    <t>LamasBarranquita</t>
  </si>
  <si>
    <t>SM27</t>
  </si>
  <si>
    <t xml:space="preserve">BARRANQUITA-LAMAS                  </t>
  </si>
  <si>
    <t>220504</t>
  </si>
  <si>
    <t>LamasCaynarachi</t>
  </si>
  <si>
    <t>SM28</t>
  </si>
  <si>
    <t xml:space="preserve">CAYNARACHI-LAMAS                   </t>
  </si>
  <si>
    <t>220505</t>
  </si>
  <si>
    <t>LamasCuñumbuqui</t>
  </si>
  <si>
    <t>SM29</t>
  </si>
  <si>
    <t xml:space="preserve">CU#UMBUQUI-LAMAS                   </t>
  </si>
  <si>
    <t>220506</t>
  </si>
  <si>
    <t>LamasPinto Recodo</t>
  </si>
  <si>
    <t>SM30</t>
  </si>
  <si>
    <t xml:space="preserve">PINTO RECODO-LAMAS                 </t>
  </si>
  <si>
    <t>220507</t>
  </si>
  <si>
    <t>LamasRumisapa</t>
  </si>
  <si>
    <t>SM31</t>
  </si>
  <si>
    <t xml:space="preserve">RUMISAPA-LAMAS                     </t>
  </si>
  <si>
    <t>220508</t>
  </si>
  <si>
    <t>LamasSan Roque de Cumbaza</t>
  </si>
  <si>
    <t>SM32</t>
  </si>
  <si>
    <t xml:space="preserve">SAN ROQUE DE CUMBAZA-LAMAS         </t>
  </si>
  <si>
    <t>220509</t>
  </si>
  <si>
    <t>LamasShanao</t>
  </si>
  <si>
    <t>SM33</t>
  </si>
  <si>
    <t xml:space="preserve">SHANAO-LAMAS                       </t>
  </si>
  <si>
    <t>220510</t>
  </si>
  <si>
    <t>LamasTabalosos</t>
  </si>
  <si>
    <t>SM34</t>
  </si>
  <si>
    <t xml:space="preserve">TABALOSOS-LAMAS                    </t>
  </si>
  <si>
    <t>220511</t>
  </si>
  <si>
    <t>LamasZapatero</t>
  </si>
  <si>
    <t>SM35</t>
  </si>
  <si>
    <t xml:space="preserve">ZAPATERO-LAMAS                     </t>
  </si>
  <si>
    <t>220601</t>
  </si>
  <si>
    <t>San MartinMariscal Caceres</t>
  </si>
  <si>
    <t>Mariscal CaceresJuanjui</t>
  </si>
  <si>
    <t>SM36</t>
  </si>
  <si>
    <t xml:space="preserve">JUANJUI-MARISCAL CACERES           </t>
  </si>
  <si>
    <t>220602</t>
  </si>
  <si>
    <t>Mariscal CaceresCampanilla</t>
  </si>
  <si>
    <t>SM37</t>
  </si>
  <si>
    <t xml:space="preserve">CAMPANILLA-MARISCAL CACERES        </t>
  </si>
  <si>
    <t>220603</t>
  </si>
  <si>
    <t>Mariscal CaceresHuicungo</t>
  </si>
  <si>
    <t>SM38</t>
  </si>
  <si>
    <t xml:space="preserve">HUICUNGO-MARISCAL CACERES          </t>
  </si>
  <si>
    <t>220604</t>
  </si>
  <si>
    <t>Mariscal CaceresPachiza</t>
  </si>
  <si>
    <t>SM39</t>
  </si>
  <si>
    <t xml:space="preserve">PACHIZA-MARISCAL CACERES           </t>
  </si>
  <si>
    <t>220605</t>
  </si>
  <si>
    <t>Mariscal CaceresPajarillo</t>
  </si>
  <si>
    <t>SM40</t>
  </si>
  <si>
    <t xml:space="preserve">PAJARILLO-MARISCAL CACERES         </t>
  </si>
  <si>
    <t>220701</t>
  </si>
  <si>
    <t>San MartinPicota</t>
  </si>
  <si>
    <t>PicotaPicota</t>
  </si>
  <si>
    <t>SM07</t>
  </si>
  <si>
    <t xml:space="preserve">PICOTA                             </t>
  </si>
  <si>
    <t>220702</t>
  </si>
  <si>
    <t>PicotaBuenos Aires</t>
  </si>
  <si>
    <t>SM46</t>
  </si>
  <si>
    <t xml:space="preserve">BUENOS AIRES-PICOTA                </t>
  </si>
  <si>
    <t>220703</t>
  </si>
  <si>
    <t>PicotaCaspisapa</t>
  </si>
  <si>
    <t>SM47</t>
  </si>
  <si>
    <t xml:space="preserve">CASPISAPA-PICOTA                   </t>
  </si>
  <si>
    <t>220704</t>
  </si>
  <si>
    <t>PicotaPilluana</t>
  </si>
  <si>
    <t>SM48</t>
  </si>
  <si>
    <t xml:space="preserve">PILLUANA-PICOTA                    </t>
  </si>
  <si>
    <t>220705</t>
  </si>
  <si>
    <t>PicotaPucacaca</t>
  </si>
  <si>
    <t>SM49</t>
  </si>
  <si>
    <t xml:space="preserve">PUCACACA-PICOTA                    </t>
  </si>
  <si>
    <t>220706</t>
  </si>
  <si>
    <t>PicotaSan Cristobal</t>
  </si>
  <si>
    <t>SM50</t>
  </si>
  <si>
    <t xml:space="preserve">SAN CRISTOBAL-PICOTA               </t>
  </si>
  <si>
    <t>220707</t>
  </si>
  <si>
    <t>PicotaSan Hilarion</t>
  </si>
  <si>
    <t>SM51</t>
  </si>
  <si>
    <t xml:space="preserve">SAN HILARION-PICOTA                </t>
  </si>
  <si>
    <t>220708</t>
  </si>
  <si>
    <t>PicotaShamboyacu</t>
  </si>
  <si>
    <t>SM52</t>
  </si>
  <si>
    <t xml:space="preserve">SHAMBOYACU-PICOTA                  </t>
  </si>
  <si>
    <t>220709</t>
  </si>
  <si>
    <t>PicotaTingo de Ponasa</t>
  </si>
  <si>
    <t>SM53</t>
  </si>
  <si>
    <t xml:space="preserve">TINGO DE PONASA-PICOTA             </t>
  </si>
  <si>
    <t>220710</t>
  </si>
  <si>
    <t>PicotaTres Unidos</t>
  </si>
  <si>
    <t>SM54</t>
  </si>
  <si>
    <t xml:space="preserve">TRES UNIDOS-PICOTA                 </t>
  </si>
  <si>
    <t>220801</t>
  </si>
  <si>
    <t>San MartinRioja</t>
  </si>
  <si>
    <t>RiojaRioja</t>
  </si>
  <si>
    <t>SM08</t>
  </si>
  <si>
    <t xml:space="preserve">RIOJA                              </t>
  </si>
  <si>
    <t>220802</t>
  </si>
  <si>
    <t>RiojaAwajun</t>
  </si>
  <si>
    <t>SM55</t>
  </si>
  <si>
    <t xml:space="preserve">AWAJUN-RIOJA                       </t>
  </si>
  <si>
    <t>220803</t>
  </si>
  <si>
    <t>RiojaElias Soplin Vargas</t>
  </si>
  <si>
    <t>SM56</t>
  </si>
  <si>
    <t xml:space="preserve">ELIAS SOPLIN VARGAS-RIOJA          </t>
  </si>
  <si>
    <t>220804</t>
  </si>
  <si>
    <t>RiojaNueva Cajamarca</t>
  </si>
  <si>
    <t>SM57</t>
  </si>
  <si>
    <t xml:space="preserve">NUEVA CAJAMARCA-RIOJA              </t>
  </si>
  <si>
    <t>220805</t>
  </si>
  <si>
    <t>RiojaPardo Miguel</t>
  </si>
  <si>
    <t>SM58</t>
  </si>
  <si>
    <t xml:space="preserve">PARDO MIGUEL-RIOJA                 </t>
  </si>
  <si>
    <t>220806</t>
  </si>
  <si>
    <t>RiojaPosic</t>
  </si>
  <si>
    <t>SM59</t>
  </si>
  <si>
    <t xml:space="preserve">POSIC-RIOJA                        </t>
  </si>
  <si>
    <t>220807</t>
  </si>
  <si>
    <t>RiojaSan Fernando</t>
  </si>
  <si>
    <t>SM60</t>
  </si>
  <si>
    <t xml:space="preserve">SAN FERNANDO-RIOJA                 </t>
  </si>
  <si>
    <t>220808</t>
  </si>
  <si>
    <t>RiojaYorongos</t>
  </si>
  <si>
    <t>SM61</t>
  </si>
  <si>
    <t xml:space="preserve">YORONGOS-RIOJA                     </t>
  </si>
  <si>
    <t>220809</t>
  </si>
  <si>
    <t>RiojaYuracyacu</t>
  </si>
  <si>
    <t>SM62</t>
  </si>
  <si>
    <t xml:space="preserve">YURACYACU-RIOJA                    </t>
  </si>
  <si>
    <t>220901</t>
  </si>
  <si>
    <t>San MartinSan Martin</t>
  </si>
  <si>
    <t>San MartinTarapoto</t>
  </si>
  <si>
    <t>SM11</t>
  </si>
  <si>
    <t xml:space="preserve">TARAPOTO                           </t>
  </si>
  <si>
    <t>220902</t>
  </si>
  <si>
    <t>San MartinAlberto Leveau</t>
  </si>
  <si>
    <t>SM63</t>
  </si>
  <si>
    <t xml:space="preserve">ALBERTO LEVEAU-SAN MARTIN          </t>
  </si>
  <si>
    <t>220903</t>
  </si>
  <si>
    <t>San MartinCacatachi</t>
  </si>
  <si>
    <t>SM64</t>
  </si>
  <si>
    <t xml:space="preserve">CACATACHI-SAN MARTIN               </t>
  </si>
  <si>
    <t>220904</t>
  </si>
  <si>
    <t>San MartinChazuta</t>
  </si>
  <si>
    <t>SM65</t>
  </si>
  <si>
    <t xml:space="preserve">CHAZUTA-SAN MARTIN                 </t>
  </si>
  <si>
    <t>220905</t>
  </si>
  <si>
    <t>San MartinChipurana</t>
  </si>
  <si>
    <t>SM66</t>
  </si>
  <si>
    <t xml:space="preserve">CHIPURANA-SAN MARTIN               </t>
  </si>
  <si>
    <t>220906</t>
  </si>
  <si>
    <t>San MartinEl Porvenir</t>
  </si>
  <si>
    <t>SM67</t>
  </si>
  <si>
    <t xml:space="preserve">EL PORVENIR-SAN MARTIN             </t>
  </si>
  <si>
    <t>220907</t>
  </si>
  <si>
    <t>San MartinHuimbayoc</t>
  </si>
  <si>
    <t>SM68</t>
  </si>
  <si>
    <t xml:space="preserve">HUIMBAYOC-SAN MARTIN               </t>
  </si>
  <si>
    <t>220908</t>
  </si>
  <si>
    <t>San MartinJuan Guerra</t>
  </si>
  <si>
    <t>SM69</t>
  </si>
  <si>
    <t xml:space="preserve">JUAN GUERRA-SAN MARTIN             </t>
  </si>
  <si>
    <t>220909</t>
  </si>
  <si>
    <t>San MartinLa Banda de Shilcayo</t>
  </si>
  <si>
    <t>SM70</t>
  </si>
  <si>
    <t xml:space="preserve">LA BANDA DE SHILCAYO-SAN MARTIN    </t>
  </si>
  <si>
    <t>220910</t>
  </si>
  <si>
    <t>San MartinMorales</t>
  </si>
  <si>
    <t>SM71</t>
  </si>
  <si>
    <t xml:space="preserve">MORALES-SAN MARTIN                 </t>
  </si>
  <si>
    <t>220911</t>
  </si>
  <si>
    <t>San MartinPapaplaya</t>
  </si>
  <si>
    <t>SM72</t>
  </si>
  <si>
    <t xml:space="preserve">PAPAPLAYA-SAN MARTIN               </t>
  </si>
  <si>
    <t>220912</t>
  </si>
  <si>
    <t>San MartinSan Antonio</t>
  </si>
  <si>
    <t>SM73</t>
  </si>
  <si>
    <t xml:space="preserve">SAN ANTONIO-SAN MARTIN             </t>
  </si>
  <si>
    <t>220913</t>
  </si>
  <si>
    <t>San MartinSauce</t>
  </si>
  <si>
    <t>SM74</t>
  </si>
  <si>
    <t xml:space="preserve">SAUCE-SAN MARTIN                   </t>
  </si>
  <si>
    <t>220914</t>
  </si>
  <si>
    <t>San MartinShapaja</t>
  </si>
  <si>
    <t>SM75</t>
  </si>
  <si>
    <t xml:space="preserve">SHAPAJA-SAN MARTIN                 </t>
  </si>
  <si>
    <t>221001</t>
  </si>
  <si>
    <t>San MartinTocache</t>
  </si>
  <si>
    <t>TocacheTocache</t>
  </si>
  <si>
    <t>SM10</t>
  </si>
  <si>
    <t xml:space="preserve">TOCACHE                            </t>
  </si>
  <si>
    <t>221002</t>
  </si>
  <si>
    <t>TocacheNuevo Progreso</t>
  </si>
  <si>
    <t>SM76</t>
  </si>
  <si>
    <t xml:space="preserve">NUEVO PROGRESO-TOCACHE             </t>
  </si>
  <si>
    <t>221003</t>
  </si>
  <si>
    <t>TocachePolvora</t>
  </si>
  <si>
    <t>SM77</t>
  </si>
  <si>
    <t xml:space="preserve">POLVORA-TOCACHE                    </t>
  </si>
  <si>
    <t>221004</t>
  </si>
  <si>
    <t>TocacheShunte</t>
  </si>
  <si>
    <t>SM78</t>
  </si>
  <si>
    <t xml:space="preserve">SHUNTE-TOCACHE                     </t>
  </si>
  <si>
    <t>221005</t>
  </si>
  <si>
    <t>TocacheUchiza</t>
  </si>
  <si>
    <t>SM79</t>
  </si>
  <si>
    <t xml:space="preserve">UCHIZA-TOCACHE                     </t>
  </si>
  <si>
    <t>230101</t>
  </si>
  <si>
    <t>TacnaTacna</t>
  </si>
  <si>
    <t xml:space="preserve">TAC </t>
  </si>
  <si>
    <t>TC01</t>
  </si>
  <si>
    <t xml:space="preserve">TACNA                              </t>
  </si>
  <si>
    <t>230102</t>
  </si>
  <si>
    <t>TacnaAlto de la Alianza</t>
  </si>
  <si>
    <t>TC05</t>
  </si>
  <si>
    <t xml:space="preserve">ALTO DE LA ALIANZA                 </t>
  </si>
  <si>
    <t>230103</t>
  </si>
  <si>
    <t>TacnaCalana</t>
  </si>
  <si>
    <t>TC06</t>
  </si>
  <si>
    <t xml:space="preserve">CALANA                             </t>
  </si>
  <si>
    <t>230104</t>
  </si>
  <si>
    <t>TacnaCiudad Nueva</t>
  </si>
  <si>
    <t>TC07</t>
  </si>
  <si>
    <t xml:space="preserve">CIUDAD NUEVA                       </t>
  </si>
  <si>
    <t>230105</t>
  </si>
  <si>
    <t>TacnaInclan</t>
  </si>
  <si>
    <t>TC16</t>
  </si>
  <si>
    <t xml:space="preserve">INCLAN-TACNA                       </t>
  </si>
  <si>
    <t>230106</t>
  </si>
  <si>
    <t>TacnaPachia</t>
  </si>
  <si>
    <t>TC17</t>
  </si>
  <si>
    <t xml:space="preserve">PACHIA-TACNA                       </t>
  </si>
  <si>
    <t>230107</t>
  </si>
  <si>
    <t>TacnaPalca</t>
  </si>
  <si>
    <t>TC18</t>
  </si>
  <si>
    <t xml:space="preserve">PALCA-TACNA                        </t>
  </si>
  <si>
    <t>230108</t>
  </si>
  <si>
    <t>TacnaPocollay</t>
  </si>
  <si>
    <t>TC19</t>
  </si>
  <si>
    <t xml:space="preserve">POCOLLAY-TACNA                     </t>
  </si>
  <si>
    <t>230109</t>
  </si>
  <si>
    <t>TacnaSama</t>
  </si>
  <si>
    <t>TC20</t>
  </si>
  <si>
    <t xml:space="preserve">SAMA-TACNA                         </t>
  </si>
  <si>
    <t>230110</t>
  </si>
  <si>
    <t>TacnaCoronel Gregorio Albarracin Lanchipa</t>
  </si>
  <si>
    <t>TC21</t>
  </si>
  <si>
    <t>CORONEL GREGORIO ALBARRACIN LANCHIP</t>
  </si>
  <si>
    <t>230111</t>
  </si>
  <si>
    <t>TacnaLa Yarada Los Palos</t>
  </si>
  <si>
    <t>230201</t>
  </si>
  <si>
    <t>TacnaCandarave</t>
  </si>
  <si>
    <t>CandaraveCandarave</t>
  </si>
  <si>
    <t>TC02</t>
  </si>
  <si>
    <t xml:space="preserve">CANDARAVE                          </t>
  </si>
  <si>
    <t>230202</t>
  </si>
  <si>
    <t>CandaraveCairani</t>
  </si>
  <si>
    <t>TC08</t>
  </si>
  <si>
    <t xml:space="preserve">CAIRANI-CANDARAVE                  </t>
  </si>
  <si>
    <t>230203</t>
  </si>
  <si>
    <t>CandaraveCamilaca</t>
  </si>
  <si>
    <t>TC09</t>
  </si>
  <si>
    <t xml:space="preserve">CAMILACA-CANDARAVE                 </t>
  </si>
  <si>
    <t>230204</t>
  </si>
  <si>
    <t>CandaraveCuribaya</t>
  </si>
  <si>
    <t>TC10</t>
  </si>
  <si>
    <t xml:space="preserve">CURIBAYA-CANDARAVE                 </t>
  </si>
  <si>
    <t>230205</t>
  </si>
  <si>
    <t>CandaraveHuanuara</t>
  </si>
  <si>
    <t>TC11</t>
  </si>
  <si>
    <t xml:space="preserve">HUANUARA-CANDARAVE                 </t>
  </si>
  <si>
    <t>230206</t>
  </si>
  <si>
    <t>CandaraveQuilahuani</t>
  </si>
  <si>
    <t>TC12</t>
  </si>
  <si>
    <t xml:space="preserve">QUILAHUANI-CANDARAVE               </t>
  </si>
  <si>
    <t>230301</t>
  </si>
  <si>
    <t>TacnaJorge Basadre</t>
  </si>
  <si>
    <t>Jorge BasadreLocumba</t>
  </si>
  <si>
    <t>TC13</t>
  </si>
  <si>
    <t xml:space="preserve">LOCUMBA-JORGE BASADRE              </t>
  </si>
  <si>
    <t>230302</t>
  </si>
  <si>
    <t>Jorge BasadreIlabaya</t>
  </si>
  <si>
    <t>TC14</t>
  </si>
  <si>
    <t xml:space="preserve">ILABAYA-JORGE BASADRE              </t>
  </si>
  <si>
    <t>230303</t>
  </si>
  <si>
    <t>Jorge BasadreIte</t>
  </si>
  <si>
    <t>TC15</t>
  </si>
  <si>
    <t xml:space="preserve">ITE-JORGE BASADRE                  </t>
  </si>
  <si>
    <t>230401</t>
  </si>
  <si>
    <t>TacnaTarata</t>
  </si>
  <si>
    <t>TarataTarata</t>
  </si>
  <si>
    <t>TC04</t>
  </si>
  <si>
    <t xml:space="preserve">TARATA                             </t>
  </si>
  <si>
    <t>230402</t>
  </si>
  <si>
    <t>TarataHeroes Albarracin</t>
  </si>
  <si>
    <t>TC22</t>
  </si>
  <si>
    <t xml:space="preserve">HEROES ALBARRACIN-TARATA           </t>
  </si>
  <si>
    <t>230403</t>
  </si>
  <si>
    <t>TarataEstique</t>
  </si>
  <si>
    <t>TC23</t>
  </si>
  <si>
    <t xml:space="preserve">ESTIQUE-TARATA                     </t>
  </si>
  <si>
    <t>230404</t>
  </si>
  <si>
    <t>TarataEstique-Pampa</t>
  </si>
  <si>
    <t>TC24</t>
  </si>
  <si>
    <t xml:space="preserve">ESTIQUE-PAMPA-TARATA               </t>
  </si>
  <si>
    <t>230405</t>
  </si>
  <si>
    <t>TarataSitajara</t>
  </si>
  <si>
    <t>TC25</t>
  </si>
  <si>
    <t xml:space="preserve">SITAJARA-TARATA                    </t>
  </si>
  <si>
    <t>230406</t>
  </si>
  <si>
    <t>TarataSusapaya</t>
  </si>
  <si>
    <t>TC26</t>
  </si>
  <si>
    <t xml:space="preserve">SUSAPAYA-TARATA                    </t>
  </si>
  <si>
    <t>230407</t>
  </si>
  <si>
    <t>TarataTarucachi</t>
  </si>
  <si>
    <t>TC27</t>
  </si>
  <si>
    <t xml:space="preserve">TARUCACHI-TARATA                   </t>
  </si>
  <si>
    <t>230408</t>
  </si>
  <si>
    <t>TarataTicaco</t>
  </si>
  <si>
    <t>TC28</t>
  </si>
  <si>
    <t xml:space="preserve">TICACO-TARATA                      </t>
  </si>
  <si>
    <t>240101</t>
  </si>
  <si>
    <t>TumbesTumbes</t>
  </si>
  <si>
    <t xml:space="preserve">TUM </t>
  </si>
  <si>
    <t>T001</t>
  </si>
  <si>
    <t xml:space="preserve">TUMBES                             </t>
  </si>
  <si>
    <t>240102</t>
  </si>
  <si>
    <t>TumbesCorrales</t>
  </si>
  <si>
    <t>T002</t>
  </si>
  <si>
    <t xml:space="preserve">CORRALES                           </t>
  </si>
  <si>
    <t>240103</t>
  </si>
  <si>
    <t>TumbesLa Cruz</t>
  </si>
  <si>
    <t>T003</t>
  </si>
  <si>
    <t xml:space="preserve">LA CRUZ                            </t>
  </si>
  <si>
    <t>240104</t>
  </si>
  <si>
    <t>TumbesPampas de Hospital</t>
  </si>
  <si>
    <t>T004</t>
  </si>
  <si>
    <t xml:space="preserve">PAMPAS DE HOSPITAL                 </t>
  </si>
  <si>
    <t>240105</t>
  </si>
  <si>
    <t>TumbesSan Jacinto</t>
  </si>
  <si>
    <t>T005</t>
  </si>
  <si>
    <t xml:space="preserve">SAN JACINTO                        </t>
  </si>
  <si>
    <t>240106</t>
  </si>
  <si>
    <t>TumbesSan Juan de la Virgen</t>
  </si>
  <si>
    <t>T006</t>
  </si>
  <si>
    <t xml:space="preserve">SAN JUAN DE LA VIRGEN              </t>
  </si>
  <si>
    <t>240201</t>
  </si>
  <si>
    <t>TumbesContralmirante Villar</t>
  </si>
  <si>
    <t>Contralmirante VillarZorritos</t>
  </si>
  <si>
    <t>T201</t>
  </si>
  <si>
    <t xml:space="preserve">ZORRITOS-CONTRALMIRANTE VILLAR     </t>
  </si>
  <si>
    <t>240202</t>
  </si>
  <si>
    <t>Contralmirante VillarCasitas</t>
  </si>
  <si>
    <t>T202</t>
  </si>
  <si>
    <t xml:space="preserve">CASITAS-CONTRALMIRANTE VILLAR      </t>
  </si>
  <si>
    <t>240203</t>
  </si>
  <si>
    <t>Contralmirante VillarCanoas de Punta Sal</t>
  </si>
  <si>
    <t>T305</t>
  </si>
  <si>
    <t xml:space="preserve">CANOAS DE PUNTA SAL-CONTRALMIRANTE </t>
  </si>
  <si>
    <t>240301</t>
  </si>
  <si>
    <t>TumbesZarumilla</t>
  </si>
  <si>
    <t>ZarumillaZarumilla</t>
  </si>
  <si>
    <t>T301</t>
  </si>
  <si>
    <t xml:space="preserve">ZARUMILLA - ZARUMILLA              </t>
  </si>
  <si>
    <t>240302</t>
  </si>
  <si>
    <t>ZarumillaAguas Verdes</t>
  </si>
  <si>
    <t>T302</t>
  </si>
  <si>
    <t xml:space="preserve">ZARUMILLA - AGUAS VERDES           </t>
  </si>
  <si>
    <t>240303</t>
  </si>
  <si>
    <t>ZarumillaMatapalo</t>
  </si>
  <si>
    <t>T303</t>
  </si>
  <si>
    <t xml:space="preserve">ZARUMILLA - MATAPALO               </t>
  </si>
  <si>
    <t>240304</t>
  </si>
  <si>
    <t>ZarumillaPapayal</t>
  </si>
  <si>
    <t>T304</t>
  </si>
  <si>
    <t xml:space="preserve">ZARUMILLA - PAPAYAL                </t>
  </si>
  <si>
    <t>250101</t>
  </si>
  <si>
    <t>UcayaliCoronel Portillo</t>
  </si>
  <si>
    <t>Coronel PortilloCalleria</t>
  </si>
  <si>
    <t xml:space="preserve">UCA </t>
  </si>
  <si>
    <t>U005</t>
  </si>
  <si>
    <t xml:space="preserve">CALLERIA                           </t>
  </si>
  <si>
    <t>250102</t>
  </si>
  <si>
    <t>Coronel PortilloCampoverde</t>
  </si>
  <si>
    <t>U006</t>
  </si>
  <si>
    <t xml:space="preserve">CAMPOVERDE                         </t>
  </si>
  <si>
    <t>250103</t>
  </si>
  <si>
    <t>Coronel PortilloIparia</t>
  </si>
  <si>
    <t>U013</t>
  </si>
  <si>
    <t xml:space="preserve">IPARIA-CORONEL PORTILLO            </t>
  </si>
  <si>
    <t>250104</t>
  </si>
  <si>
    <t>Coronel PortilloMasisea</t>
  </si>
  <si>
    <t>U014</t>
  </si>
  <si>
    <t xml:space="preserve">MASISEA-CORONEL PORTILLO           </t>
  </si>
  <si>
    <t>250105</t>
  </si>
  <si>
    <t>Coronel PortilloYarinacocha</t>
  </si>
  <si>
    <t>U015</t>
  </si>
  <si>
    <t xml:space="preserve">YARINACOCHA-CORONEL PORTILLO       </t>
  </si>
  <si>
    <t>250106</t>
  </si>
  <si>
    <t>Coronel PortilloNueva Requena</t>
  </si>
  <si>
    <t>U016</t>
  </si>
  <si>
    <t xml:space="preserve">NUEVA REQUENA-CORONEL PORTILLO     </t>
  </si>
  <si>
    <t>250107</t>
  </si>
  <si>
    <t>Coronel PortilloManantay</t>
  </si>
  <si>
    <t>U017</t>
  </si>
  <si>
    <t xml:space="preserve">MANANTAY-CORONEL PORTILLO          </t>
  </si>
  <si>
    <t>250201</t>
  </si>
  <si>
    <t>UcayaliAtalaya</t>
  </si>
  <si>
    <t>AtalayaRaymondi</t>
  </si>
  <si>
    <t>U009</t>
  </si>
  <si>
    <t xml:space="preserve">RAYMONDI-ATALAYA                   </t>
  </si>
  <si>
    <t>250202</t>
  </si>
  <si>
    <t>AtalayaSepahua</t>
  </si>
  <si>
    <t>U010</t>
  </si>
  <si>
    <t xml:space="preserve">SEPAHUA-ATALAYA                    </t>
  </si>
  <si>
    <t>250203</t>
  </si>
  <si>
    <t>AtalayaTahuania</t>
  </si>
  <si>
    <t>U011</t>
  </si>
  <si>
    <t xml:space="preserve">TAHUANIA-ATALAYA                   </t>
  </si>
  <si>
    <t>250204</t>
  </si>
  <si>
    <t>AtalayaYurua</t>
  </si>
  <si>
    <t>U012</t>
  </si>
  <si>
    <t xml:space="preserve">YURUA-ATALAYA                      </t>
  </si>
  <si>
    <t>250301</t>
  </si>
  <si>
    <t>UcayaliPadre Abad</t>
  </si>
  <si>
    <t>Padre AbadPadre Abad</t>
  </si>
  <si>
    <t>U003</t>
  </si>
  <si>
    <t xml:space="preserve">PADRE ABAD                         </t>
  </si>
  <si>
    <t>250302</t>
  </si>
  <si>
    <t>Padre AbadIrazola</t>
  </si>
  <si>
    <t>U008</t>
  </si>
  <si>
    <t xml:space="preserve">IRAZOLA                            </t>
  </si>
  <si>
    <t>250303</t>
  </si>
  <si>
    <t>Padre AbadCurimana</t>
  </si>
  <si>
    <t>U007</t>
  </si>
  <si>
    <t xml:space="preserve">CURIMANA                           </t>
  </si>
  <si>
    <t>250304</t>
  </si>
  <si>
    <t>Padre AbadNeshuya</t>
  </si>
  <si>
    <t>250305</t>
  </si>
  <si>
    <t>Padre AbadAlexander Von Humbol</t>
  </si>
  <si>
    <t>250401</t>
  </si>
  <si>
    <t>UcayaliPurus</t>
  </si>
  <si>
    <t>PurusPurus</t>
  </si>
  <si>
    <t>U004</t>
  </si>
  <si>
    <t xml:space="preserve">PURUS                              </t>
  </si>
  <si>
    <t>D99_ListProvincias</t>
  </si>
  <si>
    <t>D99_P99_ListDistritos</t>
  </si>
  <si>
    <t>999999</t>
  </si>
  <si>
    <t>ExtranjeroExtranjero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</si>
</sst>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dd/mm/yyyy;@"/>
    <numFmt numFmtId="165" formatCode="00"/>
    <numFmt numFmtId="166" formatCode="000000000000"/>
    <numFmt numFmtId="167" formatCode="000"/>
  </numFmts>
  <fonts count="48">
    <font>
      <sz val="10"/>
      <name val="Biome Light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0F265C"/>
      <name val="Arial Narrow"/>
      <family val="2"/>
    </font>
    <font>
      <sz val="4"/>
      <color theme="1"/>
      <name val="Arial Narrow"/>
      <family val="2"/>
    </font>
    <font>
      <sz val="10"/>
      <color rgb="FF0000FF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rgb="FF002060"/>
      <name val="Arial Narrow"/>
      <family val="2"/>
    </font>
    <font>
      <sz val="8"/>
      <color theme="0" tint="-0.249977111117893"/>
      <name val="Arial Narrow"/>
      <family val="2"/>
    </font>
    <font>
      <sz val="10"/>
      <color theme="1" tint="0.34998626667073579"/>
      <name val="Arial Narrow"/>
      <family val="2"/>
    </font>
    <font>
      <b/>
      <u/>
      <sz val="10"/>
      <name val="Arial Narrow"/>
      <family val="2"/>
    </font>
    <font>
      <sz val="10"/>
      <color theme="0" tint="-0.34998626667073579"/>
      <name val="Arial Narrow"/>
      <family val="2"/>
    </font>
    <font>
      <b/>
      <u/>
      <sz val="11"/>
      <color rgb="FFFF0000"/>
      <name val="Arial Narrow"/>
      <family val="2"/>
    </font>
    <font>
      <b/>
      <u/>
      <sz val="10"/>
      <color rgb="FFFF0000"/>
      <name val="Arial Narrow"/>
      <family val="2"/>
    </font>
    <font>
      <sz val="10"/>
      <name val="Biome Light"/>
      <family val="2"/>
    </font>
    <font>
      <sz val="10"/>
      <color theme="0" tint="-0.499984740745262"/>
      <name val="Biome Light"/>
      <family val="2"/>
    </font>
    <font>
      <b/>
      <sz val="10"/>
      <color rgb="FF002060"/>
      <name val="Biome Light"/>
      <family val="2"/>
    </font>
    <font>
      <sz val="11"/>
      <color rgb="FF002060"/>
      <name val="Biome Light"/>
      <family val="2"/>
    </font>
    <font>
      <b/>
      <sz val="14"/>
      <color rgb="FF002060"/>
      <name val="Biome Light"/>
      <family val="2"/>
    </font>
    <font>
      <b/>
      <sz val="11"/>
      <color rgb="FF002060"/>
      <name val="Biome Light"/>
      <family val="2"/>
    </font>
    <font>
      <b/>
      <sz val="10"/>
      <color rgb="FF0F265C"/>
      <name val="Biome Light"/>
      <family val="2"/>
    </font>
    <font>
      <sz val="10"/>
      <color rgb="FF002060"/>
      <name val="Biome Light"/>
      <family val="2"/>
    </font>
    <font>
      <sz val="11"/>
      <name val="Biome Light"/>
      <family val="2"/>
    </font>
    <font>
      <b/>
      <sz val="10"/>
      <color rgb="FFFF0000"/>
      <name val="Biome Light"/>
      <family val="2"/>
    </font>
    <font>
      <b/>
      <sz val="18"/>
      <color rgb="FF002060"/>
      <name val="Biome Light"/>
      <family val="2"/>
    </font>
    <font>
      <b/>
      <sz val="12"/>
      <color theme="0"/>
      <name val="Biome Light"/>
      <family val="2"/>
    </font>
    <font>
      <b/>
      <sz val="12"/>
      <color rgb="FF002060"/>
      <name val="Biome Light"/>
      <family val="2"/>
    </font>
    <font>
      <sz val="12"/>
      <color rgb="FF002060"/>
      <name val="Biome Light"/>
      <family val="2"/>
    </font>
    <font>
      <sz val="12"/>
      <name val="Biome Light"/>
      <family val="2"/>
    </font>
    <font>
      <b/>
      <sz val="14"/>
      <color indexed="81"/>
      <name val="Biome Light"/>
      <family val="2"/>
    </font>
    <font>
      <sz val="14"/>
      <color indexed="81"/>
      <name val="Biome Light"/>
      <family val="2"/>
    </font>
    <font>
      <b/>
      <sz val="11"/>
      <color rgb="FF002060"/>
      <name val="Biome"/>
      <family val="2"/>
    </font>
    <font>
      <b/>
      <sz val="14"/>
      <color rgb="FF002060"/>
      <name val="Biome"/>
      <family val="2"/>
    </font>
    <font>
      <b/>
      <u/>
      <sz val="14"/>
      <color indexed="81"/>
      <name val="Biome Light"/>
      <family val="2"/>
    </font>
    <font>
      <b/>
      <sz val="10"/>
      <color rgb="FF002060"/>
      <name val="Biome"/>
      <family val="2"/>
    </font>
    <font>
      <b/>
      <sz val="10"/>
      <name val="Biome"/>
      <family val="2"/>
    </font>
    <font>
      <sz val="8"/>
      <name val="Biome Light"/>
      <family val="2"/>
    </font>
    <font>
      <b/>
      <sz val="12"/>
      <color rgb="FF002060"/>
      <name val="Biome"/>
      <family val="2"/>
    </font>
    <font>
      <sz val="12"/>
      <name val="Arial Narrow"/>
      <family val="2"/>
    </font>
    <font>
      <sz val="12"/>
      <color theme="3" tint="0.39997558519241921"/>
      <name val="Biome Light"/>
      <family val="2"/>
    </font>
    <font>
      <u/>
      <sz val="12"/>
      <color rgb="FF002060"/>
      <name val="Biome Light"/>
      <family val="2"/>
    </font>
    <font>
      <b/>
      <u/>
      <sz val="12"/>
      <color rgb="FF002060"/>
      <name val="Biome Light"/>
      <family val="2"/>
    </font>
    <font>
      <b/>
      <sz val="10"/>
      <color theme="0" tint="-0.34998626667073579"/>
      <name val="Biome Light"/>
      <family val="2"/>
    </font>
    <font>
      <sz val="10"/>
      <color rgb="FFFF0000"/>
      <name val="Biome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rgb="FF0000FF"/>
      <name val="Biome Light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AF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DD00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DE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005EAA"/>
      </top>
      <bottom style="thin">
        <color rgb="FF005EAA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1" fillId="3" borderId="1"/>
    <xf numFmtId="0" fontId="2" fillId="2" borderId="0" applyNumberFormat="0">
      <alignment horizontal="left" vertical="center"/>
    </xf>
    <xf numFmtId="0" fontId="4" fillId="0" borderId="0" applyAlignment="0"/>
    <xf numFmtId="0" fontId="5" fillId="2" borderId="0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3" fillId="11" borderId="2" xfId="0" applyFont="1" applyFill="1" applyBorder="1"/>
    <xf numFmtId="0" fontId="0" fillId="0" borderId="0" xfId="0" pivotButton="1"/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0" fillId="2" borderId="0" xfId="0" applyFill="1" applyAlignment="1">
      <alignment vertical="center"/>
    </xf>
    <xf numFmtId="165" fontId="6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10" fillId="9" borderId="0" xfId="0" applyFont="1" applyFill="1" applyAlignment="1">
      <alignment vertical="center"/>
    </xf>
    <xf numFmtId="165" fontId="6" fillId="10" borderId="0" xfId="0" applyNumberFormat="1" applyFont="1" applyFill="1" applyAlignment="1">
      <alignment horizontal="center" vertical="center"/>
    </xf>
    <xf numFmtId="0" fontId="0" fillId="10" borderId="0" xfId="0" applyFill="1" applyAlignment="1">
      <alignment vertical="center"/>
    </xf>
    <xf numFmtId="165" fontId="6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3" fillId="11" borderId="5" xfId="0" applyFont="1" applyFill="1" applyBorder="1"/>
    <xf numFmtId="165" fontId="6" fillId="0" borderId="0" xfId="0" applyNumberFormat="1" applyFont="1" applyAlignment="1">
      <alignment horizontal="center" vertical="center"/>
    </xf>
    <xf numFmtId="0" fontId="0" fillId="0" borderId="0" xfId="0" quotePrefix="1"/>
    <xf numFmtId="0" fontId="15" fillId="4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quotePrefix="1" applyFont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14" fontId="18" fillId="6" borderId="2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indent="20"/>
      <protection hidden="1"/>
    </xf>
    <xf numFmtId="0" fontId="20" fillId="0" borderId="0" xfId="0" quotePrefix="1" applyFont="1" applyAlignment="1" applyProtection="1">
      <alignment horizontal="right"/>
      <protection hidden="1"/>
    </xf>
    <xf numFmtId="0" fontId="20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vertical="top"/>
      <protection hidden="1"/>
    </xf>
    <xf numFmtId="0" fontId="15" fillId="0" borderId="0" xfId="0" applyFont="1"/>
    <xf numFmtId="0" fontId="15" fillId="0" borderId="0" xfId="0" applyFont="1" applyAlignment="1" applyProtection="1">
      <alignment horizontal="left" vertical="center"/>
      <protection hidden="1"/>
    </xf>
    <xf numFmtId="14" fontId="15" fillId="0" borderId="0" xfId="0" applyNumberFormat="1" applyFont="1" applyAlignment="1" applyProtection="1">
      <alignment horizontal="left" vertical="center"/>
      <protection hidden="1"/>
    </xf>
    <xf numFmtId="4" fontId="15" fillId="0" borderId="0" xfId="0" applyNumberFormat="1" applyFont="1" applyAlignment="1" applyProtection="1">
      <alignment horizontal="left" vertical="center"/>
      <protection hidden="1"/>
    </xf>
    <xf numFmtId="1" fontId="15" fillId="0" borderId="0" xfId="0" applyNumberFormat="1" applyFont="1" applyAlignment="1" applyProtection="1">
      <alignment horizontal="left" vertical="center"/>
      <protection hidden="1"/>
    </xf>
    <xf numFmtId="49" fontId="15" fillId="0" borderId="0" xfId="0" applyNumberFormat="1" applyFont="1" applyAlignment="1" applyProtection="1">
      <alignment horizontal="left" vertical="center"/>
      <protection hidden="1"/>
    </xf>
    <xf numFmtId="10" fontId="15" fillId="0" borderId="0" xfId="7" applyNumberFormat="1" applyFont="1" applyAlignment="1" applyProtection="1">
      <alignment horizontal="left" vertical="center"/>
      <protection hidden="1"/>
    </xf>
    <xf numFmtId="0" fontId="20" fillId="0" borderId="14" xfId="0" applyFont="1" applyBorder="1" applyAlignment="1" applyProtection="1">
      <alignment vertical="center"/>
      <protection hidden="1"/>
    </xf>
    <xf numFmtId="0" fontId="20" fillId="0" borderId="11" xfId="0" applyFont="1" applyBorder="1" applyAlignment="1" applyProtection="1">
      <alignment horizontal="left" vertical="center" indent="5"/>
      <protection hidden="1"/>
    </xf>
    <xf numFmtId="0" fontId="20" fillId="0" borderId="11" xfId="0" applyFont="1" applyBorder="1" applyAlignment="1" applyProtection="1">
      <alignment vertical="center"/>
      <protection hidden="1"/>
    </xf>
    <xf numFmtId="0" fontId="20" fillId="0" borderId="13" xfId="0" applyFont="1" applyBorder="1" applyAlignment="1" applyProtection="1">
      <alignment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1" fillId="11" borderId="12" xfId="0" applyFont="1" applyFill="1" applyBorder="1" applyAlignment="1">
      <alignment horizontal="left" vertical="center"/>
    </xf>
    <xf numFmtId="0" fontId="21" fillId="11" borderId="5" xfId="0" applyFont="1" applyFill="1" applyBorder="1" applyAlignment="1">
      <alignment horizontal="left" vertical="center"/>
    </xf>
    <xf numFmtId="0" fontId="15" fillId="12" borderId="4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vertical="center"/>
    </xf>
    <xf numFmtId="0" fontId="17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3" fillId="0" borderId="0" xfId="0" applyFont="1" applyProtection="1">
      <protection hidden="1"/>
    </xf>
    <xf numFmtId="0" fontId="15" fillId="0" borderId="10" xfId="0" applyFont="1" applyBorder="1" applyProtection="1">
      <protection hidden="1"/>
    </xf>
    <xf numFmtId="0" fontId="24" fillId="0" borderId="0" xfId="0" quotePrefix="1" applyFont="1" applyProtection="1">
      <protection hidden="1"/>
    </xf>
    <xf numFmtId="0" fontId="21" fillId="5" borderId="2" xfId="0" applyFont="1" applyFill="1" applyBorder="1" applyAlignment="1" applyProtection="1">
      <alignment horizontal="left" vertical="center"/>
      <protection hidden="1"/>
    </xf>
    <xf numFmtId="0" fontId="29" fillId="0" borderId="0" xfId="0" applyFont="1"/>
    <xf numFmtId="0" fontId="15" fillId="0" borderId="0" xfId="0" applyFont="1" applyAlignment="1" applyProtection="1">
      <alignment horizontal="left" vertical="center"/>
      <protection locked="0" hidden="1"/>
    </xf>
    <xf numFmtId="0" fontId="17" fillId="0" borderId="0" xfId="0" quotePrefix="1" applyFont="1" applyAlignment="1" applyProtection="1">
      <alignment vertical="center"/>
      <protection hidden="1"/>
    </xf>
    <xf numFmtId="0" fontId="21" fillId="0" borderId="2" xfId="0" applyFont="1" applyBorder="1" applyAlignment="1" applyProtection="1">
      <alignment horizontal="left" vertical="center"/>
      <protection hidden="1"/>
    </xf>
    <xf numFmtId="0" fontId="17" fillId="5" borderId="2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>
      <alignment horizontal="center"/>
    </xf>
    <xf numFmtId="0" fontId="32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14" fontId="23" fillId="4" borderId="2" xfId="0" applyNumberFormat="1" applyFont="1" applyFill="1" applyBorder="1" applyAlignment="1" applyProtection="1">
      <alignment horizontal="center" vertical="center"/>
      <protection hidden="1"/>
    </xf>
    <xf numFmtId="0" fontId="21" fillId="5" borderId="2" xfId="0" applyFont="1" applyFill="1" applyBorder="1" applyAlignment="1" applyProtection="1">
      <alignment vertical="center"/>
      <protection hidden="1"/>
    </xf>
    <xf numFmtId="0" fontId="36" fillId="0" borderId="0" xfId="0" applyFont="1" applyProtection="1">
      <protection hidden="1"/>
    </xf>
    <xf numFmtId="0" fontId="22" fillId="0" borderId="0" xfId="0" applyFont="1" applyAlignment="1" applyProtection="1">
      <alignment wrapText="1"/>
      <protection hidden="1"/>
    </xf>
    <xf numFmtId="0" fontId="0" fillId="0" borderId="0" xfId="0" quotePrefix="1" applyProtection="1">
      <protection hidden="1"/>
    </xf>
    <xf numFmtId="0" fontId="0" fillId="0" borderId="0" xfId="0" applyProtection="1">
      <protection hidden="1"/>
    </xf>
    <xf numFmtId="0" fontId="32" fillId="5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38" fillId="0" borderId="0" xfId="0" applyFont="1"/>
    <xf numFmtId="0" fontId="28" fillId="0" borderId="0" xfId="0" applyFont="1" applyAlignment="1">
      <alignment vertical="top" wrapText="1"/>
    </xf>
    <xf numFmtId="0" fontId="38" fillId="0" borderId="0" xfId="0" applyFont="1" applyAlignment="1">
      <alignment horizontal="left" vertical="center"/>
    </xf>
    <xf numFmtId="0" fontId="43" fillId="5" borderId="2" xfId="0" applyFont="1" applyFill="1" applyBorder="1" applyAlignment="1" applyProtection="1">
      <alignment horizontal="left" vertical="center"/>
      <protection hidden="1"/>
    </xf>
    <xf numFmtId="166" fontId="35" fillId="4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/>
    <xf numFmtId="0" fontId="0" fillId="0" borderId="7" xfId="0" applyBorder="1"/>
    <xf numFmtId="0" fontId="21" fillId="11" borderId="2" xfId="0" applyFont="1" applyFill="1" applyBorder="1" applyAlignment="1">
      <alignment horizontal="left" vertical="center"/>
    </xf>
    <xf numFmtId="0" fontId="0" fillId="12" borderId="2" xfId="0" applyFill="1" applyBorder="1" applyAlignment="1">
      <alignment horizontal="left" vertical="center"/>
    </xf>
    <xf numFmtId="0" fontId="15" fillId="0" borderId="0" xfId="0" quotePrefix="1" applyFont="1" applyProtection="1">
      <protection hidden="1"/>
    </xf>
    <xf numFmtId="0" fontId="22" fillId="6" borderId="0" xfId="0" applyFont="1" applyFill="1" applyAlignment="1" applyProtection="1">
      <alignment horizontal="center" vertical="top"/>
      <protection locked="0"/>
    </xf>
    <xf numFmtId="1" fontId="22" fillId="6" borderId="0" xfId="0" applyNumberFormat="1" applyFont="1" applyFill="1" applyAlignment="1" applyProtection="1">
      <alignment horizontal="center" vertical="top"/>
      <protection locked="0"/>
    </xf>
    <xf numFmtId="4" fontId="22" fillId="6" borderId="0" xfId="0" applyNumberFormat="1" applyFont="1" applyFill="1" applyAlignment="1" applyProtection="1">
      <alignment horizontal="center" vertical="top"/>
      <protection locked="0"/>
    </xf>
    <xf numFmtId="164" fontId="22" fillId="6" borderId="0" xfId="0" applyNumberFormat="1" applyFont="1" applyFill="1" applyAlignment="1" applyProtection="1">
      <alignment horizontal="center" vertical="top"/>
      <protection locked="0"/>
    </xf>
    <xf numFmtId="49" fontId="22" fillId="6" borderId="0" xfId="0" applyNumberFormat="1" applyFont="1" applyFill="1" applyAlignment="1" applyProtection="1">
      <alignment vertical="top" wrapText="1"/>
      <protection locked="0"/>
    </xf>
    <xf numFmtId="49" fontId="22" fillId="6" borderId="0" xfId="0" applyNumberFormat="1" applyFont="1" applyFill="1" applyAlignment="1" applyProtection="1">
      <alignment horizontal="center" vertical="top"/>
      <protection locked="0"/>
    </xf>
    <xf numFmtId="49" fontId="22" fillId="6" borderId="0" xfId="0" applyNumberFormat="1" applyFont="1" applyFill="1" applyAlignment="1" applyProtection="1">
      <alignment horizontal="left" vertical="top" wrapText="1"/>
      <protection locked="0"/>
    </xf>
    <xf numFmtId="1" fontId="22" fillId="6" borderId="0" xfId="0" applyNumberFormat="1" applyFont="1" applyFill="1" applyAlignment="1" applyProtection="1">
      <alignment horizontal="center" vertical="top" wrapText="1"/>
      <protection locked="0"/>
    </xf>
    <xf numFmtId="0" fontId="22" fillId="6" borderId="0" xfId="5" applyFont="1" applyFill="1" applyBorder="1" applyAlignment="1" applyProtection="1">
      <alignment horizontal="left" vertical="top" wrapText="1"/>
      <protection locked="0"/>
    </xf>
    <xf numFmtId="49" fontId="22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6" borderId="2" xfId="0" applyFont="1" applyFill="1" applyBorder="1" applyAlignment="1" applyProtection="1">
      <alignment horizontal="center" vertical="center"/>
      <protection locked="0"/>
    </xf>
    <xf numFmtId="166" fontId="35" fillId="6" borderId="2" xfId="0" applyNumberFormat="1" applyFont="1" applyFill="1" applyBorder="1" applyAlignment="1" applyProtection="1">
      <alignment horizontal="center" vertical="center"/>
      <protection locked="0"/>
    </xf>
    <xf numFmtId="1" fontId="35" fillId="6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41" fillId="0" borderId="0" xfId="0" quotePrefix="1" applyFont="1" applyAlignment="1">
      <alignment vertical="top"/>
    </xf>
    <xf numFmtId="0" fontId="28" fillId="0" borderId="0" xfId="0" quotePrefix="1" applyFont="1" applyAlignment="1">
      <alignment vertical="top"/>
    </xf>
    <xf numFmtId="0" fontId="21" fillId="0" borderId="3" xfId="0" applyFont="1" applyBorder="1" applyAlignment="1" applyProtection="1">
      <alignment horizontal="left" vertical="center"/>
      <protection hidden="1"/>
    </xf>
    <xf numFmtId="1" fontId="22" fillId="6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quotePrefix="1" applyFont="1" applyAlignment="1" applyProtection="1">
      <alignment horizontal="right" vertical="top"/>
      <protection hidden="1"/>
    </xf>
    <xf numFmtId="0" fontId="4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5" fillId="12" borderId="2" xfId="0" applyFont="1" applyFill="1" applyBorder="1" applyAlignment="1">
      <alignment horizontal="center" vertical="top"/>
    </xf>
    <xf numFmtId="0" fontId="15" fillId="4" borderId="8" xfId="0" applyFont="1" applyFill="1" applyBorder="1" applyProtection="1">
      <protection hidden="1"/>
    </xf>
    <xf numFmtId="0" fontId="15" fillId="4" borderId="8" xfId="0" applyFont="1" applyFill="1" applyBorder="1" applyAlignment="1" applyProtection="1">
      <alignment vertical="top"/>
      <protection hidden="1"/>
    </xf>
    <xf numFmtId="0" fontId="0" fillId="0" borderId="0" xfId="0" applyAlignment="1">
      <alignment vertical="top"/>
    </xf>
    <xf numFmtId="0" fontId="23" fillId="4" borderId="8" xfId="0" applyFont="1" applyFill="1" applyBorder="1" applyProtection="1"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15" fillId="4" borderId="9" xfId="0" applyFont="1" applyFill="1" applyBorder="1" applyProtection="1">
      <protection hidden="1"/>
    </xf>
    <xf numFmtId="0" fontId="21" fillId="0" borderId="3" xfId="0" applyFont="1" applyBorder="1" applyAlignment="1" applyProtection="1">
      <alignment vertical="center"/>
      <protection hidden="1"/>
    </xf>
    <xf numFmtId="0" fontId="35" fillId="4" borderId="2" xfId="0" applyFont="1" applyFill="1" applyBorder="1" applyAlignment="1" applyProtection="1">
      <alignment horizontal="center" vertical="center"/>
      <protection hidden="1"/>
    </xf>
    <xf numFmtId="3" fontId="35" fillId="4" borderId="2" xfId="0" applyNumberFormat="1" applyFont="1" applyFill="1" applyBorder="1" applyAlignment="1" applyProtection="1">
      <alignment horizontal="center" vertical="center"/>
      <protection hidden="1"/>
    </xf>
    <xf numFmtId="1" fontId="35" fillId="4" borderId="2" xfId="0" applyNumberFormat="1" applyFont="1" applyFill="1" applyBorder="1" applyAlignment="1" applyProtection="1">
      <alignment horizontal="center" vertical="center"/>
      <protection hidden="1"/>
    </xf>
    <xf numFmtId="0" fontId="22" fillId="4" borderId="2" xfId="0" applyFont="1" applyFill="1" applyBorder="1" applyAlignment="1" applyProtection="1">
      <alignment horizontal="center" vertical="center" wrapText="1"/>
      <protection hidden="1"/>
    </xf>
    <xf numFmtId="4" fontId="35" fillId="4" borderId="2" xfId="0" applyNumberFormat="1" applyFont="1" applyFill="1" applyBorder="1" applyAlignment="1" applyProtection="1">
      <alignment horizontal="center" vertical="center"/>
      <protection hidden="1"/>
    </xf>
    <xf numFmtId="1" fontId="22" fillId="4" borderId="2" xfId="0" applyNumberFormat="1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10" fontId="22" fillId="4" borderId="2" xfId="7" applyNumberFormat="1" applyFont="1" applyFill="1" applyBorder="1" applyAlignment="1" applyProtection="1">
      <alignment horizontal="center" vertical="center"/>
      <protection locked="0"/>
    </xf>
    <xf numFmtId="167" fontId="22" fillId="4" borderId="2" xfId="0" applyNumberFormat="1" applyFont="1" applyFill="1" applyBorder="1" applyAlignment="1" applyProtection="1">
      <alignment horizontal="center" vertical="center"/>
      <protection locked="0"/>
    </xf>
    <xf numFmtId="1" fontId="22" fillId="4" borderId="3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40" fillId="0" borderId="0" xfId="0" applyFont="1"/>
    <xf numFmtId="0" fontId="28" fillId="0" borderId="16" xfId="0" applyFont="1" applyBorder="1" applyAlignment="1">
      <alignment vertical="top"/>
    </xf>
    <xf numFmtId="0" fontId="38" fillId="0" borderId="0" xfId="0" applyFont="1" applyAlignment="1">
      <alignment vertical="top" readingOrder="1"/>
    </xf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6" fillId="13" borderId="15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14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5" fillId="6" borderId="3" xfId="0" applyFont="1" applyFill="1" applyBorder="1" applyAlignment="1" applyProtection="1">
      <alignment horizontal="center" vertical="center" wrapText="1"/>
      <protection locked="0"/>
    </xf>
    <xf numFmtId="0" fontId="35" fillId="6" borderId="4" xfId="0" applyFont="1" applyFill="1" applyBorder="1" applyAlignment="1" applyProtection="1">
      <alignment horizontal="center" vertical="center" wrapText="1"/>
      <protection locked="0"/>
    </xf>
    <xf numFmtId="0" fontId="32" fillId="5" borderId="3" xfId="0" applyFont="1" applyFill="1" applyBorder="1" applyAlignment="1" applyProtection="1">
      <alignment horizontal="center" vertical="center"/>
      <protection hidden="1"/>
    </xf>
    <xf numFmtId="0" fontId="32" fillId="5" borderId="4" xfId="0" applyFont="1" applyFill="1" applyBorder="1" applyAlignment="1" applyProtection="1">
      <alignment horizontal="center" vertical="center"/>
      <protection hidden="1"/>
    </xf>
    <xf numFmtId="0" fontId="21" fillId="5" borderId="3" xfId="0" applyFont="1" applyFill="1" applyBorder="1" applyAlignment="1" applyProtection="1">
      <alignment horizontal="left" vertical="center"/>
      <protection hidden="1"/>
    </xf>
    <xf numFmtId="0" fontId="21" fillId="5" borderId="4" xfId="0" applyFont="1" applyFill="1" applyBorder="1" applyAlignment="1" applyProtection="1">
      <alignment horizontal="left" vertical="center"/>
      <protection hidden="1"/>
    </xf>
    <xf numFmtId="0" fontId="35" fillId="6" borderId="3" xfId="0" applyFont="1" applyFill="1" applyBorder="1" applyAlignment="1" applyProtection="1">
      <alignment horizontal="center" vertical="center"/>
      <protection locked="0"/>
    </xf>
    <xf numFmtId="0" fontId="35" fillId="6" borderId="4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justify" vertical="top" wrapText="1"/>
      <protection hidden="1"/>
    </xf>
    <xf numFmtId="4" fontId="35" fillId="4" borderId="3" xfId="0" applyNumberFormat="1" applyFont="1" applyFill="1" applyBorder="1" applyAlignment="1" applyProtection="1">
      <alignment horizontal="center" vertical="center"/>
      <protection hidden="1"/>
    </xf>
    <xf numFmtId="4" fontId="35" fillId="4" borderId="4" xfId="0" applyNumberFormat="1" applyFont="1" applyFill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left" vertical="center"/>
      <protection hidden="1"/>
    </xf>
    <xf numFmtId="0" fontId="21" fillId="0" borderId="4" xfId="0" applyFont="1" applyBorder="1" applyAlignment="1" applyProtection="1">
      <alignment horizontal="left" vertical="center"/>
      <protection hidden="1"/>
    </xf>
    <xf numFmtId="49" fontId="22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6" borderId="3" xfId="5" applyNumberFormat="1" applyFont="1" applyFill="1" applyBorder="1" applyAlignment="1" applyProtection="1">
      <alignment horizontal="center" vertical="center" wrapText="1"/>
      <protection locked="0"/>
    </xf>
    <xf numFmtId="49" fontId="22" fillId="6" borderId="4" xfId="5" applyNumberFormat="1" applyFont="1" applyFill="1" applyBorder="1" applyAlignment="1" applyProtection="1">
      <alignment horizontal="center" vertical="center" wrapText="1"/>
      <protection locked="0"/>
    </xf>
    <xf numFmtId="0" fontId="22" fillId="6" borderId="3" xfId="0" applyFont="1" applyFill="1" applyBorder="1" applyAlignment="1" applyProtection="1">
      <alignment horizontal="center" vertical="center" wrapText="1"/>
      <protection locked="0"/>
    </xf>
    <xf numFmtId="0" fontId="22" fillId="6" borderId="17" xfId="0" applyFont="1" applyFill="1" applyBorder="1" applyAlignment="1" applyProtection="1">
      <alignment horizontal="center" vertical="center" wrapText="1"/>
      <protection locked="0"/>
    </xf>
    <xf numFmtId="0" fontId="22" fillId="6" borderId="4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49" fontId="22" fillId="4" borderId="3" xfId="5" applyNumberFormat="1" applyFont="1" applyFill="1" applyBorder="1" applyAlignment="1" applyProtection="1">
      <alignment horizontal="center" vertical="center" wrapText="1"/>
      <protection hidden="1"/>
    </xf>
    <xf numFmtId="49" fontId="22" fillId="4" borderId="4" xfId="5" applyNumberFormat="1" applyFont="1" applyFill="1" applyBorder="1" applyAlignment="1" applyProtection="1">
      <alignment horizontal="center" vertical="center" wrapText="1"/>
      <protection hidden="1"/>
    </xf>
    <xf numFmtId="0" fontId="22" fillId="4" borderId="3" xfId="0" applyFont="1" applyFill="1" applyBorder="1" applyAlignment="1" applyProtection="1">
      <alignment horizontal="center" vertical="center" wrapText="1"/>
      <protection hidden="1"/>
    </xf>
    <xf numFmtId="0" fontId="22" fillId="4" borderId="4" xfId="0" applyFont="1" applyFill="1" applyBorder="1" applyAlignment="1" applyProtection="1">
      <alignment horizontal="center" vertical="center" wrapText="1"/>
      <protection hidden="1"/>
    </xf>
    <xf numFmtId="0" fontId="22" fillId="4" borderId="17" xfId="0" applyFont="1" applyFill="1" applyBorder="1" applyAlignment="1" applyProtection="1">
      <alignment horizontal="center" vertical="center" wrapText="1"/>
      <protection hidden="1"/>
    </xf>
    <xf numFmtId="0" fontId="35" fillId="4" borderId="3" xfId="0" applyFont="1" applyFill="1" applyBorder="1" applyAlignment="1" applyProtection="1">
      <alignment horizontal="center" vertical="center"/>
      <protection hidden="1"/>
    </xf>
    <xf numFmtId="0" fontId="35" fillId="4" borderId="4" xfId="0" applyFont="1" applyFill="1" applyBorder="1" applyAlignment="1" applyProtection="1">
      <alignment horizontal="center" vertical="center"/>
      <protection hidden="1"/>
    </xf>
    <xf numFmtId="0" fontId="35" fillId="4" borderId="3" xfId="0" applyFont="1" applyFill="1" applyBorder="1" applyAlignment="1" applyProtection="1">
      <alignment horizontal="center" vertical="center" wrapText="1"/>
      <protection hidden="1"/>
    </xf>
    <xf numFmtId="0" fontId="35" fillId="4" borderId="4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justify" vertical="top"/>
    </xf>
    <xf numFmtId="0" fontId="38" fillId="0" borderId="0" xfId="0" applyFont="1" applyAlignment="1">
      <alignment horizontal="justify" vertical="top" readingOrder="1"/>
    </xf>
    <xf numFmtId="0" fontId="28" fillId="0" borderId="16" xfId="0" applyFont="1" applyBorder="1" applyAlignment="1">
      <alignment horizontal="justify" vertical="top" wrapText="1"/>
    </xf>
    <xf numFmtId="0" fontId="28" fillId="0" borderId="0" xfId="0" applyFont="1" applyAlignment="1">
      <alignment horizontal="justify" vertical="top" wrapText="1"/>
    </xf>
    <xf numFmtId="0" fontId="2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8">
    <cellStyle name="Campo oculto" xfId="1" xr:uid="{00000000-0005-0000-0000-000000000000}"/>
    <cellStyle name="Espaciado" xfId="3" xr:uid="{0454EF52-E668-4FB1-8B05-4FE2303FF018}"/>
    <cellStyle name="Hipervínculo" xfId="5" builtinId="8" customBuiltin="1"/>
    <cellStyle name="Hipervínculo visitado" xfId="6" builtinId="9" customBuiltin="1"/>
    <cellStyle name="Normal" xfId="0" builtinId="0" customBuiltin="1"/>
    <cellStyle name="Porcentaje" xfId="7" builtinId="5"/>
    <cellStyle name="Sombreado" xfId="2" xr:uid="{5E41A7C9-EA30-4EA2-8048-70CCD3006A50}"/>
    <cellStyle name="Sombreado 2" xfId="4" xr:uid="{BC0201E1-B631-4CCF-B3B6-73F629F94635}"/>
  </cellStyles>
  <dxfs count="313"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Arial Narrow"/>
        <family val="2"/>
        <scheme val="none"/>
      </font>
      <fill>
        <patternFill patternType="solid">
          <fgColor indexed="64"/>
          <bgColor rgb="FFFFDD00"/>
        </patternFill>
      </fill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165" formatCode="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165" formatCode="00"/>
      <alignment horizontal="left" vertical="center" textRotation="0" wrapText="0" indent="0" justifyLastLine="0" shrinkToFit="0" readingOrder="0"/>
    </dxf>
    <dxf>
      <font>
        <b/>
      </font>
      <numFmt numFmtId="165" formatCode="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</dxf>
    <dxf>
      <font>
        <b/>
      </font>
      <numFmt numFmtId="165" formatCode="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  <alignment vertical="center" textRotation="0" wrapText="0" indent="0" justifyLastLine="0" shrinkToFit="0" readingOrder="0"/>
    </dxf>
    <dxf>
      <font>
        <b/>
      </font>
      <numFmt numFmtId="165" formatCode="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</dxf>
    <dxf>
      <font>
        <b/>
      </font>
      <numFmt numFmtId="165" formatCode="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theme="0" tint="-0.34998626667073579"/>
        </left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Biome Light"/>
        <family val="2"/>
        <scheme val="none"/>
      </font>
      <fill>
        <patternFill patternType="solid">
          <fgColor indexed="64"/>
          <bgColor rgb="FFFFDD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1" formatCode="0"/>
      <fill>
        <patternFill patternType="solid">
          <fgColor indexed="64"/>
          <bgColor rgb="FFD3DAF9"/>
        </patternFill>
      </fill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164" formatCode="dd/mm/yyyy;@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4" formatCode="#,##0.00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1" formatCode="0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0" formatCode="General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Biome Light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4" formatCode="0.00%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4" formatCode="0.00%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4" formatCode="0.00%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" formatCode="0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" formatCode="0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" formatCode="0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" formatCode="0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4" formatCode="#,##0.00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theme="0" tint="-0.34998626667073579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 tint="-0.34998626667073579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FF000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FF0000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top style="thin">
          <color theme="0"/>
        </top>
        <bottom style="thin">
          <color theme="0" tint="-0.34998626667073579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top style="thin">
          <color theme="0" tint="-0.34998626667073579"/>
        </top>
        <vertical/>
        <horizontal/>
      </border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  <border>
        <left style="thin">
          <color theme="0"/>
        </lef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/>
        <right style="thin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ome Light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theme="0" tint="-0.34998626667073579"/>
        </left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Biome Light"/>
        <family val="2"/>
        <scheme val="none"/>
      </font>
      <fill>
        <patternFill patternType="solid">
          <fgColor indexed="64"/>
          <bgColor rgb="FFFFDD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color rgb="FF002060"/>
        <name val="Biome Light"/>
        <family val="2"/>
        <scheme val="none"/>
      </font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1" formatCode="0"/>
      <fill>
        <patternFill patternType="solid">
          <fgColor indexed="64"/>
          <bgColor rgb="FFD3DAF9"/>
        </patternFill>
      </fill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30" formatCode="@"/>
      <fill>
        <patternFill patternType="solid">
          <fgColor indexed="64"/>
          <bgColor rgb="FFD3DAF9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164" formatCode="dd/mm/yyyy;@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4" formatCode="#,##0.00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1" formatCode="0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numFmt numFmtId="0" formatCode="General"/>
      <fill>
        <patternFill patternType="solid">
          <fgColor indexed="64"/>
          <bgColor rgb="FFD3DAF9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Biome Light"/>
        <family val="2"/>
        <scheme val="none"/>
      </font>
      <fill>
        <patternFill patternType="solid">
          <fgColor indexed="64"/>
          <bgColor rgb="FFD3DAF9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F265C"/>
        <name val="Biome Light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4" formatCode="0.00%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4" formatCode="0.00%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4" formatCode="0.00%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" formatCode="0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" formatCode="0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" formatCode="0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" formatCode="0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4" formatCode="#,##0.00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Biome Light"/>
        <family val="2"/>
        <scheme val="none"/>
      </font>
      <alignment horizontal="left" vertical="center" textRotation="0" wrapText="0" indent="0" justifyLastLine="0" shrinkToFit="0" readingOrder="0"/>
      <protection locked="1" hidden="1"/>
    </dxf>
    <dxf>
      <font>
        <color theme="0"/>
      </font>
      <fill>
        <patternFill>
          <bgColor theme="0"/>
        </patternFill>
      </fill>
      <border>
        <right style="thin">
          <color theme="0" tint="-0.34998626667073579"/>
        </right>
        <bottom style="thin">
          <color theme="0" tint="-0.34998626667073579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right style="thin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 tint="-0.34998626667073579"/>
        </right>
        <top style="thin">
          <color theme="0" tint="-0.34998626667073579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theme="0" tint="-0.34998626667073579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 tint="-0.34998626667073579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FF000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none">
          <bgColor auto="1"/>
        </patternFill>
      </fill>
      <border>
        <top style="thin">
          <color theme="0"/>
        </top>
        <bottom style="thin">
          <color theme="0" tint="-0.34998626667073579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top style="thin">
          <color theme="0" tint="-0.34998626667073579"/>
        </top>
        <vertical/>
        <horizontal/>
      </border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border>
        <left style="thin">
          <color theme="0" tint="-0.34998626667073579"/>
        </left>
        <vertical/>
        <horizontal/>
      </border>
    </dxf>
    <dxf>
      <font>
        <color rgb="FFFF000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 tint="-0.34998626667073579"/>
        </bottom>
      </border>
    </dxf>
    <dxf>
      <font>
        <color theme="0"/>
      </font>
      <fill>
        <patternFill>
          <bgColor theme="0"/>
        </patternFill>
      </fill>
      <border>
        <top style="thin">
          <color theme="0" tint="-0.34998626667073579"/>
        </top>
        <bottom style="thin">
          <color theme="0"/>
        </bottom>
        <vertical/>
        <horizontal/>
      </border>
    </dxf>
    <dxf>
      <border>
        <right style="thin">
          <color theme="0" tint="-0.34998626667073579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 tint="-0.34998626667073579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 tint="-0.34998626667073579"/>
        </top>
      </border>
    </dxf>
    <dxf>
      <font>
        <color theme="0"/>
      </font>
      <fill>
        <patternFill>
          <bgColor theme="0"/>
        </patternFill>
      </fill>
      <border>
        <left style="thin">
          <color theme="0" tint="-0.34998626667073579"/>
        </left>
        <bottom style="thin">
          <color theme="0" tint="-0.34998626667073579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theme="0"/>
        </lef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 tint="-0.34998626667073579"/>
        </lef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/>
        <right style="thin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 tint="-0.34998626667073579"/>
        </left>
        <right style="thin">
          <color theme="0"/>
        </right>
        <top style="thin">
          <color theme="0" tint="-0.34998626667073579"/>
        </top>
        <bottom style="thin">
          <color theme="0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i val="0"/>
        <color rgb="FF0F265C"/>
      </font>
      <fill>
        <patternFill patternType="solid">
          <fgColor auto="1"/>
          <bgColor rgb="FFFFDD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color auto="1"/>
      </font>
      <fill>
        <patternFill>
          <bgColor rgb="FFFFFFFF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solid">
          <fgColor theme="4" tint="0.79992065187536243"/>
          <bgColor rgb="FFFFF1B0"/>
        </patternFill>
      </fill>
      <border>
        <bottom/>
      </border>
    </dxf>
    <dxf>
      <font>
        <b/>
        <i val="0"/>
        <color rgb="FF0F265C"/>
      </font>
      <fill>
        <patternFill patternType="solid">
          <fgColor auto="1"/>
          <bgColor rgb="FFFFDD00"/>
        </patternFill>
      </fill>
      <border>
        <bottom style="thin">
          <color rgb="FFFFDD00"/>
        </bottom>
        <vertical/>
        <horizontal/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ont>
        <b/>
        <i val="0"/>
        <color rgb="FF0F265C"/>
      </font>
      <border>
        <top style="double">
          <color rgb="FF0F265C"/>
        </top>
        <bottom style="thin">
          <color rgb="FF0F265C"/>
        </bottom>
      </border>
    </dxf>
    <dxf>
      <font>
        <b/>
        <i val="0"/>
        <color theme="0"/>
      </font>
      <fill>
        <patternFill patternType="solid">
          <fgColor theme="0"/>
          <bgColor rgb="FF0F265C"/>
        </patternFill>
      </fill>
      <border>
        <left style="thin">
          <color rgb="FF696A8A"/>
        </left>
        <right style="thin">
          <color rgb="FF696A8A"/>
        </right>
        <top style="thin">
          <color rgb="FF696A8A"/>
        </top>
        <bottom style="thin">
          <color rgb="FF696A8A"/>
        </bottom>
        <vertical style="thin">
          <color rgb="FF696A8A"/>
        </vertical>
        <horizontal style="thin">
          <color rgb="FF696A8A"/>
        </horizontal>
      </border>
    </dxf>
    <dxf>
      <font>
        <color theme="1"/>
      </font>
      <border>
        <horizontal style="thin">
          <color theme="4" tint="0.79998168889431442"/>
        </horizontal>
      </border>
    </dxf>
  </dxfs>
  <tableStyles count="2" defaultTableStyle="EstiloTabla01" defaultPivotStyle="PivotStyleLight16">
    <tableStyle name="Estilo_TD_01" table="0" count="11" xr9:uid="{00000000-0011-0000-FFFF-FFFF00000000}">
      <tableStyleElement type="wholeTable" dxfId="312"/>
      <tableStyleElement type="headerRow" dxfId="311"/>
      <tableStyleElement type="totalRow" dxfId="310"/>
      <tableStyleElement type="firstHeaderCell" dxfId="309"/>
      <tableStyleElement type="firstSubtotalRow" dxfId="308"/>
      <tableStyleElement type="secondSubtotalRow" dxfId="307"/>
      <tableStyleElement type="firstColumnSubheading" dxfId="306"/>
      <tableStyleElement type="firstRowSubheading" dxfId="305"/>
      <tableStyleElement type="secondRowSubheading" dxfId="304"/>
      <tableStyleElement type="pageFieldLabels" dxfId="303"/>
      <tableStyleElement type="pageFieldValues" dxfId="302"/>
    </tableStyle>
    <tableStyle name="EstiloTabla01" pivot="0" count="7" xr9:uid="{6B002EC6-385E-4F0C-A07A-9DC08D4AD659}">
      <tableStyleElement type="wholeTable" dxfId="301"/>
      <tableStyleElement type="headerRow" dxfId="300"/>
      <tableStyleElement type="totalRow" dxfId="299"/>
      <tableStyleElement type="firstColumn" dxfId="298"/>
      <tableStyleElement type="lastColumn" dxfId="297"/>
      <tableStyleElement type="firstRowStripe" dxfId="296"/>
      <tableStyleElement type="secondRowStripe" dxfId="295"/>
    </tableStyle>
  </tableStyles>
  <colors>
    <mruColors>
      <color rgb="FF002060"/>
      <color rgb="FF0000FF"/>
      <color rgb="FFBDBEC0"/>
      <color rgb="FFFFDE00"/>
      <color rgb="FFD3DAF9"/>
      <color rgb="FFFFC7CE"/>
      <color rgb="FF9C0006"/>
      <color rgb="FFDDDFDF"/>
      <color rgb="FFE0E1ED"/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checked="Checked" firstButton="1" fmlaLink="$BA$14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Gu&#237;a de Llenado'!A1"/><Relationship Id="rId7" Type="http://schemas.openxmlformats.org/officeDocument/2006/relationships/image" Target="../media/image6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9.jpeg"/><Relationship Id="rId7" Type="http://schemas.openxmlformats.org/officeDocument/2006/relationships/image" Target="../media/image11.pn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hyperlink" Target="#'Gu&#237;a de Llenado'!A1"/><Relationship Id="rId10" Type="http://schemas.openxmlformats.org/officeDocument/2006/relationships/image" Target="../media/image7.png"/><Relationship Id="rId4" Type="http://schemas.openxmlformats.org/officeDocument/2006/relationships/image" Target="../media/image10.jpe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1.png"/><Relationship Id="rId1" Type="http://schemas.openxmlformats.org/officeDocument/2006/relationships/image" Target="../media/image6.png"/><Relationship Id="rId5" Type="http://schemas.openxmlformats.org/officeDocument/2006/relationships/image" Target="../media/image7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16</xdr:col>
      <xdr:colOff>0</xdr:colOff>
      <xdr:row>7</xdr:row>
      <xdr:rowOff>44272</xdr:rowOff>
    </xdr:to>
    <xdr:pic>
      <xdr:nvPicPr>
        <xdr:cNvPr id="93" name="Imagen 92" descr="Image preview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008929" cy="57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111760</xdr:colOff>
      <xdr:row>10</xdr:row>
      <xdr:rowOff>0</xdr:rowOff>
    </xdr:from>
    <xdr:to>
      <xdr:col>13</xdr:col>
      <xdr:colOff>1892</xdr:colOff>
      <xdr:row>11</xdr:row>
      <xdr:rowOff>52695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11760" y="1095375"/>
          <a:ext cx="13282282" cy="224145"/>
          <a:chOff x="321129" y="1395306"/>
          <a:chExt cx="13847136" cy="22666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321129" y="1515060"/>
            <a:ext cx="13847136" cy="106911"/>
            <a:chOff x="1209964" y="581891"/>
            <a:chExt cx="13852612" cy="108000"/>
          </a:xfrm>
        </xdr:grpSpPr>
        <xdr:cxnSp macro="">
          <xdr:nvCxnSpPr>
            <xdr:cNvPr id="9" name="Conector rect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CxnSpPr/>
          </xdr:nvCxnSpPr>
          <xdr:spPr>
            <a:xfrm>
              <a:off x="1209964" y="581891"/>
              <a:ext cx="13852612" cy="0"/>
            </a:xfrm>
            <a:prstGeom prst="line">
              <a:avLst/>
            </a:prstGeom>
            <a:ln w="19050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Conector rect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>
              <a:off x="1209964" y="581891"/>
              <a:ext cx="0" cy="108000"/>
            </a:xfrm>
            <a:prstGeom prst="line">
              <a:avLst/>
            </a:prstGeom>
            <a:ln w="19050" cap="rnd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40179" y="1395306"/>
            <a:ext cx="92528" cy="0"/>
          </a:xfrm>
          <a:prstGeom prst="line">
            <a:avLst/>
          </a:prstGeom>
          <a:ln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1135458</xdr:colOff>
      <xdr:row>45</xdr:row>
      <xdr:rowOff>98064</xdr:rowOff>
    </xdr:from>
    <xdr:to>
      <xdr:col>17</xdr:col>
      <xdr:colOff>0</xdr:colOff>
      <xdr:row>61</xdr:row>
      <xdr:rowOff>152398</xdr:rowOff>
    </xdr:to>
    <xdr:sp macro="" textlink="">
      <xdr:nvSpPr>
        <xdr:cNvPr id="35" name="Rectángulo: esquinas redondeada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683715" y="9002578"/>
          <a:ext cx="7380000" cy="2862849"/>
        </a:xfrm>
        <a:prstGeom prst="roundRect">
          <a:avLst>
            <a:gd name="adj" fmla="val 1802"/>
          </a:avLst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i</a:t>
          </a:r>
        </a:p>
      </xdr:txBody>
    </xdr:sp>
    <xdr:clientData/>
  </xdr:twoCellAnchor>
  <xdr:twoCellAnchor editAs="oneCell">
    <xdr:from>
      <xdr:col>7</xdr:col>
      <xdr:colOff>263178</xdr:colOff>
      <xdr:row>45</xdr:row>
      <xdr:rowOff>55800</xdr:rowOff>
    </xdr:from>
    <xdr:to>
      <xdr:col>10</xdr:col>
      <xdr:colOff>598714</xdr:colOff>
      <xdr:row>62</xdr:row>
      <xdr:rowOff>699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631321" y="8960314"/>
          <a:ext cx="4515650" cy="292758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rgbClr val="DDDFD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0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Biome" panose="020B0503030204020804" pitchFamily="34" charset="0"/>
              <a:ea typeface="+mn-ea"/>
              <a:cs typeface="Biome" panose="020B0503030204020804" pitchFamily="34" charset="0"/>
            </a:rPr>
            <a:t>RESPONSABILIDAD POR LA INFORMACIÓN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350" b="1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Biome Light" panose="020B0303030204020804" pitchFamily="34" charset="0"/>
            <a:ea typeface="+mn-ea"/>
            <a:cs typeface="Biome Light" panose="020B03030302040208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0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Biome Light" panose="020B0303030204020804" pitchFamily="34" charset="0"/>
              <a:ea typeface="+mn-ea"/>
              <a:cs typeface="Biome Light" panose="020B0303030204020804" pitchFamily="34" charset="0"/>
            </a:rPr>
            <a:t>El CLIENTE (i) declara ser exclusivo responsable de la información contenida en la planilla, (ii) se obliga a consignar correctamente en la planilla la información de las letras o facturas, y (iii) libera al BANCO de cualquier responsabilidad respecto de tal información.</a:t>
          </a:r>
        </a:p>
        <a:p>
          <a:pPr algn="l"/>
          <a:endParaRPr lang="es-PE" sz="1000" b="1">
            <a:solidFill>
              <a:srgbClr val="002060"/>
            </a:solidFill>
            <a:latin typeface="Biome Light" panose="020B0303030204020804" pitchFamily="34" charset="0"/>
            <a:cs typeface="Biome Light" panose="020B0303030204020804" pitchFamily="34" charset="0"/>
          </a:endParaRPr>
        </a:p>
        <a:p>
          <a:pPr algn="l"/>
          <a:r>
            <a:rPr lang="es-PE" sz="1000" b="1">
              <a:solidFill>
                <a:srgbClr val="002060"/>
              </a:solidFill>
              <a:latin typeface="Biome" panose="020B0503030204020804" pitchFamily="34" charset="0"/>
              <a:cs typeface="Biome" panose="020B0503030204020804" pitchFamily="34" charset="0"/>
            </a:rPr>
            <a:t>CLAÚSULA DE PROTECCIÓN</a:t>
          </a:r>
        </a:p>
        <a:p>
          <a:pPr algn="l"/>
          <a:endParaRPr lang="es-PE" sz="350" b="1">
            <a:solidFill>
              <a:srgbClr val="002060"/>
            </a:solidFill>
            <a:latin typeface="Biome Light" panose="020B0303030204020804" pitchFamily="34" charset="0"/>
            <a:cs typeface="Biome Light" panose="020B0303030204020804" pitchFamily="34" charset="0"/>
          </a:endParaRPr>
        </a:p>
        <a:p>
          <a:pPr algn="just"/>
          <a:r>
            <a:rPr lang="es-PE" sz="1000" b="0">
              <a:solidFill>
                <a:srgbClr val="002060"/>
              </a:solidFill>
              <a:latin typeface="Biome Light" panose="020B0303030204020804" pitchFamily="34" charset="0"/>
              <a:cs typeface="Biome Light" panose="020B0303030204020804" pitchFamily="34" charset="0"/>
            </a:rPr>
            <a:t>La versión registrada en los medios electrónicos del BANCO, prevalecerá para el caso de que (i) el CLIENTE hubiera obtenido el presente formato de contrato a través de la página web del BANCO, o a través de cualquier otro medio electrónico que el BANCO hubiera puesto a su disposición, y (ii) existiera alguna discrepancia entre el texto del presente documento impreso y el texto del archivo electrónico del cual se tomó.</a:t>
          </a:r>
        </a:p>
      </xdr:txBody>
    </xdr:sp>
    <xdr:clientData/>
  </xdr:twoCellAnchor>
  <xdr:twoCellAnchor editAs="oneCell">
    <xdr:from>
      <xdr:col>12</xdr:col>
      <xdr:colOff>168941</xdr:colOff>
      <xdr:row>50</xdr:row>
      <xdr:rowOff>134884</xdr:rowOff>
    </xdr:from>
    <xdr:to>
      <xdr:col>14</xdr:col>
      <xdr:colOff>2892</xdr:colOff>
      <xdr:row>60</xdr:row>
      <xdr:rowOff>128393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12294266" y="9802759"/>
          <a:ext cx="2300926" cy="1708009"/>
          <a:chOff x="322729" y="9428163"/>
          <a:chExt cx="2348324" cy="1777298"/>
        </a:xfrm>
      </xdr:grpSpPr>
      <xdr:sp macro="" textlink="">
        <xdr:nvSpPr>
          <xdr:cNvPr id="48" name="Rectángulo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322729" y="9435621"/>
            <a:ext cx="2348324" cy="1769838"/>
          </a:xfrm>
          <a:prstGeom prst="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49" name="CuadroTexto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322729" y="9428163"/>
            <a:ext cx="2348324" cy="2230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6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s-PE" sz="1050" b="1">
                <a:solidFill>
                  <a:srgbClr val="002060"/>
                </a:solidFill>
                <a:latin typeface="Biome Light" panose="020B0303030204020804" pitchFamily="34" charset="0"/>
                <a:cs typeface="Biome Light" panose="020B0303030204020804" pitchFamily="34" charset="0"/>
              </a:rPr>
              <a:t>V°B°</a:t>
            </a:r>
            <a:r>
              <a:rPr lang="es-PE" sz="1050" b="1" baseline="0">
                <a:solidFill>
                  <a:srgbClr val="002060"/>
                </a:solidFill>
                <a:latin typeface="Biome Light" panose="020B0303030204020804" pitchFamily="34" charset="0"/>
                <a:cs typeface="Biome Light" panose="020B0303030204020804" pitchFamily="34" charset="0"/>
              </a:rPr>
              <a:t> RECEPCIÓN</a:t>
            </a:r>
            <a:endParaRPr lang="es-PE" sz="1050" b="1">
              <a:solidFill>
                <a:srgbClr val="002060"/>
              </a:solidFill>
              <a:latin typeface="Biome Light" panose="020B0303030204020804" pitchFamily="34" charset="0"/>
              <a:cs typeface="Biome Light" panose="020B0303030204020804" pitchFamily="34" charset="0"/>
            </a:endParaRPr>
          </a:p>
        </xdr:txBody>
      </xdr:sp>
      <xdr:sp macro="" textlink="">
        <xdr:nvSpPr>
          <xdr:cNvPr id="50" name="CuadroTexto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322729" y="10982381"/>
            <a:ext cx="2348324" cy="2230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6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s-PE" sz="1050" b="1">
                <a:solidFill>
                  <a:srgbClr val="002060"/>
                </a:solidFill>
                <a:latin typeface="Biome Light" panose="020B0303030204020804" pitchFamily="34" charset="0"/>
                <a:cs typeface="Biome Light" panose="020B0303030204020804" pitchFamily="34" charset="0"/>
              </a:rPr>
              <a:t>Firma</a:t>
            </a:r>
            <a:r>
              <a:rPr lang="es-PE" sz="1050" b="1" baseline="0">
                <a:solidFill>
                  <a:srgbClr val="002060"/>
                </a:solidFill>
                <a:latin typeface="Biome Light" panose="020B0303030204020804" pitchFamily="34" charset="0"/>
                <a:cs typeface="Biome Light" panose="020B0303030204020804" pitchFamily="34" charset="0"/>
              </a:rPr>
              <a:t> y Sello</a:t>
            </a:r>
            <a:endParaRPr lang="es-PE" sz="1050" b="1">
              <a:solidFill>
                <a:srgbClr val="002060"/>
              </a:solidFill>
              <a:latin typeface="Biome Light" panose="020B0303030204020804" pitchFamily="34" charset="0"/>
              <a:cs typeface="Biome Light" panose="020B0303030204020804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50</xdr:row>
      <xdr:rowOff>116668</xdr:rowOff>
    </xdr:from>
    <xdr:to>
      <xdr:col>4</xdr:col>
      <xdr:colOff>838543</xdr:colOff>
      <xdr:row>62</xdr:row>
      <xdr:rowOff>0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142875" y="9784543"/>
          <a:ext cx="2533993" cy="1959782"/>
          <a:chOff x="322729" y="9435621"/>
          <a:chExt cx="2116759" cy="2023816"/>
        </a:xfrm>
      </xdr:grpSpPr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322729" y="9435621"/>
            <a:ext cx="2116759" cy="1779226"/>
          </a:xfrm>
          <a:prstGeom prst="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4" name="CuadroTexto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322729" y="11243437"/>
            <a:ext cx="2116759" cy="216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PE" sz="105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Firma y Sello del CLIENTE</a:t>
            </a:r>
          </a:p>
        </xdr:txBody>
      </xdr:sp>
    </xdr:grpSp>
    <xdr:clientData/>
  </xdr:twoCellAnchor>
  <xdr:twoCellAnchor editAs="oneCell">
    <xdr:from>
      <xdr:col>1</xdr:col>
      <xdr:colOff>111760</xdr:colOff>
      <xdr:row>20</xdr:row>
      <xdr:rowOff>0</xdr:rowOff>
    </xdr:from>
    <xdr:to>
      <xdr:col>13</xdr:col>
      <xdr:colOff>2189</xdr:colOff>
      <xdr:row>21</xdr:row>
      <xdr:rowOff>49567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11760" y="3305175"/>
          <a:ext cx="13282579" cy="221017"/>
          <a:chOff x="321129" y="1395306"/>
          <a:chExt cx="13937901" cy="226665"/>
        </a:xfrm>
      </xdr:grpSpPr>
      <xdr:grpSp>
        <xdr:nvGrpSpPr>
          <xdr:cNvPr id="64" name="Grupo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GrpSpPr/>
        </xdr:nvGrpSpPr>
        <xdr:grpSpPr>
          <a:xfrm>
            <a:off x="321129" y="1515060"/>
            <a:ext cx="13937901" cy="106911"/>
            <a:chOff x="1209964" y="581891"/>
            <a:chExt cx="13943410" cy="108000"/>
          </a:xfrm>
        </xdr:grpSpPr>
        <xdr:cxnSp macro="">
          <xdr:nvCxnSpPr>
            <xdr:cNvPr id="66" name="Conector recto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CxnSpPr/>
          </xdr:nvCxnSpPr>
          <xdr:spPr>
            <a:xfrm>
              <a:off x="1209964" y="581891"/>
              <a:ext cx="13943410" cy="0"/>
            </a:xfrm>
            <a:prstGeom prst="line">
              <a:avLst/>
            </a:prstGeom>
            <a:ln w="19050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" name="Conector recto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CxnSpPr/>
          </xdr:nvCxnSpPr>
          <xdr:spPr>
            <a:xfrm>
              <a:off x="1209964" y="581891"/>
              <a:ext cx="0" cy="108000"/>
            </a:xfrm>
            <a:prstGeom prst="line">
              <a:avLst/>
            </a:prstGeom>
            <a:ln w="19050" cap="rnd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5" name="Conector recto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CxnSpPr/>
        </xdr:nvCxnSpPr>
        <xdr:spPr>
          <a:xfrm>
            <a:off x="340179" y="1395306"/>
            <a:ext cx="92528" cy="0"/>
          </a:xfrm>
          <a:prstGeom prst="line">
            <a:avLst/>
          </a:prstGeom>
          <a:ln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111760</xdr:colOff>
      <xdr:row>15</xdr:row>
      <xdr:rowOff>0</xdr:rowOff>
    </xdr:from>
    <xdr:to>
      <xdr:col>13</xdr:col>
      <xdr:colOff>1892</xdr:colOff>
      <xdr:row>16</xdr:row>
      <xdr:rowOff>52693</xdr:rowOff>
    </xdr:to>
    <xdr:grpSp>
      <xdr:nvGrpSpPr>
        <xdr:cNvPr id="70" name="Grup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111760" y="2200275"/>
          <a:ext cx="13282282" cy="224143"/>
          <a:chOff x="321129" y="1395306"/>
          <a:chExt cx="13847136" cy="226665"/>
        </a:xfrm>
      </xdr:grpSpPr>
      <xdr:grpSp>
        <xdr:nvGrpSpPr>
          <xdr:cNvPr id="71" name="Grupo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GrpSpPr/>
        </xdr:nvGrpSpPr>
        <xdr:grpSpPr>
          <a:xfrm>
            <a:off x="321129" y="1515060"/>
            <a:ext cx="13847136" cy="106911"/>
            <a:chOff x="1209964" y="581891"/>
            <a:chExt cx="13852612" cy="108000"/>
          </a:xfrm>
        </xdr:grpSpPr>
        <xdr:cxnSp macro="">
          <xdr:nvCxnSpPr>
            <xdr:cNvPr id="73" name="Conector recto 72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CxnSpPr/>
          </xdr:nvCxnSpPr>
          <xdr:spPr>
            <a:xfrm>
              <a:off x="1209964" y="581891"/>
              <a:ext cx="13852612" cy="0"/>
            </a:xfrm>
            <a:prstGeom prst="line">
              <a:avLst/>
            </a:prstGeom>
            <a:ln w="19050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" name="Conector recto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CxnSpPr/>
          </xdr:nvCxnSpPr>
          <xdr:spPr>
            <a:xfrm>
              <a:off x="1209964" y="581891"/>
              <a:ext cx="0" cy="108000"/>
            </a:xfrm>
            <a:prstGeom prst="line">
              <a:avLst/>
            </a:prstGeom>
            <a:ln w="19050" cap="rnd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2" name="Conector recto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340179" y="1395306"/>
            <a:ext cx="92528" cy="0"/>
          </a:xfrm>
          <a:prstGeom prst="line">
            <a:avLst/>
          </a:prstGeom>
          <a:ln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124383</xdr:colOff>
      <xdr:row>23</xdr:row>
      <xdr:rowOff>138796</xdr:rowOff>
    </xdr:from>
    <xdr:to>
      <xdr:col>6</xdr:col>
      <xdr:colOff>1255924</xdr:colOff>
      <xdr:row>25</xdr:row>
      <xdr:rowOff>33749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4383" y="4101196"/>
          <a:ext cx="4970116" cy="256903"/>
          <a:chOff x="163284" y="3886200"/>
          <a:chExt cx="5541107" cy="251471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63284" y="3886200"/>
            <a:ext cx="5541107" cy="2311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tIns="3600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PE" sz="1100">
                <a:latin typeface="Biome Light" panose="020B0303030204020804" pitchFamily="34" charset="0"/>
                <a:cs typeface="Biome Light" panose="020B0303030204020804" pitchFamily="34" charset="0"/>
              </a:rPr>
              <a:t>     </a:t>
            </a:r>
            <a:r>
              <a:rPr lang="es-PE" sz="1100" b="1">
                <a:latin typeface="Biome" panose="020B0503030204020804" pitchFamily="34" charset="0"/>
                <a:cs typeface="Biome" panose="020B0503030204020804" pitchFamily="34" charset="0"/>
              </a:rPr>
              <a:t>Opcion 1.-</a:t>
            </a:r>
            <a:r>
              <a:rPr lang="es-PE" sz="1100" baseline="0">
                <a:latin typeface="Biome Light" panose="020B0303030204020804" pitchFamily="34" charset="0"/>
                <a:cs typeface="Biome Light" panose="020B0303030204020804" pitchFamily="34" charset="0"/>
              </a:rPr>
              <a:t> </a:t>
            </a:r>
            <a:r>
              <a:rPr lang="es-PE" sz="1100">
                <a:latin typeface="Biome Light" panose="020B0303030204020804" pitchFamily="34" charset="0"/>
                <a:cs typeface="Biome Light" panose="020B0303030204020804" pitchFamily="34" charset="0"/>
              </a:rPr>
              <a:t>Según </a:t>
            </a:r>
            <a:r>
              <a:rPr lang="es-PE" sz="1200" b="1">
                <a:latin typeface="Biome" panose="020B0503030204020804" pitchFamily="34" charset="0"/>
                <a:cs typeface="Biome" panose="020B0503030204020804" pitchFamily="34" charset="0"/>
              </a:rPr>
              <a:t>PLANILLA DE DOCUMENTOS  </a:t>
            </a:r>
            <a:r>
              <a:rPr kumimoji="0" lang="es-PE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65000"/>
                    <a:lumOff val="35000"/>
                  </a:prstClr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(máx. 10 docs.)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0" name="Option Button 46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2E040000}"/>
                  </a:ext>
                </a:extLst>
              </xdr:cNvPr>
              <xdr:cNvSpPr/>
            </xdr:nvSpPr>
            <xdr:spPr bwMode="auto">
              <a:xfrm>
                <a:off x="163284" y="3886211"/>
                <a:ext cx="5541107" cy="2514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122464</xdr:colOff>
      <xdr:row>25</xdr:row>
      <xdr:rowOff>81645</xdr:rowOff>
    </xdr:from>
    <xdr:to>
      <xdr:col>9</xdr:col>
      <xdr:colOff>1894260</xdr:colOff>
      <xdr:row>26</xdr:row>
      <xdr:rowOff>3796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2464" y="4405995"/>
          <a:ext cx="9410846" cy="251730"/>
          <a:chOff x="163285" y="4245413"/>
          <a:chExt cx="10334580" cy="251461"/>
        </a:xfrm>
      </xdr:grpSpPr>
      <xdr:sp macro="" textlink="">
        <xdr:nvSpPr>
          <xdr:cNvPr id="62" name="CuadroTexto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/>
        </xdr:nvSpPr>
        <xdr:spPr>
          <a:xfrm>
            <a:off x="163285" y="4245429"/>
            <a:ext cx="10334580" cy="2311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tIns="3600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PE" sz="1100">
                <a:latin typeface="Biome Light" panose="020B0303030204020804" pitchFamily="34" charset="0"/>
                <a:cs typeface="Biome Light" panose="020B0303030204020804" pitchFamily="34" charset="0"/>
              </a:rPr>
              <a:t>     </a:t>
            </a:r>
            <a:r>
              <a:rPr lang="es-PE" sz="1100" b="1">
                <a:latin typeface="Biome" panose="020B0503030204020804" pitchFamily="34" charset="0"/>
                <a:cs typeface="Biome" panose="020B0503030204020804" pitchFamily="34" charset="0"/>
              </a:rPr>
              <a:t>Opción 2.-</a:t>
            </a:r>
            <a:r>
              <a:rPr lang="es-PE" sz="1100">
                <a:latin typeface="Biome Light" panose="020B0303030204020804" pitchFamily="34" charset="0"/>
                <a:cs typeface="Biome Light" panose="020B0303030204020804" pitchFamily="34" charset="0"/>
              </a:rPr>
              <a:t> Según </a:t>
            </a:r>
            <a:r>
              <a:rPr lang="es-PE" sz="1200" b="1">
                <a:latin typeface="Biome" panose="020B0503030204020804" pitchFamily="34" charset="0"/>
                <a:cs typeface="Biome" panose="020B0503030204020804" pitchFamily="34" charset="0"/>
              </a:rPr>
              <a:t>ANEXO</a:t>
            </a:r>
            <a:r>
              <a:rPr lang="es-PE" sz="1200" b="1" baseline="0">
                <a:latin typeface="Biome" panose="020B0503030204020804" pitchFamily="34" charset="0"/>
                <a:cs typeface="Biome" panose="020B0503030204020804" pitchFamily="34" charset="0"/>
              </a:rPr>
              <a:t> "PLANILLA MASIVA"</a:t>
            </a:r>
            <a:r>
              <a:rPr lang="es-PE" sz="1100" baseline="0">
                <a:latin typeface="Biome" panose="020B0503030204020804" pitchFamily="34" charset="0"/>
                <a:cs typeface="Biome" panose="020B0503030204020804" pitchFamily="34" charset="0"/>
              </a:rPr>
              <a:t> </a:t>
            </a:r>
            <a:r>
              <a:rPr lang="es-PE" sz="1100" baseline="0">
                <a:latin typeface="Biome Light" panose="020B0303030204020804" pitchFamily="34" charset="0"/>
                <a:cs typeface="Biome Light" panose="020B0303030204020804" pitchFamily="34" charset="0"/>
              </a:rPr>
              <a:t>remitido desde el </a:t>
            </a:r>
            <a:r>
              <a:rPr lang="es-PE" sz="1100" b="1" baseline="0">
                <a:latin typeface="Biome" panose="020B0503030204020804" pitchFamily="34" charset="0"/>
                <a:cs typeface="Biome" panose="020B0503030204020804" pitchFamily="34" charset="0"/>
              </a:rPr>
              <a:t>E-mail</a:t>
            </a:r>
            <a:r>
              <a:rPr lang="es-PE" sz="1100" b="1" baseline="0">
                <a:latin typeface="Biome Light" panose="020B0303030204020804" pitchFamily="34" charset="0"/>
                <a:cs typeface="Biome Light" panose="020B0303030204020804" pitchFamily="34" charset="0"/>
              </a:rPr>
              <a:t>  </a:t>
            </a:r>
            <a:r>
              <a:rPr lang="es-PE" sz="1100" b="0" baseline="0">
                <a:latin typeface="Biome Light" panose="020B0303030204020804" pitchFamily="34" charset="0"/>
                <a:cs typeface="Biome Light" panose="020B0303030204020804" pitchFamily="34" charset="0"/>
              </a:rPr>
              <a:t>indicado en la Sección </a:t>
            </a:r>
            <a:r>
              <a:rPr lang="es-PE" sz="1100" b="1" baseline="0">
                <a:latin typeface="Biome" panose="020B0503030204020804" pitchFamily="34" charset="0"/>
                <a:cs typeface="Biome" panose="020B0503030204020804" pitchFamily="34" charset="0"/>
              </a:rPr>
              <a:t>'1. CLIENTE'</a:t>
            </a:r>
            <a:r>
              <a:rPr lang="es-PE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r>
              <a:rPr kumimoji="0" lang="es-PE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65000"/>
                    <a:lumOff val="35000"/>
                  </a:prstClr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(máx. 2,000 docs.)</a:t>
            </a:r>
            <a:endParaRPr lang="es-PE" sz="1100" b="0" baseline="0">
              <a:latin typeface="Biome Light" panose="020B0303030204020804" pitchFamily="34" charset="0"/>
              <a:cs typeface="Biome Light" panose="020B0303030204020804" pitchFamily="34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5" name="Option Butto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163285" y="4245413"/>
                <a:ext cx="10334580" cy="2514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4</xdr:col>
      <xdr:colOff>946714</xdr:colOff>
      <xdr:row>50</xdr:row>
      <xdr:rowOff>116668</xdr:rowOff>
    </xdr:from>
    <xdr:to>
      <xdr:col>6</xdr:col>
      <xdr:colOff>1447800</xdr:colOff>
      <xdr:row>62</xdr:row>
      <xdr:rowOff>0</xdr:rowOff>
    </xdr:to>
    <xdr:grpSp>
      <xdr:nvGrpSpPr>
        <xdr:cNvPr id="77" name="Grup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2785039" y="9784543"/>
          <a:ext cx="2501336" cy="1959782"/>
          <a:chOff x="322729" y="9435621"/>
          <a:chExt cx="2116759" cy="2023816"/>
        </a:xfrm>
      </xdr:grpSpPr>
      <xdr:sp macro="" textlink="">
        <xdr:nvSpPr>
          <xdr:cNvPr id="78" name="Rectángulo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/>
        </xdr:nvSpPr>
        <xdr:spPr>
          <a:xfrm>
            <a:off x="322729" y="9435621"/>
            <a:ext cx="2116759" cy="1779226"/>
          </a:xfrm>
          <a:prstGeom prst="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79" name="CuadroTexto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322729" y="11243437"/>
            <a:ext cx="2116759" cy="216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PE" sz="105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Firma y Sello del CLIENTE</a:t>
            </a:r>
          </a:p>
        </xdr:txBody>
      </xdr:sp>
    </xdr:grpSp>
    <xdr:clientData/>
  </xdr:twoCellAnchor>
  <xdr:twoCellAnchor editAs="oneCell">
    <xdr:from>
      <xdr:col>14</xdr:col>
      <xdr:colOff>137471</xdr:colOff>
      <xdr:row>50</xdr:row>
      <xdr:rowOff>134884</xdr:rowOff>
    </xdr:from>
    <xdr:to>
      <xdr:col>16</xdr:col>
      <xdr:colOff>5439</xdr:colOff>
      <xdr:row>60</xdr:row>
      <xdr:rowOff>128393</xdr:rowOff>
    </xdr:to>
    <xdr:grpSp>
      <xdr:nvGrpSpPr>
        <xdr:cNvPr id="88" name="Grup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/>
      </xdr:nvGrpSpPr>
      <xdr:grpSpPr>
        <a:xfrm>
          <a:off x="14729771" y="9802759"/>
          <a:ext cx="2487343" cy="1708009"/>
          <a:chOff x="322729" y="9428163"/>
          <a:chExt cx="2348324" cy="1777298"/>
        </a:xfrm>
      </xdr:grpSpPr>
      <xdr:sp macro="" textlink="">
        <xdr:nvSpPr>
          <xdr:cNvPr id="89" name="Rectángulo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322729" y="9435621"/>
            <a:ext cx="2348324" cy="1769838"/>
          </a:xfrm>
          <a:prstGeom prst="rect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90" name="CuadroTexto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/>
        </xdr:nvSpPr>
        <xdr:spPr>
          <a:xfrm>
            <a:off x="322729" y="9428163"/>
            <a:ext cx="2348324" cy="2230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6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s-PE" sz="1050" b="1">
                <a:solidFill>
                  <a:srgbClr val="002060"/>
                </a:solidFill>
                <a:latin typeface="Biome Light" panose="020B0303030204020804" pitchFamily="34" charset="0"/>
                <a:cs typeface="Biome Light" panose="020B0303030204020804" pitchFamily="34" charset="0"/>
              </a:rPr>
              <a:t>V°B°</a:t>
            </a:r>
            <a:r>
              <a:rPr lang="es-PE" sz="1050" b="1" baseline="0">
                <a:solidFill>
                  <a:srgbClr val="002060"/>
                </a:solidFill>
                <a:latin typeface="Biome Light" panose="020B0303030204020804" pitchFamily="34" charset="0"/>
                <a:cs typeface="Biome Light" panose="020B0303030204020804" pitchFamily="34" charset="0"/>
              </a:rPr>
              <a:t> RECEPCIÓN</a:t>
            </a:r>
            <a:endParaRPr lang="es-PE" sz="1050" b="1">
              <a:solidFill>
                <a:srgbClr val="002060"/>
              </a:solidFill>
              <a:latin typeface="Biome Light" panose="020B0303030204020804" pitchFamily="34" charset="0"/>
              <a:cs typeface="Biome Light" panose="020B0303030204020804" pitchFamily="34" charset="0"/>
            </a:endParaRPr>
          </a:p>
        </xdr:txBody>
      </xdr:sp>
      <xdr:sp macro="" textlink="">
        <xdr:nvSpPr>
          <xdr:cNvPr id="91" name="CuadroTexto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 txBox="1"/>
        </xdr:nvSpPr>
        <xdr:spPr>
          <a:xfrm>
            <a:off x="322729" y="10982381"/>
            <a:ext cx="2348324" cy="2230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6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s-PE" sz="1050" b="1">
                <a:solidFill>
                  <a:srgbClr val="002060"/>
                </a:solidFill>
                <a:latin typeface="Biome Light" panose="020B0303030204020804" pitchFamily="34" charset="0"/>
                <a:cs typeface="Biome Light" panose="020B0303030204020804" pitchFamily="34" charset="0"/>
              </a:rPr>
              <a:t>Firma</a:t>
            </a:r>
            <a:r>
              <a:rPr lang="es-PE" sz="1050" b="1" baseline="0">
                <a:solidFill>
                  <a:srgbClr val="002060"/>
                </a:solidFill>
                <a:latin typeface="Biome Light" panose="020B0303030204020804" pitchFamily="34" charset="0"/>
                <a:cs typeface="Biome Light" panose="020B0303030204020804" pitchFamily="34" charset="0"/>
              </a:rPr>
              <a:t> y Sello</a:t>
            </a:r>
            <a:endParaRPr lang="es-PE" sz="1050" b="1">
              <a:solidFill>
                <a:srgbClr val="002060"/>
              </a:solidFill>
              <a:latin typeface="Biome Light" panose="020B0303030204020804" pitchFamily="34" charset="0"/>
              <a:cs typeface="Biome Light" panose="020B0303030204020804" pitchFamily="34" charset="0"/>
            </a:endParaRPr>
          </a:p>
        </xdr:txBody>
      </xdr:sp>
    </xdr:grpSp>
    <xdr:clientData/>
  </xdr:twoCellAnchor>
  <xdr:twoCellAnchor editAs="oneCell">
    <xdr:from>
      <xdr:col>1</xdr:col>
      <xdr:colOff>111760</xdr:colOff>
      <xdr:row>45</xdr:row>
      <xdr:rowOff>0</xdr:rowOff>
    </xdr:from>
    <xdr:to>
      <xdr:col>7</xdr:col>
      <xdr:colOff>0</xdr:colOff>
      <xdr:row>46</xdr:row>
      <xdr:rowOff>49566</xdr:rowOff>
    </xdr:to>
    <xdr:grpSp>
      <xdr:nvGrpSpPr>
        <xdr:cNvPr id="55" name="Grup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111760" y="8791575"/>
          <a:ext cx="5679440" cy="221016"/>
          <a:chOff x="321129" y="1395306"/>
          <a:chExt cx="5943468" cy="226665"/>
        </a:xfrm>
      </xdr:grpSpPr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GrpSpPr/>
        </xdr:nvGrpSpPr>
        <xdr:grpSpPr>
          <a:xfrm>
            <a:off x="321129" y="1515060"/>
            <a:ext cx="5943468" cy="106911"/>
            <a:chOff x="1209964" y="581891"/>
            <a:chExt cx="5945817" cy="108000"/>
          </a:xfrm>
        </xdr:grpSpPr>
        <xdr:cxnSp macro="">
          <xdr:nvCxnSpPr>
            <xdr:cNvPr id="58" name="Conector recto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CxnSpPr/>
          </xdr:nvCxnSpPr>
          <xdr:spPr>
            <a:xfrm>
              <a:off x="1209964" y="581891"/>
              <a:ext cx="5945817" cy="0"/>
            </a:xfrm>
            <a:prstGeom prst="line">
              <a:avLst/>
            </a:prstGeom>
            <a:ln w="19050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8" name="Conector recto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CxnSpPr/>
          </xdr:nvCxnSpPr>
          <xdr:spPr>
            <a:xfrm>
              <a:off x="1209964" y="581891"/>
              <a:ext cx="0" cy="108000"/>
            </a:xfrm>
            <a:prstGeom prst="line">
              <a:avLst/>
            </a:prstGeom>
            <a:ln w="19050" cap="rnd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7" name="Conector recto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/>
        </xdr:nvCxnSpPr>
        <xdr:spPr>
          <a:xfrm>
            <a:off x="340179" y="1395306"/>
            <a:ext cx="92528" cy="0"/>
          </a:xfrm>
          <a:prstGeom prst="line">
            <a:avLst/>
          </a:prstGeom>
          <a:ln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133886</xdr:colOff>
      <xdr:row>20</xdr:row>
      <xdr:rowOff>97974</xdr:rowOff>
    </xdr:from>
    <xdr:to>
      <xdr:col>16</xdr:col>
      <xdr:colOff>0</xdr:colOff>
      <xdr:row>25</xdr:row>
      <xdr:rowOff>190717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13526036" y="3403149"/>
          <a:ext cx="3685639" cy="1111918"/>
          <a:chOff x="12989406" y="3352482"/>
          <a:chExt cx="4068000" cy="1116000"/>
        </a:xfrm>
      </xdr:grpSpPr>
      <xdr:sp macro="" textlink="">
        <xdr:nvSpPr>
          <xdr:cNvPr id="80" name="Rectángulo: esquinas redondeadas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12989406" y="3352482"/>
            <a:ext cx="4068000" cy="1116000"/>
          </a:xfrm>
          <a:prstGeom prst="roundRect">
            <a:avLst>
              <a:gd name="adj" fmla="val 6117"/>
            </a:avLst>
          </a:prstGeom>
          <a:noFill/>
          <a:ln w="19050">
            <a:solidFill>
              <a:srgbClr val="FFDE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80000" indent="0" algn="ctr">
              <a:lnSpc>
                <a:spcPct val="100000"/>
              </a:lnSpc>
              <a:spcBef>
                <a:spcPts val="200"/>
              </a:spcBef>
              <a:spcAft>
                <a:spcPts val="200"/>
              </a:spcAft>
              <a:buFont typeface="+mj-lt"/>
              <a:buNone/>
            </a:pPr>
            <a:endParaRPr lang="es-PE" sz="1100" b="1">
              <a:solidFill>
                <a:srgbClr val="002060"/>
              </a:solidFill>
              <a:latin typeface="Biome Light" panose="020B0303030204020804" pitchFamily="34" charset="0"/>
              <a:cs typeface="Biome Light" panose="020B0303030204020804" pitchFamily="34" charset="0"/>
            </a:endParaRPr>
          </a:p>
        </xdr:txBody>
      </xdr:sp>
      <xdr:grpSp>
        <xdr:nvGrpSpPr>
          <xdr:cNvPr id="24" name="Grup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13024362" y="3414941"/>
            <a:ext cx="3779899" cy="952156"/>
            <a:chOff x="13111149" y="3145137"/>
            <a:chExt cx="3782758" cy="948515"/>
          </a:xfrm>
        </xdr:grpSpPr>
        <xdr:sp macro="" textlink="">
          <xdr:nvSpPr>
            <xdr:cNvPr id="76" name="Rectángulo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SpPr/>
          </xdr:nvSpPr>
          <xdr:spPr>
            <a:xfrm>
              <a:off x="13111149" y="3411021"/>
              <a:ext cx="3782758" cy="682631"/>
            </a:xfrm>
            <a:prstGeom prst="rect">
              <a:avLst/>
            </a:prstGeom>
            <a:noFill/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0" tIns="0" rIns="0" bIns="0" rtlCol="0" anchor="t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68000" marR="0" lvl="0" indent="0" algn="l" defTabSz="914400" eaLnBrk="1" fontAlgn="auto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 typeface="+mj-lt"/>
                <a:buNone/>
                <a:tabLst/>
                <a:defRPr/>
              </a:pPr>
              <a:r>
                <a:rPr kumimoji="0" lang="es-PE" sz="1200" b="0" i="0" u="none" strike="noStrike" kern="0" cap="none" spc="0" normalizeH="0" baseline="0">
                  <a:ln>
                    <a:noFill/>
                  </a:ln>
                  <a:solidFill>
                    <a:srgbClr val="002060"/>
                  </a:solidFill>
                  <a:effectLst/>
                  <a:uLnTx/>
                  <a:uFillTx/>
                  <a:latin typeface="Biome Light" panose="020B0303030204020804" pitchFamily="34" charset="0"/>
                  <a:ea typeface="+mn-ea"/>
                  <a:cs typeface="Biome Light" panose="020B0303030204020804" pitchFamily="34" charset="0"/>
                </a:rPr>
                <a:t>Campo </a:t>
              </a:r>
              <a:r>
                <a:rPr kumimoji="0" lang="es-PE" sz="1200" b="1" i="0" u="none" strike="noStrike" kern="0" cap="none" spc="0" normalizeH="0" baseline="0">
                  <a:ln>
                    <a:noFill/>
                  </a:ln>
                  <a:solidFill>
                    <a:srgbClr val="002060"/>
                  </a:solidFill>
                  <a:effectLst/>
                  <a:uLnTx/>
                  <a:uFillTx/>
                  <a:latin typeface="Biome" panose="020B0503030204020804" pitchFamily="34" charset="0"/>
                  <a:ea typeface="+mn-ea"/>
                  <a:cs typeface="Biome" panose="020B0503030204020804" pitchFamily="34" charset="0"/>
                </a:rPr>
                <a:t>obligatorio</a:t>
              </a:r>
            </a:p>
            <a:p>
              <a:pPr marL="468000" marR="0" lvl="0" indent="0" algn="l" defTabSz="914400" eaLnBrk="1" fontAlgn="auto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 typeface="+mj-lt"/>
                <a:buNone/>
                <a:tabLst/>
                <a:defRPr/>
              </a:pPr>
              <a:r>
                <a:rPr kumimoji="0" lang="es-PE" sz="1200" b="0" i="0" u="none" strike="noStrike" kern="0" cap="none" spc="0" normalizeH="0" baseline="0">
                  <a:ln>
                    <a:noFill/>
                  </a:ln>
                  <a:solidFill>
                    <a:srgbClr val="002060"/>
                  </a:solidFill>
                  <a:effectLst/>
                  <a:uLnTx/>
                  <a:uFillTx/>
                  <a:latin typeface="Biome Light" panose="020B0303030204020804" pitchFamily="34" charset="0"/>
                  <a:ea typeface="+mn-ea"/>
                  <a:cs typeface="Biome Light" panose="020B0303030204020804" pitchFamily="34" charset="0"/>
                </a:rPr>
                <a:t>Campo tiene </a:t>
              </a:r>
              <a:r>
                <a:rPr kumimoji="0" lang="es-PE" sz="1200" b="1" i="0" u="none" strike="noStrike" kern="0" cap="none" spc="0" normalizeH="0" baseline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Biome" panose="020B0503030204020804" pitchFamily="34" charset="0"/>
                  <a:ea typeface="+mn-ea"/>
                  <a:cs typeface="Biome" panose="020B0503030204020804" pitchFamily="34" charset="0"/>
                </a:rPr>
                <a:t>error</a:t>
              </a:r>
              <a:r>
                <a:rPr kumimoji="0" lang="es-PE" sz="1200" b="0" i="0" u="none" strike="noStrike" kern="0" cap="none" spc="0" normalizeH="0" baseline="0">
                  <a:ln>
                    <a:noFill/>
                  </a:ln>
                  <a:solidFill>
                    <a:srgbClr val="002060"/>
                  </a:solidFill>
                  <a:effectLst/>
                  <a:uLnTx/>
                  <a:uFillTx/>
                  <a:latin typeface="Biome Light" panose="020B0303030204020804" pitchFamily="34" charset="0"/>
                  <a:ea typeface="+mn-ea"/>
                  <a:cs typeface="Biome Light" panose="020B0303030204020804" pitchFamily="34" charset="0"/>
                </a:rPr>
                <a:t> en su llenado</a:t>
              </a:r>
            </a:p>
            <a:p>
              <a:pPr marL="468000" marR="0" lvl="0" indent="0" algn="l" defTabSz="914400" eaLnBrk="1" fontAlgn="auto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 typeface="+mj-lt"/>
                <a:buNone/>
                <a:tabLst/>
                <a:defRPr/>
              </a:pPr>
              <a:r>
                <a:rPr kumimoji="0" lang="es-PE" sz="1200" b="1" i="0" u="none" strike="noStrike" kern="0" cap="none" spc="0" normalizeH="0" baseline="0">
                  <a:ln>
                    <a:noFill/>
                  </a:ln>
                  <a:solidFill>
                    <a:srgbClr val="002060"/>
                  </a:solidFill>
                  <a:effectLst/>
                  <a:uLnTx/>
                  <a:uFillTx/>
                  <a:latin typeface="Biome" panose="020B0503030204020804" pitchFamily="34" charset="0"/>
                  <a:ea typeface="+mn-ea"/>
                  <a:cs typeface="Biome" panose="020B0503030204020804" pitchFamily="34" charset="0"/>
                </a:rPr>
                <a:t>No modifique</a:t>
              </a:r>
              <a:r>
                <a:rPr kumimoji="0" lang="es-PE" sz="1200" b="0" i="0" u="none" strike="noStrike" kern="0" cap="none" spc="0" normalizeH="0" baseline="0">
                  <a:ln>
                    <a:noFill/>
                  </a:ln>
                  <a:solidFill>
                    <a:srgbClr val="002060"/>
                  </a:solidFill>
                  <a:effectLst/>
                  <a:uLnTx/>
                  <a:uFillTx/>
                  <a:latin typeface="Biome Light" panose="020B0303030204020804" pitchFamily="34" charset="0"/>
                  <a:ea typeface="+mn-ea"/>
                  <a:cs typeface="Biome Light" panose="020B0303030204020804" pitchFamily="34" charset="0"/>
                </a:rPr>
                <a:t> este campo</a:t>
              </a:r>
              <a:endParaRPr lang="es-PE" sz="1200">
                <a:latin typeface="Biome Light" panose="020B0303030204020804" pitchFamily="34" charset="0"/>
                <a:cs typeface="Biome Light" panose="020B0303030204020804" pitchFamily="34" charset="0"/>
              </a:endParaRPr>
            </a:p>
          </xdr:txBody>
        </xdr:sp>
        <xdr:sp macro="" textlink="">
          <xdr:nvSpPr>
            <xdr:cNvPr id="82" name="Rectángulo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SpPr/>
          </xdr:nvSpPr>
          <xdr:spPr>
            <a:xfrm>
              <a:off x="13192664" y="3145137"/>
              <a:ext cx="3384000" cy="226067"/>
            </a:xfrm>
            <a:prstGeom prst="rect">
              <a:avLst/>
            </a:prstGeom>
            <a:noFill/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square" lIns="0" tIns="0" rIns="0" bIns="0" rtlCol="0" anchor="t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200"/>
                </a:spcBef>
                <a:spcAft>
                  <a:spcPts val="200"/>
                </a:spcAft>
                <a:buClrTx/>
                <a:buSzTx/>
                <a:buFont typeface="+mj-lt"/>
                <a:buNone/>
                <a:tabLst/>
                <a:defRPr/>
              </a:pPr>
              <a:r>
                <a:rPr kumimoji="0" lang="es-PE" sz="1400" b="1" i="0" u="none" strike="noStrike" kern="0" cap="none" spc="0" normalizeH="0" baseline="0">
                  <a:ln>
                    <a:noFill/>
                  </a:ln>
                  <a:solidFill>
                    <a:srgbClr val="002060"/>
                  </a:solidFill>
                  <a:effectLst/>
                  <a:uLnTx/>
                  <a:uFillTx/>
                  <a:latin typeface="Biome" panose="020B0503030204020804" pitchFamily="34" charset="0"/>
                  <a:ea typeface="+mn-ea"/>
                  <a:cs typeface="Biome" panose="020B0503030204020804" pitchFamily="34" charset="0"/>
                </a:rPr>
                <a:t>Leyenda General </a:t>
              </a:r>
              <a:r>
                <a:rPr kumimoji="0" lang="es-PE" sz="1200" b="0" i="0" u="none" strike="noStrike" kern="0" cap="none" spc="0" normalizeH="0" baseline="0">
                  <a:ln>
                    <a:noFill/>
                  </a:ln>
                  <a:solidFill>
                    <a:srgbClr val="002060"/>
                  </a:solidFill>
                  <a:effectLst/>
                  <a:uLnTx/>
                  <a:uFillTx/>
                  <a:latin typeface="Biome Light" panose="020B0303030204020804" pitchFamily="34" charset="0"/>
                  <a:ea typeface="+mn-ea"/>
                  <a:cs typeface="Biome Light" panose="020B0303030204020804" pitchFamily="34" charset="0"/>
                </a:rPr>
                <a:t>(por colores)</a:t>
              </a:r>
              <a:r>
                <a:rPr kumimoji="0" lang="es-PE" sz="1400" b="1" i="0" u="none" strike="noStrike" kern="0" cap="none" spc="0" normalizeH="0" baseline="0">
                  <a:ln>
                    <a:noFill/>
                  </a:ln>
                  <a:solidFill>
                    <a:srgbClr val="002060"/>
                  </a:solidFill>
                  <a:effectLst/>
                  <a:uLnTx/>
                  <a:uFillTx/>
                  <a:latin typeface="Biome" panose="020B0503030204020804" pitchFamily="34" charset="0"/>
                  <a:ea typeface="+mn-ea"/>
                  <a:cs typeface="Biome" panose="020B0503030204020804" pitchFamily="34" charset="0"/>
                </a:rPr>
                <a:t>: </a:t>
              </a:r>
              <a:endParaRPr lang="es-PE" sz="1400" b="1">
                <a:latin typeface="Biome" panose="020B0503030204020804" pitchFamily="34" charset="0"/>
                <a:cs typeface="Biome" panose="020B0503030204020804" pitchFamily="34" charset="0"/>
              </a:endParaRPr>
            </a:p>
          </xdr:txBody>
        </xdr:sp>
      </xdr:grpSp>
      <xdr:pic>
        <xdr:nvPicPr>
          <xdr:cNvPr id="92" name="Imagen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99301" y="3685996"/>
            <a:ext cx="324000" cy="6844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 fPrintsWithSheet="0"/>
  </xdr:twoCellAnchor>
  <xdr:twoCellAnchor editAs="oneCell">
    <xdr:from>
      <xdr:col>13</xdr:col>
      <xdr:colOff>133886</xdr:colOff>
      <xdr:row>10</xdr:row>
      <xdr:rowOff>114619</xdr:rowOff>
    </xdr:from>
    <xdr:to>
      <xdr:col>16</xdr:col>
      <xdr:colOff>0</xdr:colOff>
      <xdr:row>19</xdr:row>
      <xdr:rowOff>76176</xdr:rowOff>
    </xdr:to>
    <xdr:grpSp>
      <xdr:nvGrpSpPr>
        <xdr:cNvPr id="45" name="Grupo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13526036" y="1209994"/>
          <a:ext cx="3685639" cy="1999907"/>
          <a:chOff x="13266692" y="1048897"/>
          <a:chExt cx="4071415" cy="2028896"/>
        </a:xfrm>
      </xdr:grpSpPr>
      <xdr:sp macro="" textlink="">
        <xdr:nvSpPr>
          <xdr:cNvPr id="109" name="Rectángulo: esquinas redondeadas 108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/>
        </xdr:nvSpPr>
        <xdr:spPr>
          <a:xfrm>
            <a:off x="13266692" y="1048897"/>
            <a:ext cx="4071415" cy="2028896"/>
          </a:xfrm>
          <a:prstGeom prst="roundRect">
            <a:avLst>
              <a:gd name="adj" fmla="val 3538"/>
            </a:avLst>
          </a:prstGeom>
          <a:solidFill>
            <a:schemeClr val="bg1"/>
          </a:solidFill>
          <a:ln w="19050">
            <a:solidFill>
              <a:srgbClr val="FFDE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80000" indent="0" algn="ctr">
              <a:lnSpc>
                <a:spcPct val="100000"/>
              </a:lnSpc>
              <a:spcBef>
                <a:spcPts val="200"/>
              </a:spcBef>
              <a:spcAft>
                <a:spcPts val="200"/>
              </a:spcAft>
              <a:buFont typeface="+mj-lt"/>
              <a:buNone/>
            </a:pPr>
            <a:endParaRPr lang="es-PE" sz="1100" b="1">
              <a:solidFill>
                <a:srgbClr val="002060"/>
              </a:solidFill>
              <a:latin typeface="Biome Light" panose="020B0303030204020804" pitchFamily="34" charset="0"/>
              <a:cs typeface="Biome Light" panose="020B0303030204020804" pitchFamily="34" charset="0"/>
            </a:endParaRPr>
          </a:p>
        </xdr:txBody>
      </xdr:sp>
      <xdr:sp macro="" textlink="">
        <xdr:nvSpPr>
          <xdr:cNvPr id="111" name="Rectángulo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/>
        </xdr:nvSpPr>
        <xdr:spPr>
          <a:xfrm>
            <a:off x="14188206" y="1183270"/>
            <a:ext cx="1621360" cy="255202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0" tIns="0" rIns="0" bIns="0" rtlCol="0" anchor="t">
            <a:no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indent="0" algn="l">
              <a:lnSpc>
                <a:spcPct val="100000"/>
              </a:lnSpc>
              <a:spcBef>
                <a:spcPts val="200"/>
              </a:spcBef>
              <a:spcAft>
                <a:spcPts val="200"/>
              </a:spcAft>
              <a:buFont typeface="+mj-lt"/>
              <a:buNone/>
            </a:pPr>
            <a:r>
              <a:rPr lang="es-PE" sz="1600" b="1">
                <a:solidFill>
                  <a:srgbClr val="002060"/>
                </a:solidFill>
                <a:latin typeface="Biome" panose="020B0503030204020804" pitchFamily="34" charset="0"/>
                <a:cs typeface="Biome" panose="020B0503030204020804" pitchFamily="34" charset="0"/>
              </a:rPr>
              <a:t>IMPORTANTE</a:t>
            </a:r>
            <a:endParaRPr lang="es-PE" sz="1600">
              <a:solidFill>
                <a:srgbClr val="002060"/>
              </a:solidFill>
              <a:latin typeface="Biome" panose="020B0503030204020804" pitchFamily="34" charset="0"/>
              <a:cs typeface="Biome" panose="020B0503030204020804" pitchFamily="34" charset="0"/>
            </a:endParaRPr>
          </a:p>
        </xdr:txBody>
      </xdr:sp>
      <xdr:sp macro="" textlink="">
        <xdr:nvSpPr>
          <xdr:cNvPr id="84" name="Rectángulo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13787492" y="1639182"/>
            <a:ext cx="3494931" cy="1331379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t">
            <a:no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None/>
              <a:tabLst/>
              <a:defRPr/>
            </a:pPr>
            <a:r>
              <a:rPr kumimoji="0" lang="es-PE" sz="1200" b="0" i="0" u="none" strike="noStrike" kern="0" cap="none" spc="0" normalizeH="0" baseline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Presente la Planilla </a:t>
            </a:r>
            <a:r>
              <a:rPr kumimoji="0" lang="es-PE" sz="1200" b="1" i="0" u="none" strike="noStrike" kern="0" cap="none" spc="0" normalizeH="0" baseline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impresa y firmada </a:t>
            </a:r>
            <a:r>
              <a:rPr kumimoji="0" lang="es-PE" sz="1200" b="0" i="0" u="none" strike="noStrike" kern="0" cap="none" spc="0" normalizeH="0" baseline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en nuestros canales de atención.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None/>
              <a:tabLst/>
              <a:defRPr/>
            </a:pPr>
            <a:endParaRPr kumimoji="0" lang="es-PE" sz="800" b="0" i="0" u="none" strike="noStrike" kern="0" cap="none" spc="0" normalizeH="0" baseline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Biome Light" panose="020B0303030204020804" pitchFamily="34" charset="0"/>
              <a:ea typeface="+mn-ea"/>
              <a:cs typeface="Biome Light" panose="020B03030302040208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None/>
              <a:tabLst/>
              <a:defRPr/>
            </a:pPr>
            <a:r>
              <a:rPr kumimoji="0" lang="es-PE" sz="1200" b="0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Envíe este </a:t>
            </a:r>
            <a:r>
              <a:rPr kumimoji="0" lang="es-PE" sz="12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archivo Excel completo </a:t>
            </a:r>
            <a:r>
              <a:rPr kumimoji="0" lang="es-PE" sz="1200" b="0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a su Funcionario </a:t>
            </a:r>
            <a:r>
              <a:rPr kumimoji="0" lang="es-PE" sz="12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por email</a:t>
            </a:r>
            <a:r>
              <a:rPr kumimoji="0" lang="es-PE" sz="1200" b="0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None/>
              <a:tabLst/>
              <a:defRPr/>
            </a:pPr>
            <a:endParaRPr kumimoji="0" lang="es-PE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Biome" panose="020B0503030204020804" pitchFamily="34" charset="0"/>
              <a:ea typeface="+mn-ea"/>
              <a:cs typeface="Biome" panose="020B0503030204020804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None/>
              <a:tabLst/>
              <a:defRPr/>
            </a:pPr>
            <a:r>
              <a:rPr kumimoji="0" lang="es-PE" sz="12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Revise </a:t>
            </a:r>
            <a:r>
              <a:rPr kumimoji="0" lang="es-PE" sz="1200" b="0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la hoja </a:t>
            </a:r>
            <a:r>
              <a:rPr kumimoji="0" lang="es-PE" sz="12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"</a:t>
            </a:r>
            <a:r>
              <a:rPr kumimoji="0" lang="es-PE" sz="1200" b="1" i="0" u="sng" strike="noStrike" kern="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Guía de LLenado</a:t>
            </a:r>
            <a:r>
              <a:rPr kumimoji="0" lang="es-PE" sz="12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"</a:t>
            </a:r>
            <a:r>
              <a:rPr kumimoji="0" lang="es-PE" sz="1200" b="0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.</a:t>
            </a:r>
            <a:endParaRPr kumimoji="0" lang="es-PE" sz="1200" b="0" i="0" u="none" strike="noStrike" kern="0" cap="none" spc="0" normalizeH="0" baseline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Biome Light" panose="020B0303030204020804" pitchFamily="34" charset="0"/>
              <a:ea typeface="+mn-ea"/>
              <a:cs typeface="Biome Light" panose="020B0303030204020804" pitchFamily="34" charset="0"/>
            </a:endParaRPr>
          </a:p>
        </xdr:txBody>
      </xdr:sp>
    </xdr:grpSp>
    <xdr:clientData fPrintsWithSheet="0"/>
  </xdr:twoCellAnchor>
  <xdr:twoCellAnchor editAs="oneCell">
    <xdr:from>
      <xdr:col>13</xdr:col>
      <xdr:colOff>167902</xdr:colOff>
      <xdr:row>13</xdr:row>
      <xdr:rowOff>136071</xdr:rowOff>
    </xdr:from>
    <xdr:to>
      <xdr:col>13</xdr:col>
      <xdr:colOff>598714</xdr:colOff>
      <xdr:row>14</xdr:row>
      <xdr:rowOff>144235</xdr:rowOff>
    </xdr:to>
    <xdr:pic>
      <xdr:nvPicPr>
        <xdr:cNvPr id="69" name="Imagen 68" descr="Image preview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4545" y="1864178"/>
          <a:ext cx="430812" cy="348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190500</xdr:colOff>
      <xdr:row>15</xdr:row>
      <xdr:rowOff>119315</xdr:rowOff>
    </xdr:from>
    <xdr:to>
      <xdr:col>13</xdr:col>
      <xdr:colOff>557891</xdr:colOff>
      <xdr:row>16</xdr:row>
      <xdr:rowOff>239486</xdr:rowOff>
    </xdr:to>
    <xdr:pic>
      <xdr:nvPicPr>
        <xdr:cNvPr id="75" name="Imagen 74" descr="Image preview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43" y="2364494"/>
          <a:ext cx="367391" cy="297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136071</xdr:colOff>
      <xdr:row>17</xdr:row>
      <xdr:rowOff>107730</xdr:rowOff>
    </xdr:from>
    <xdr:to>
      <xdr:col>13</xdr:col>
      <xdr:colOff>585106</xdr:colOff>
      <xdr:row>18</xdr:row>
      <xdr:rowOff>293914</xdr:rowOff>
    </xdr:to>
    <xdr:pic>
      <xdr:nvPicPr>
        <xdr:cNvPr id="81" name="Imagen 80" descr="Image preview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2714" y="2774730"/>
          <a:ext cx="449035" cy="363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365155</xdr:colOff>
      <xdr:row>10</xdr:row>
      <xdr:rowOff>136071</xdr:rowOff>
    </xdr:from>
    <xdr:to>
      <xdr:col>15</xdr:col>
      <xdr:colOff>762000</xdr:colOff>
      <xdr:row>12</xdr:row>
      <xdr:rowOff>149676</xdr:rowOff>
    </xdr:to>
    <xdr:pic>
      <xdr:nvPicPr>
        <xdr:cNvPr id="85" name="Imagen 84" descr="Image preview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77" t="16641" r="24541" b="14448"/>
        <a:stretch/>
      </xdr:blipFill>
      <xdr:spPr bwMode="auto">
        <a:xfrm>
          <a:off x="15795655" y="1265464"/>
          <a:ext cx="396845" cy="435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5</xdr:row>
      <xdr:rowOff>1</xdr:rowOff>
    </xdr:from>
    <xdr:to>
      <xdr:col>4</xdr:col>
      <xdr:colOff>459923</xdr:colOff>
      <xdr:row>6</xdr:row>
      <xdr:rowOff>85726</xdr:rowOff>
    </xdr:to>
    <xdr:pic>
      <xdr:nvPicPr>
        <xdr:cNvPr id="86" name="Imagen 85" descr="Image preview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176894"/>
          <a:ext cx="2256065" cy="262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17</xdr:col>
      <xdr:colOff>0</xdr:colOff>
      <xdr:row>7</xdr:row>
      <xdr:rowOff>57150</xdr:rowOff>
    </xdr:to>
    <xdr:pic>
      <xdr:nvPicPr>
        <xdr:cNvPr id="50" name="Imagen 49" descr="Image preview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354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936172</xdr:colOff>
      <xdr:row>0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0"/>
          <a:ext cx="16338097" cy="0"/>
          <a:chOff x="165624" y="174171"/>
          <a:chExt cx="18271945" cy="440856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3910"/>
          <a:stretch/>
        </xdr:blipFill>
        <xdr:spPr>
          <a:xfrm>
            <a:off x="165624" y="174171"/>
            <a:ext cx="5124833" cy="440856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8796" r="16692"/>
          <a:stretch/>
        </xdr:blipFill>
        <xdr:spPr>
          <a:xfrm>
            <a:off x="3482349" y="174171"/>
            <a:ext cx="14721534" cy="440856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3411" r="-1"/>
          <a:stretch/>
        </xdr:blipFill>
        <xdr:spPr>
          <a:xfrm>
            <a:off x="17446969" y="174171"/>
            <a:ext cx="990600" cy="440856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111760</xdr:colOff>
      <xdr:row>10</xdr:row>
      <xdr:rowOff>0</xdr:rowOff>
    </xdr:from>
    <xdr:to>
      <xdr:col>13</xdr:col>
      <xdr:colOff>0</xdr:colOff>
      <xdr:row>11</xdr:row>
      <xdr:rowOff>52695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1760" y="1095375"/>
          <a:ext cx="13280390" cy="224145"/>
          <a:chOff x="321129" y="1395306"/>
          <a:chExt cx="13843191" cy="22666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21129" y="1515060"/>
            <a:ext cx="13843191" cy="106911"/>
            <a:chOff x="1209964" y="581891"/>
            <a:chExt cx="13848665" cy="108000"/>
          </a:xfrm>
        </xdr:grpSpPr>
        <xdr:cxnSp macro="">
          <xdr:nvCxnSpPr>
            <xdr:cNvPr id="9" name="Conector recto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CxnSpPr/>
          </xdr:nvCxnSpPr>
          <xdr:spPr>
            <a:xfrm>
              <a:off x="1209964" y="581891"/>
              <a:ext cx="13848665" cy="0"/>
            </a:xfrm>
            <a:prstGeom prst="line">
              <a:avLst/>
            </a:prstGeom>
            <a:ln w="19050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Conector recto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CxnSpPr/>
          </xdr:nvCxnSpPr>
          <xdr:spPr>
            <a:xfrm>
              <a:off x="1209964" y="581891"/>
              <a:ext cx="0" cy="108000"/>
            </a:xfrm>
            <a:prstGeom prst="line">
              <a:avLst/>
            </a:prstGeom>
            <a:ln w="19050" cap="rnd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340179" y="1395306"/>
            <a:ext cx="92528" cy="0"/>
          </a:xfrm>
          <a:prstGeom prst="line">
            <a:avLst/>
          </a:prstGeom>
          <a:ln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2035</xdr:row>
      <xdr:rowOff>76200</xdr:rowOff>
    </xdr:from>
    <xdr:to>
      <xdr:col>6</xdr:col>
      <xdr:colOff>309086</xdr:colOff>
      <xdr:row>2052</xdr:row>
      <xdr:rowOff>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63286" y="700898486"/>
          <a:ext cx="4282371" cy="2906485"/>
        </a:xfrm>
        <a:prstGeom prst="rect">
          <a:avLst/>
        </a:prstGeom>
        <a:solidFill>
          <a:srgbClr val="DDDFDF"/>
        </a:solidFill>
        <a:ln w="9525" cmpd="sng">
          <a:solidFill>
            <a:srgbClr val="DDDFD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0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Biome Light" panose="020B0303030204020804" pitchFamily="34" charset="0"/>
              <a:ea typeface="+mn-ea"/>
              <a:cs typeface="Biome Light" panose="020B0303030204020804" pitchFamily="34" charset="0"/>
            </a:rPr>
            <a:t>RESPONSABILIDAD POR LA INFORMACIÓN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350" b="1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Biome Light" panose="020B0303030204020804" pitchFamily="34" charset="0"/>
            <a:ea typeface="+mn-ea"/>
            <a:cs typeface="Biome Light" panose="020B03030302040208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0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Biome Light" panose="020B0303030204020804" pitchFamily="34" charset="0"/>
              <a:ea typeface="+mn-ea"/>
              <a:cs typeface="Biome Light" panose="020B0303030204020804" pitchFamily="34" charset="0"/>
            </a:rPr>
            <a:t>El CLIENTE declara ser exclusivo responsable de la información contenida en la planilla liberando al banco de cualquier responsabilidad respecto de tal información.</a:t>
          </a:r>
        </a:p>
        <a:p>
          <a:pPr algn="l"/>
          <a:endParaRPr lang="es-PE" sz="1000" b="1">
            <a:solidFill>
              <a:srgbClr val="002060"/>
            </a:solidFill>
            <a:latin typeface="Biome Light" panose="020B0303030204020804" pitchFamily="34" charset="0"/>
            <a:cs typeface="Biome Light" panose="020B0303030204020804" pitchFamily="34" charset="0"/>
          </a:endParaRPr>
        </a:p>
        <a:p>
          <a:pPr algn="l"/>
          <a:r>
            <a:rPr lang="es-PE" sz="1000" b="1">
              <a:solidFill>
                <a:srgbClr val="002060"/>
              </a:solidFill>
              <a:latin typeface="Biome Light" panose="020B0303030204020804" pitchFamily="34" charset="0"/>
              <a:cs typeface="Biome Light" panose="020B0303030204020804" pitchFamily="34" charset="0"/>
            </a:rPr>
            <a:t>CLAÚSULA DE PROTECCIÓN</a:t>
          </a:r>
        </a:p>
        <a:p>
          <a:pPr algn="l"/>
          <a:endParaRPr lang="es-PE" sz="350" b="1">
            <a:solidFill>
              <a:srgbClr val="002060"/>
            </a:solidFill>
            <a:latin typeface="Biome Light" panose="020B0303030204020804" pitchFamily="34" charset="0"/>
            <a:cs typeface="Biome Light" panose="020B0303030204020804" pitchFamily="34" charset="0"/>
          </a:endParaRPr>
        </a:p>
        <a:p>
          <a:pPr algn="just"/>
          <a:r>
            <a:rPr lang="es-PE" sz="1000" b="0">
              <a:solidFill>
                <a:srgbClr val="002060"/>
              </a:solidFill>
              <a:latin typeface="Biome Light" panose="020B0303030204020804" pitchFamily="34" charset="0"/>
              <a:cs typeface="Biome Light" panose="020B0303030204020804" pitchFamily="34" charset="0"/>
            </a:rPr>
            <a:t>La versión registrada en los medios electrónicos del BANCO, prevalecerá para el caso de que (i) el CLIENTE hubiera obtenido el presente formato de contrato a través de la página web del BANCO, o a través de cualquier otro medio electrónico que el BANCO hubiera puesto a su disposición, y (ii) existiera alguna discrepancia entre el texto del presente documento impreso y el texto del archivo electrónico del cual se tomó.</a:t>
          </a:r>
        </a:p>
      </xdr:txBody>
    </xdr:sp>
    <xdr:clientData/>
  </xdr:twoCellAnchor>
  <xdr:twoCellAnchor editAs="oneCell">
    <xdr:from>
      <xdr:col>1</xdr:col>
      <xdr:colOff>111760</xdr:colOff>
      <xdr:row>15</xdr:row>
      <xdr:rowOff>0</xdr:rowOff>
    </xdr:from>
    <xdr:to>
      <xdr:col>13</xdr:col>
      <xdr:colOff>0</xdr:colOff>
      <xdr:row>16</xdr:row>
      <xdr:rowOff>52693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111760" y="2200275"/>
          <a:ext cx="13280390" cy="224143"/>
          <a:chOff x="321129" y="1395306"/>
          <a:chExt cx="13843191" cy="226665"/>
        </a:xfrm>
      </xdr:grpSpPr>
      <xdr:grpSp>
        <xdr:nvGrpSpPr>
          <xdr:cNvPr id="31" name="Grupo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GrpSpPr/>
        </xdr:nvGrpSpPr>
        <xdr:grpSpPr>
          <a:xfrm>
            <a:off x="321129" y="1515060"/>
            <a:ext cx="13843191" cy="106911"/>
            <a:chOff x="1209964" y="581891"/>
            <a:chExt cx="13848665" cy="108000"/>
          </a:xfrm>
        </xdr:grpSpPr>
        <xdr:cxnSp macro="">
          <xdr:nvCxnSpPr>
            <xdr:cNvPr id="33" name="Conector recto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CxnSpPr/>
          </xdr:nvCxnSpPr>
          <xdr:spPr>
            <a:xfrm>
              <a:off x="1209964" y="581891"/>
              <a:ext cx="13848665" cy="0"/>
            </a:xfrm>
            <a:prstGeom prst="line">
              <a:avLst/>
            </a:prstGeom>
            <a:ln w="19050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Conector recto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CxnSpPr/>
          </xdr:nvCxnSpPr>
          <xdr:spPr>
            <a:xfrm>
              <a:off x="1209964" y="581891"/>
              <a:ext cx="0" cy="108000"/>
            </a:xfrm>
            <a:prstGeom prst="line">
              <a:avLst/>
            </a:prstGeom>
            <a:ln w="19050" cap="rnd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2" name="Conector recto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CxnSpPr/>
        </xdr:nvCxnSpPr>
        <xdr:spPr>
          <a:xfrm>
            <a:off x="340179" y="1395306"/>
            <a:ext cx="92528" cy="0"/>
          </a:xfrm>
          <a:prstGeom prst="line">
            <a:avLst/>
          </a:prstGeom>
          <a:ln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133886</xdr:colOff>
      <xdr:row>10</xdr:row>
      <xdr:rowOff>119742</xdr:rowOff>
    </xdr:from>
    <xdr:to>
      <xdr:col>16</xdr:col>
      <xdr:colOff>0</xdr:colOff>
      <xdr:row>19</xdr:row>
      <xdr:rowOff>81299</xdr:rowOff>
    </xdr:to>
    <xdr:grpSp>
      <xdr:nvGrpSpPr>
        <xdr:cNvPr id="11" name="Grup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13526036" y="1215117"/>
          <a:ext cx="3685639" cy="1999907"/>
          <a:chOff x="13240286" y="1055913"/>
          <a:chExt cx="4068000" cy="2029843"/>
        </a:xfrm>
      </xdr:grpSpPr>
      <xdr:sp macro="" textlink="">
        <xdr:nvSpPr>
          <xdr:cNvPr id="54" name="Rectángulo: esquinas redondeadas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13240286" y="1055913"/>
            <a:ext cx="4068000" cy="2029843"/>
          </a:xfrm>
          <a:prstGeom prst="roundRect">
            <a:avLst>
              <a:gd name="adj" fmla="val 3538"/>
            </a:avLst>
          </a:prstGeom>
          <a:solidFill>
            <a:schemeClr val="bg1"/>
          </a:solidFill>
          <a:ln w="19050">
            <a:solidFill>
              <a:srgbClr val="FFDE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80000" indent="0" algn="ctr">
              <a:lnSpc>
                <a:spcPct val="100000"/>
              </a:lnSpc>
              <a:spcBef>
                <a:spcPts val="200"/>
              </a:spcBef>
              <a:spcAft>
                <a:spcPts val="200"/>
              </a:spcAft>
              <a:buFont typeface="+mj-lt"/>
              <a:buNone/>
            </a:pPr>
            <a:endParaRPr lang="es-PE" sz="1100" b="1">
              <a:solidFill>
                <a:srgbClr val="002060"/>
              </a:solidFill>
              <a:latin typeface="Biome Light" panose="020B0303030204020804" pitchFamily="34" charset="0"/>
              <a:cs typeface="Biome Light" panose="020B0303030204020804" pitchFamily="34" charset="0"/>
            </a:endParaRPr>
          </a:p>
        </xdr:txBody>
      </xdr:sp>
      <xdr:sp macro="" textlink="">
        <xdr:nvSpPr>
          <xdr:cNvPr id="56" name="Rectángulo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14401062" y="1204048"/>
            <a:ext cx="1620000" cy="255321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0" tIns="0" rIns="0" bIns="0" rtlCol="0" anchor="t">
            <a:no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indent="0" algn="l">
              <a:lnSpc>
                <a:spcPct val="100000"/>
              </a:lnSpc>
              <a:spcBef>
                <a:spcPts val="200"/>
              </a:spcBef>
              <a:spcAft>
                <a:spcPts val="200"/>
              </a:spcAft>
              <a:buFont typeface="+mj-lt"/>
              <a:buNone/>
            </a:pPr>
            <a:r>
              <a:rPr lang="es-PE" sz="1600" b="1">
                <a:solidFill>
                  <a:srgbClr val="002060"/>
                </a:solidFill>
                <a:latin typeface="Biome" panose="020B0503030204020804" pitchFamily="34" charset="0"/>
                <a:cs typeface="Biome" panose="020B0503030204020804" pitchFamily="34" charset="0"/>
              </a:rPr>
              <a:t>IMPORTANTE</a:t>
            </a:r>
            <a:endParaRPr lang="es-PE" sz="1600">
              <a:solidFill>
                <a:srgbClr val="002060"/>
              </a:solidFill>
              <a:latin typeface="Biome" panose="020B0503030204020804" pitchFamily="34" charset="0"/>
              <a:cs typeface="Biome" panose="020B0503030204020804" pitchFamily="34" charset="0"/>
            </a:endParaRPr>
          </a:p>
        </xdr:txBody>
      </xdr:sp>
      <xdr:sp macro="" textlink="">
        <xdr:nvSpPr>
          <xdr:cNvPr id="57" name="Rectángulo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13760649" y="1646474"/>
            <a:ext cx="3492000" cy="1332000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t">
            <a:no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None/>
              <a:tabLst/>
              <a:defRPr/>
            </a:pPr>
            <a:r>
              <a:rPr kumimoji="0" lang="es-PE" sz="12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NO imprima </a:t>
            </a:r>
            <a:r>
              <a:rPr kumimoji="0" lang="es-PE" sz="1200" b="0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este Anexo; solo envíe el archivo Excel completo a su Funcionario.</a:t>
            </a:r>
            <a:endParaRPr kumimoji="0" lang="es-PE" sz="1200" b="0" i="0" u="none" strike="noStrike" kern="0" cap="none" spc="0" normalizeH="0" baseline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Biome Light" panose="020B0303030204020804" pitchFamily="34" charset="0"/>
              <a:ea typeface="+mn-ea"/>
              <a:cs typeface="Biome Light" panose="020B03030302040208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None/>
              <a:tabLst/>
              <a:defRPr/>
            </a:pPr>
            <a:endParaRPr kumimoji="0" lang="es-PE" sz="800" b="0" i="0" u="none" strike="noStrike" kern="0" cap="none" spc="0" normalizeH="0" baseline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Biome Light" panose="020B0303030204020804" pitchFamily="34" charset="0"/>
              <a:ea typeface="+mn-ea"/>
              <a:cs typeface="Biome Light" panose="020B03030302040208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None/>
              <a:tabLst/>
              <a:defRPr/>
            </a:pPr>
            <a:r>
              <a:rPr kumimoji="0" lang="es-PE" sz="1200" b="0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Si copia datos desde otro archivo, debe </a:t>
            </a:r>
            <a:r>
              <a:rPr kumimoji="0" lang="es-PE" sz="12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pegarlos como valores </a:t>
            </a:r>
            <a:r>
              <a:rPr kumimoji="0" lang="es-PE" sz="1200" b="0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en este Excel.</a:t>
            </a:r>
            <a:endParaRPr kumimoji="0" lang="es-PE" sz="12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Biome" panose="020B0503030204020804" pitchFamily="34" charset="0"/>
              <a:ea typeface="+mn-ea"/>
              <a:cs typeface="Biome" panose="020B05030302040208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None/>
              <a:tabLst/>
              <a:defRPr/>
            </a:pPr>
            <a:endParaRPr kumimoji="0" lang="es-PE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Biome" panose="020B0503030204020804" pitchFamily="34" charset="0"/>
              <a:ea typeface="+mn-ea"/>
              <a:cs typeface="Biome" panose="020B0503030204020804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None/>
              <a:tabLst/>
              <a:defRPr/>
            </a:pPr>
            <a:r>
              <a:rPr kumimoji="0" lang="es-PE" sz="12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Revise </a:t>
            </a:r>
            <a:r>
              <a:rPr kumimoji="0" lang="es-PE" sz="1200" b="0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la hoja </a:t>
            </a:r>
            <a:r>
              <a:rPr kumimoji="0" lang="es-PE" sz="12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"</a:t>
            </a:r>
            <a:r>
              <a:rPr kumimoji="0" lang="es-PE" sz="1200" b="1" i="0" u="sng" strike="noStrike" kern="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Guía de LLenado</a:t>
            </a:r>
            <a:r>
              <a:rPr kumimoji="0" lang="es-PE" sz="12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" panose="020B0503030204020804" pitchFamily="34" charset="0"/>
                <a:ea typeface="+mn-ea"/>
                <a:cs typeface="Biome" panose="020B0503030204020804" pitchFamily="34" charset="0"/>
              </a:rPr>
              <a:t>"</a:t>
            </a:r>
            <a:r>
              <a:rPr kumimoji="0" lang="es-PE" sz="1200" b="0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Biome Light" panose="020B0303030204020804" pitchFamily="34" charset="0"/>
                <a:ea typeface="+mn-ea"/>
                <a:cs typeface="Biome Light" panose="020B0303030204020804" pitchFamily="34" charset="0"/>
              </a:rPr>
              <a:t>.</a:t>
            </a:r>
            <a:endParaRPr kumimoji="0" lang="es-PE" sz="1200" b="0" i="0" u="none" strike="noStrike" kern="0" cap="none" spc="0" normalizeH="0" baseline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Biome Light" panose="020B0303030204020804" pitchFamily="34" charset="0"/>
              <a:ea typeface="+mn-ea"/>
              <a:cs typeface="Biome Light" panose="020B0303030204020804" pitchFamily="34" charset="0"/>
            </a:endParaRPr>
          </a:p>
        </xdr:txBody>
      </xdr:sp>
    </xdr:grpSp>
    <xdr:clientData/>
  </xdr:twoCellAnchor>
  <xdr:twoCellAnchor editAs="oneCell">
    <xdr:from>
      <xdr:col>1</xdr:col>
      <xdr:colOff>111760</xdr:colOff>
      <xdr:row>20</xdr:row>
      <xdr:rowOff>0</xdr:rowOff>
    </xdr:from>
    <xdr:to>
      <xdr:col>16</xdr:col>
      <xdr:colOff>0</xdr:colOff>
      <xdr:row>21</xdr:row>
      <xdr:rowOff>52694</xdr:rowOff>
    </xdr:to>
    <xdr:grpSp>
      <xdr:nvGrpSpPr>
        <xdr:cNvPr id="39" name="Grup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111760" y="3305175"/>
          <a:ext cx="17099915" cy="224144"/>
          <a:chOff x="321129" y="1395306"/>
          <a:chExt cx="17822739" cy="226665"/>
        </a:xfrm>
      </xdr:grpSpPr>
      <xdr:grpSp>
        <xdr:nvGrpSpPr>
          <xdr:cNvPr id="41" name="Grupo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GrpSpPr/>
        </xdr:nvGrpSpPr>
        <xdr:grpSpPr>
          <a:xfrm>
            <a:off x="321129" y="1515060"/>
            <a:ext cx="17822739" cy="106911"/>
            <a:chOff x="1209964" y="581891"/>
            <a:chExt cx="17829787" cy="108000"/>
          </a:xfrm>
        </xdr:grpSpPr>
        <xdr:cxnSp macro="">
          <xdr:nvCxnSpPr>
            <xdr:cNvPr id="43" name="Conector recto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CxnSpPr/>
          </xdr:nvCxnSpPr>
          <xdr:spPr>
            <a:xfrm>
              <a:off x="1209964" y="581891"/>
              <a:ext cx="17829787" cy="0"/>
            </a:xfrm>
            <a:prstGeom prst="line">
              <a:avLst/>
            </a:prstGeom>
            <a:ln w="19050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Conector recto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CxnSpPr/>
          </xdr:nvCxnSpPr>
          <xdr:spPr>
            <a:xfrm>
              <a:off x="1209964" y="581891"/>
              <a:ext cx="0" cy="108000"/>
            </a:xfrm>
            <a:prstGeom prst="line">
              <a:avLst/>
            </a:prstGeom>
            <a:ln w="19050" cap="rnd">
              <a:solidFill>
                <a:srgbClr val="FFDE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2" name="Conector recto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CxnSpPr/>
        </xdr:nvCxnSpPr>
        <xdr:spPr>
          <a:xfrm>
            <a:off x="340179" y="1395306"/>
            <a:ext cx="92528" cy="0"/>
          </a:xfrm>
          <a:prstGeom prst="line">
            <a:avLst/>
          </a:prstGeom>
          <a:ln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598714</xdr:colOff>
      <xdr:row>11</xdr:row>
      <xdr:rowOff>13606</xdr:rowOff>
    </xdr:from>
    <xdr:to>
      <xdr:col>15</xdr:col>
      <xdr:colOff>995559</xdr:colOff>
      <xdr:row>13</xdr:row>
      <xdr:rowOff>27211</xdr:rowOff>
    </xdr:to>
    <xdr:pic>
      <xdr:nvPicPr>
        <xdr:cNvPr id="35" name="Imagen 34" descr="Image preview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77" t="16641" r="24541" b="14448"/>
        <a:stretch/>
      </xdr:blipFill>
      <xdr:spPr bwMode="auto">
        <a:xfrm>
          <a:off x="16029214" y="1319892"/>
          <a:ext cx="396845" cy="435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149678</xdr:colOff>
      <xdr:row>13</xdr:row>
      <xdr:rowOff>105124</xdr:rowOff>
    </xdr:from>
    <xdr:to>
      <xdr:col>13</xdr:col>
      <xdr:colOff>585106</xdr:colOff>
      <xdr:row>14</xdr:row>
      <xdr:rowOff>117020</xdr:rowOff>
    </xdr:to>
    <xdr:pic>
      <xdr:nvPicPr>
        <xdr:cNvPr id="36" name="Imagen 35" descr="Image preview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6321" y="1833231"/>
          <a:ext cx="435428" cy="35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136071</xdr:colOff>
      <xdr:row>17</xdr:row>
      <xdr:rowOff>95250</xdr:rowOff>
    </xdr:from>
    <xdr:to>
      <xdr:col>13</xdr:col>
      <xdr:colOff>585106</xdr:colOff>
      <xdr:row>18</xdr:row>
      <xdr:rowOff>281434</xdr:rowOff>
    </xdr:to>
    <xdr:pic>
      <xdr:nvPicPr>
        <xdr:cNvPr id="37" name="Imagen 36" descr="Image preview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2714" y="2762250"/>
          <a:ext cx="449035" cy="363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137465</xdr:colOff>
      <xdr:row>15</xdr:row>
      <xdr:rowOff>68035</xdr:rowOff>
    </xdr:from>
    <xdr:to>
      <xdr:col>13</xdr:col>
      <xdr:colOff>585106</xdr:colOff>
      <xdr:row>17</xdr:row>
      <xdr:rowOff>8164</xdr:rowOff>
    </xdr:to>
    <xdr:pic>
      <xdr:nvPicPr>
        <xdr:cNvPr id="45" name="Imagen 44" descr="Image preview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108" y="2313214"/>
          <a:ext cx="447641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68035</xdr:colOff>
      <xdr:row>5</xdr:row>
      <xdr:rowOff>0</xdr:rowOff>
    </xdr:from>
    <xdr:to>
      <xdr:col>4</xdr:col>
      <xdr:colOff>473529</xdr:colOff>
      <xdr:row>6</xdr:row>
      <xdr:rowOff>85725</xdr:rowOff>
    </xdr:to>
    <xdr:pic>
      <xdr:nvPicPr>
        <xdr:cNvPr id="51" name="Imagen 50" descr="Image preview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176893"/>
          <a:ext cx="2256065" cy="262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0659" y="1568824"/>
          <a:ext cx="7888941" cy="2330823"/>
        </a:xfrm>
        <a:prstGeom prst="roundRect">
          <a:avLst>
            <a:gd name="adj" fmla="val 6117"/>
          </a:avLst>
        </a:prstGeom>
        <a:noFill/>
        <a:ln w="19050">
          <a:solidFill>
            <a:srgbClr val="FFDE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P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80000" indent="0" algn="ctr">
            <a:lnSpc>
              <a:spcPct val="100000"/>
            </a:lnSpc>
            <a:spcBef>
              <a:spcPts val="200"/>
            </a:spcBef>
            <a:spcAft>
              <a:spcPts val="200"/>
            </a:spcAft>
            <a:buFont typeface="+mj-lt"/>
            <a:buNone/>
          </a:pPr>
          <a:endParaRPr lang="es-PE" sz="1100" b="1">
            <a:solidFill>
              <a:srgbClr val="002060"/>
            </a:solidFill>
            <a:latin typeface="Biome Light" panose="020B0303030204020804" pitchFamily="34" charset="0"/>
            <a:cs typeface="Biome Light" panose="020B0303030204020804" pitchFamily="34" charset="0"/>
          </a:endParaRPr>
        </a:p>
      </xdr:txBody>
    </xdr:sp>
    <xdr:clientData/>
  </xdr:twoCellAnchor>
  <xdr:twoCellAnchor>
    <xdr:from>
      <xdr:col>1</xdr:col>
      <xdr:colOff>0</xdr:colOff>
      <xdr:row>20</xdr:row>
      <xdr:rowOff>28575</xdr:rowOff>
    </xdr:from>
    <xdr:to>
      <xdr:col>9</xdr:col>
      <xdr:colOff>0</xdr:colOff>
      <xdr:row>43</xdr:row>
      <xdr:rowOff>0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42900" y="3099435"/>
          <a:ext cx="7581900" cy="4711065"/>
        </a:xfrm>
        <a:prstGeom prst="roundRect">
          <a:avLst>
            <a:gd name="adj" fmla="val 3268"/>
          </a:avLst>
        </a:prstGeom>
        <a:noFill/>
        <a:ln w="19050">
          <a:solidFill>
            <a:srgbClr val="FFDE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P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80000" indent="0" algn="ctr">
            <a:lnSpc>
              <a:spcPct val="100000"/>
            </a:lnSpc>
            <a:spcBef>
              <a:spcPts val="200"/>
            </a:spcBef>
            <a:spcAft>
              <a:spcPts val="200"/>
            </a:spcAft>
            <a:buFont typeface="+mj-lt"/>
            <a:buNone/>
          </a:pPr>
          <a:endParaRPr lang="es-PE" sz="1100" b="1">
            <a:solidFill>
              <a:srgbClr val="002060"/>
            </a:solidFill>
            <a:latin typeface="Biome Light" panose="020B0303030204020804" pitchFamily="34" charset="0"/>
            <a:cs typeface="Biome Light" panose="020B0303030204020804" pitchFamily="34" charset="0"/>
          </a:endParaRPr>
        </a:p>
      </xdr:txBody>
    </xdr:sp>
    <xdr:clientData/>
  </xdr:twoCellAnchor>
  <xdr:twoCellAnchor>
    <xdr:from>
      <xdr:col>0</xdr:col>
      <xdr:colOff>340658</xdr:colOff>
      <xdr:row>44</xdr:row>
      <xdr:rowOff>0</xdr:rowOff>
    </xdr:from>
    <xdr:to>
      <xdr:col>8</xdr:col>
      <xdr:colOff>224117</xdr:colOff>
      <xdr:row>50</xdr:row>
      <xdr:rowOff>0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40658" y="9126071"/>
          <a:ext cx="7888941" cy="1631576"/>
        </a:xfrm>
        <a:prstGeom prst="roundRect">
          <a:avLst>
            <a:gd name="adj" fmla="val 12813"/>
          </a:avLst>
        </a:prstGeom>
        <a:noFill/>
        <a:ln w="19050">
          <a:solidFill>
            <a:srgbClr val="FFDE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P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80000" indent="0" algn="ctr">
            <a:lnSpc>
              <a:spcPct val="100000"/>
            </a:lnSpc>
            <a:spcBef>
              <a:spcPts val="200"/>
            </a:spcBef>
            <a:spcAft>
              <a:spcPts val="200"/>
            </a:spcAft>
            <a:buFont typeface="+mj-lt"/>
            <a:buNone/>
          </a:pPr>
          <a:endParaRPr lang="es-PE" sz="1100" b="1">
            <a:solidFill>
              <a:srgbClr val="002060"/>
            </a:solidFill>
            <a:latin typeface="Biome Light" panose="020B0303030204020804" pitchFamily="34" charset="0"/>
            <a:cs typeface="Biome Light" panose="020B0303030204020804" pitchFamily="34" charset="0"/>
          </a:endParaRPr>
        </a:p>
      </xdr:txBody>
    </xdr:sp>
    <xdr:clientData/>
  </xdr:twoCellAnchor>
  <xdr:twoCellAnchor editAs="oneCell">
    <xdr:from>
      <xdr:col>7</xdr:col>
      <xdr:colOff>672353</xdr:colOff>
      <xdr:row>44</xdr:row>
      <xdr:rowOff>156882</xdr:rowOff>
    </xdr:from>
    <xdr:to>
      <xdr:col>7</xdr:col>
      <xdr:colOff>1069198</xdr:colOff>
      <xdr:row>46</xdr:row>
      <xdr:rowOff>9602</xdr:rowOff>
    </xdr:to>
    <xdr:pic>
      <xdr:nvPicPr>
        <xdr:cNvPr id="12" name="Imagen 11" descr="Image preview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77" t="16641" r="24541" b="14448"/>
        <a:stretch/>
      </xdr:blipFill>
      <xdr:spPr bwMode="auto">
        <a:xfrm>
          <a:off x="2061882" y="9368117"/>
          <a:ext cx="396845" cy="435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123264</xdr:colOff>
      <xdr:row>45</xdr:row>
      <xdr:rowOff>378564</xdr:rowOff>
    </xdr:from>
    <xdr:to>
      <xdr:col>3</xdr:col>
      <xdr:colOff>9604</xdr:colOff>
      <xdr:row>46</xdr:row>
      <xdr:rowOff>349639</xdr:rowOff>
    </xdr:to>
    <xdr:pic>
      <xdr:nvPicPr>
        <xdr:cNvPr id="15" name="Imagen 14" descr="Image preview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003" y="9638521"/>
          <a:ext cx="441275" cy="35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95005</xdr:colOff>
      <xdr:row>48</xdr:row>
      <xdr:rowOff>25335</xdr:rowOff>
    </xdr:from>
    <xdr:to>
      <xdr:col>2</xdr:col>
      <xdr:colOff>342334</xdr:colOff>
      <xdr:row>48</xdr:row>
      <xdr:rowOff>388412</xdr:rowOff>
    </xdr:to>
    <xdr:pic>
      <xdr:nvPicPr>
        <xdr:cNvPr id="16" name="Imagen 15" descr="Image preview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744" y="10105270"/>
          <a:ext cx="446112" cy="363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0</xdr:rowOff>
    </xdr:to>
    <xdr:pic>
      <xdr:nvPicPr>
        <xdr:cNvPr id="18" name="Imagen 17" descr="Image preview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56794" cy="504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58111</xdr:colOff>
      <xdr:row>0</xdr:row>
      <xdr:rowOff>148078</xdr:rowOff>
    </xdr:from>
    <xdr:to>
      <xdr:col>7</xdr:col>
      <xdr:colOff>924647</xdr:colOff>
      <xdr:row>2</xdr:row>
      <xdr:rowOff>74520</xdr:rowOff>
    </xdr:to>
    <xdr:pic>
      <xdr:nvPicPr>
        <xdr:cNvPr id="22" name="Imagen 21" descr="Image preview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11" y="148078"/>
          <a:ext cx="2268072" cy="28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onio" refreshedDate="44279.693632754628" createdVersion="6" refreshedVersion="6" minRefreshableVersion="3" recordCount="1867" xr:uid="{8ECE02D0-1755-40DB-B1B9-02AD31C22BB5}">
  <cacheSource type="worksheet">
    <worksheetSource name="Tab_UBIGEO"/>
  </cacheSource>
  <cacheFields count="14">
    <cacheField name="Departamento_Codigo" numFmtId="165">
      <sharedItems containsSemiMixedTypes="0" containsString="0" containsNumber="1" containsInteger="1" minValue="1" maxValue="99" count="2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99"/>
      </sharedItems>
    </cacheField>
    <cacheField name="Departamento" numFmtId="0">
      <sharedItems count="55">
        <s v="Amazonas"/>
        <s v="Ancash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asco"/>
        <s v="Piura"/>
        <s v="Puno"/>
        <s v="San Martin"/>
        <s v="Tacna"/>
        <s v="Tumbes"/>
        <s v="Ucayali"/>
        <s v="Extranjero"/>
        <s v="San Martin                    " u="1"/>
        <s v="Loreto                        " u="1"/>
        <s v="Madre de Dios                 " u="1"/>
        <s v="La Libertad                   " u="1"/>
        <s v="Cusco                         " u="1"/>
        <s v="Ica                           " u="1"/>
        <s v="Piura                         " u="1"/>
        <s v="Ancash                        " u="1"/>
        <s v="Lima                          " u="1"/>
        <s v="Junin                         " u="1"/>
        <s v="Arequipa                      " u="1"/>
        <s v="Departamento 3" u="1"/>
        <s v="Moquegua                      " u="1"/>
        <s v="Tumbes                        " u="1"/>
        <s v="Tacna                         " u="1"/>
        <s v="Lambayeque                    " u="1"/>
        <s v="Callao                        " u="1"/>
        <s v="Huancavelica                  " u="1"/>
        <s v="Huanuco                       " u="1"/>
        <s v="Departamento 2" u="1"/>
        <s v="Amazonas                      " u="1"/>
        <s v="Cajamarca                     " u="1"/>
        <s v="Extranjero                    " u="1"/>
        <s v="Pasco                         " u="1"/>
        <s v="Puno                          " u="1"/>
        <s v="Departamento 1" u="1"/>
        <s v="Ucayali                       " u="1"/>
        <s v="Ayacucho                      " u="1"/>
        <s v="Apurimac                      " u="1"/>
      </sharedItems>
    </cacheField>
    <cacheField name="List_Provincia" numFmtId="0">
      <sharedItems/>
    </cacheField>
    <cacheField name="Provincia_Codigo" numFmtId="165">
      <sharedItems containsSemiMixedTypes="0" containsString="0" containsNumber="1" containsInteger="1" minValue="1" maxValue="99"/>
    </cacheField>
    <cacheField name="Provincia" numFmtId="0">
      <sharedItems count="395">
        <s v="Chachapoyas"/>
        <s v="Bagua"/>
        <s v="Bongara"/>
        <s v="Condorcanqui"/>
        <s v="Luya"/>
        <s v="Rodriguez de Mendoza"/>
        <s v="Utcubamba"/>
        <s v="Huaraz"/>
        <s v="Aija"/>
        <s v="Antonio Raymondi"/>
        <s v="Asuncion"/>
        <s v="Bolognesi"/>
        <s v="Carhuaz"/>
        <s v="Carlos Fermin Fitzcarrald"/>
        <s v="Casma"/>
        <s v="Corongo"/>
        <s v="Huari"/>
        <s v="Huarmey"/>
        <s v="Huaylas"/>
        <s v="Mariscal Luzuriaga"/>
        <s v="Ocros"/>
        <s v="Pallasca"/>
        <s v="Pomabamba"/>
        <s v="Recuay"/>
        <s v="Santa"/>
        <s v="Sihuas"/>
        <s v="Yungay"/>
        <s v="Abancay"/>
        <s v="Andahuaylas"/>
        <s v="Antabamba"/>
        <s v="Aymaraes"/>
        <s v="Cotabambas"/>
        <s v="Chincheros"/>
        <s v="Grau"/>
        <s v="Arequipa"/>
        <s v="Camana"/>
        <s v="Caraveli"/>
        <s v="Castilla"/>
        <s v="Caylloma"/>
        <s v="Condesuyos"/>
        <s v="Islay"/>
        <s v="La Union"/>
        <s v="Huamanga"/>
        <s v="Cangallo"/>
        <s v="Huanca Sancos"/>
        <s v="Huanta"/>
        <s v="La Mar"/>
        <s v="Lucanas"/>
        <s v="Parinacochas"/>
        <s v="Paucar del Sara Sara"/>
        <s v="Sucre"/>
        <s v="Victor Fajardo"/>
        <s v="Vilcas Huaman"/>
        <s v="Cajamarca"/>
        <s v="Cajabamba"/>
        <s v="Celendin"/>
        <s v="Chota"/>
        <s v="Contumaza"/>
        <s v="Cutervo"/>
        <s v="Hualgayoc"/>
        <s v="Jaen"/>
        <s v="San Ignacio"/>
        <s v="San Marcos"/>
        <s v="San Miguel"/>
        <s v="San Pablo"/>
        <s v="Santa Cruz"/>
        <s v="Callao"/>
        <s v="Cusco"/>
        <s v="Acomayo"/>
        <s v="Anta"/>
        <s v="Calca"/>
        <s v="Canas"/>
        <s v="Canchis"/>
        <s v="Chumbivilcas"/>
        <s v="Espinar"/>
        <s v="La Convencion"/>
        <s v="Paruro"/>
        <s v="Paucartambo"/>
        <s v="Quispicanchi"/>
        <s v="Urubamba"/>
        <s v="Huancavelica"/>
        <s v="Acobamba"/>
        <s v="Angaraes"/>
        <s v="Castrovirreyna"/>
        <s v="Churcampa"/>
        <s v="Huaytara"/>
        <s v="Tayacaja"/>
        <s v="Huanuco"/>
        <s v="Ambo"/>
        <s v="Dos de Mayo"/>
        <s v="Huacaybamba"/>
        <s v="Huamalies"/>
        <s v="Leoncio Prado"/>
        <s v="Marañon"/>
        <s v="Pachitea"/>
        <s v="Puerto Inca"/>
        <s v="Lauricocha"/>
        <s v="Yarowilca"/>
        <s v="Ica"/>
        <s v="Chincha"/>
        <s v="Nazca"/>
        <s v="Palpa"/>
        <s v="Pisco"/>
        <s v="Huancayo"/>
        <s v="Concepcion"/>
        <s v="Chanchamayo"/>
        <s v="Jauja"/>
        <s v="Junin"/>
        <s v="Satipo"/>
        <s v="Tarma"/>
        <s v="Yauli"/>
        <s v="Chupaca"/>
        <s v="Trujillo"/>
        <s v="Ascope"/>
        <s v="Bolivar"/>
        <s v="Chepen"/>
        <s v="Julcan"/>
        <s v="Otuzco"/>
        <s v="Pacasmayo"/>
        <s v="Pataz"/>
        <s v="Sanchez Carrion"/>
        <s v="Santiago de Chuco"/>
        <s v="Gran Chimu"/>
        <s v="Viru"/>
        <s v="Chiclayo"/>
        <s v="Ferreñafe"/>
        <s v="Lambayeque"/>
        <s v="Lima"/>
        <s v="Barranca"/>
        <s v="Cajatambo"/>
        <s v="Canta"/>
        <s v="Cañete"/>
        <s v="Huaral"/>
        <s v="Huarochiri"/>
        <s v="Huaura"/>
        <s v="Oyon"/>
        <s v="Yauyos"/>
        <s v="Maynas"/>
        <s v="Alto Amazonas"/>
        <s v="Loreto"/>
        <s v="Mariscal Ramon Castilla"/>
        <s v="Requena"/>
        <s v="Ucayali"/>
        <s v="Datem del Marañon"/>
        <s v="Tambopata"/>
        <s v="Manu"/>
        <s v="Tahuamanu"/>
        <s v="Mariscal Nieto"/>
        <s v="General Sanchez Cerro"/>
        <s v="Ilo"/>
        <s v="Pasco"/>
        <s v="Daniel Alcides Carrion"/>
        <s v="Oxapampa"/>
        <s v="Piura"/>
        <s v="Ayabaca"/>
        <s v="Huancabamba"/>
        <s v="Morropon"/>
        <s v="Paita"/>
        <s v="Sullana"/>
        <s v="Talara"/>
        <s v="Sechura"/>
        <s v="Puno"/>
        <s v="Azangaro"/>
        <s v="Carabaya"/>
        <s v="Chucuito"/>
        <s v="El Collao"/>
        <s v="Huancane"/>
        <s v="Lampa"/>
        <s v="Melgar"/>
        <s v="Moho"/>
        <s v="San Antonio de Putina"/>
        <s v="San Roman"/>
        <s v="Sandia"/>
        <s v="Yunguyo"/>
        <s v="Moyobamba"/>
        <s v="Bellavista"/>
        <s v="El Dorado"/>
        <s v="Huallaga"/>
        <s v="Lamas"/>
        <s v="Mariscal Caceres"/>
        <s v="Picota"/>
        <s v="Rioja"/>
        <s v="San Martin"/>
        <s v="Tocache"/>
        <s v="Tacna"/>
        <s v="Candarave"/>
        <s v="Jorge Basadre"/>
        <s v="Tarata"/>
        <s v="Tumbes"/>
        <s v="Contralmirante Villar"/>
        <s v="Zarumilla"/>
        <s v="Coronel Portillo"/>
        <s v="Atalaya"/>
        <s v="Padre Abad"/>
        <s v="Purus"/>
        <s v="Extranjero"/>
        <s v="Coronel Portillo              " u="1"/>
        <s v="Corongo                       " u="1"/>
        <s v="La Mar                        " u="1"/>
        <s v="Ayabaca                       " u="1"/>
        <s v="Dos de Mayo                   " u="1"/>
        <s v="Yauyos                        " u="1"/>
        <s v="Pallasca                      " u="1"/>
        <s v="Aija                          " u="1"/>
        <s v="Jaen                          " u="1"/>
        <s v="Moho                          " u="1"/>
        <s v="Puno                          " u="1"/>
        <s v="Leoncio Prado                 " u="1"/>
        <s v="Moyobamba                     " u="1"/>
        <s v="Huaral                        " u="1"/>
        <s v="Huaraz                        " u="1"/>
        <s v="Huari                         " u="1"/>
        <s v="Huarmey                       " u="1"/>
        <s v="Huarochiri                    " u="1"/>
        <s v="Cusco                         " u="1"/>
        <s v="Atalaya                       " u="1"/>
        <s v="Cajabamba                     " u="1"/>
        <s v="Cajamarca                     " u="1"/>
        <s v="Cajatambo                     " u="1"/>
        <s v="Camana                        " u="1"/>
        <s v="Canas                         " u="1"/>
        <s v="Picota                        " u="1"/>
        <s v="Carabaya                      " u="1"/>
        <s v="Caraveli                      " u="1"/>
        <s v="Tarma                         " u="1"/>
        <s v="Ocros                         " u="1"/>
        <s v="Tacna                         " u="1"/>
        <s v="Barranca                      " u="1"/>
        <s v="Pomabamba                     " u="1"/>
        <s v="Lampa                         " u="1"/>
        <s v="Contralmirante Villar         " u="1"/>
        <s v="Contumaza                     " u="1"/>
        <s v="Puerto Inca                   " u="1"/>
        <s v="Ferreqafe                     " u="1"/>
        <s v="Cutervo                       " u="1"/>
        <s v="Calca                         " u="1"/>
        <s v="Tocache                       " u="1"/>
        <s v="Morropon                      " u="1"/>
        <s v="Canchis                       " u="1"/>
        <s v="Palpa                         " u="1"/>
        <s v="San Antonio de Putina         " u="1"/>
        <s v="San Ignacio                   " u="1"/>
        <s v="San Marcos                    " u="1"/>
        <s v="San Martin                    " u="1"/>
        <s v="San Miguel                    " u="1"/>
        <s v="San Pablo                     " u="1"/>
        <s v="San Roman                     " u="1"/>
        <s v="Huaura                        " u="1"/>
        <s v="Maraqon                       " u="1"/>
        <s v="Candarave                     " u="1"/>
        <s v="Trujillo                      " u="1"/>
        <s v="Celendin                      " u="1"/>
        <s v="Chumbivilcas                  " u="1"/>
        <s v="Piura                         " u="1"/>
        <s v="Lauricocha                    " u="1"/>
        <s v="Bagua                         " u="1"/>
        <s v="Chanchamayo                   " u="1"/>
        <s v="Bongara                       " u="1"/>
        <s v="Chincha                       " u="1"/>
        <s v="Chincheros                    " u="1"/>
        <s v="Padre Abad                    " u="1"/>
        <s v="Caqete                        " u="1"/>
        <s v="Alto Amazonas                 " u="1"/>
        <s v="General Sanchez Cerro         " u="1"/>
        <s v="Loreto                        " u="1"/>
        <s v="Purus                         " u="1"/>
        <s v="La Union                      " u="1"/>
        <s v="Andahuaylas                   " u="1"/>
        <s v="Angaraes                      " u="1"/>
        <s v="Sanchez Carrion               " u="1"/>
        <s v="Bolivar                       " u="1"/>
        <s v="Anta                          " u="1"/>
        <s v="Antabamba                     " u="1"/>
        <s v="Chepen                        " u="1"/>
        <s v="Cangallo                      " u="1"/>
        <s v="Jorge Basadre                 " u="1"/>
        <s v="Paita                         " u="1"/>
        <s v="Chupaca                       " u="1"/>
        <s v="Huaylas                       " u="1"/>
        <s v="Huaytara                      " u="1"/>
        <s v="Victor Fajardo                " u="1"/>
        <s v="Oxapampa                      " u="1"/>
        <s v="Extranjero                    " u="1"/>
        <s v="Sandia                        " u="1"/>
        <s v="Recuay                        " u="1"/>
        <s v="Carhuaz                       " u="1"/>
        <s v="Requena                       " u="1"/>
        <s v="Paruro                        " u="1"/>
        <s v="Melgar                        " u="1"/>
        <s v="Viru                          " u="1"/>
        <s v="Tahuamanu                     " u="1"/>
        <s v="Churcampa                     " u="1"/>
        <s v="Yungay                        " u="1"/>
        <s v="Yunguyo                       " u="1"/>
        <s v="Zarumilla                     " u="1"/>
        <s v="Sechura                       " u="1"/>
        <s v="Chota                         " u="1"/>
        <s v="Mariscal Caceres              " u="1"/>
        <s v="Mariscal Luzuriaga            " u="1"/>
        <s v="Mariscal Nieto                " u="1"/>
        <s v="Callao                        " u="1"/>
        <s v="Urubamba                      " u="1"/>
        <s v="Caylloma                      " u="1"/>
        <s v="Maraqon" u="1"/>
        <s v="Ambo                          " u="1"/>
        <s v="Bolognesi                     " u="1"/>
        <s v="Ucayali                       " u="1"/>
        <s v="Satipo                        " u="1"/>
        <s v="Casma                         " u="1"/>
        <s v="Caqete" u="1"/>
        <s v="Sullana                       " u="1"/>
        <s v="Oyon                          " u="1"/>
        <s v="Mariscal Ramon Castilla       " u="1"/>
        <s v="Utcubamba                     " u="1"/>
        <s v="Cotabambas                    " u="1"/>
        <s v="Islay                         " u="1"/>
        <s v="Lucanas                       " u="1"/>
        <s v="Ica                           " u="1"/>
        <s v="Luya                          " u="1"/>
        <s v="Maynas                        " u="1"/>
        <s v="Concepcion                    " u="1"/>
        <s v="Huacaybamba                   " u="1"/>
        <s v="Acobamba                      " u="1"/>
        <s v="Yauli                         " u="1"/>
        <s v="Azangaro                      " u="1"/>
        <s v="Julcan                        " u="1"/>
        <s v="Lima                          " u="1"/>
        <s v="Condesuyos                    " u="1"/>
        <s v="Condorcanqui                  " u="1"/>
        <s v="Otuzco                        " u="1"/>
        <s v="Lamas                         " u="1"/>
        <s v="Sucre                         " u="1"/>
        <s v="Tumbes                        " u="1"/>
        <s v="La Convencion                 " u="1"/>
        <s v="Rodriguez de Mendoza          " u="1"/>
        <s v="Pacasmayo                     " u="1"/>
        <s v="Quispicanchi                  " u="1"/>
        <s v="Lambayeque                    " u="1"/>
        <s v="Canta                         " u="1"/>
        <s v="Pataz                         " u="1"/>
        <s v="Castilla                      " u="1"/>
        <s v="Castrovirreyna                " u="1"/>
        <s v="Gran Chimu                    " u="1"/>
        <s v="Yarowilca                     " u="1"/>
        <s v="Talara                        " u="1"/>
        <s v="Abancay                       " u="1"/>
        <s v="Antonio Raymondi              " u="1"/>
        <s v="Tarata                        " u="1"/>
        <s v="Pisco                         " u="1"/>
        <s v="Datem del Marañon             " u="1"/>
        <s v="Tayacaja                      " u="1"/>
        <s v="Nazca                         " u="1"/>
        <s v="Tambopata                     " u="1"/>
        <s v="Arequipa                      " u="1"/>
        <s v="Pasco                         " u="1"/>
        <s v="Paucar del Sara Sara          " u="1"/>
        <s v="Paucartambo                   " u="1"/>
        <s v="Ferreqafe" u="1"/>
        <s v="Vilcas Huaman                 " u="1"/>
        <s v="Espinar                       " u="1"/>
        <s v="Ilo                           " u="1"/>
        <s v="Manu                          " u="1"/>
        <s v="Sihuas                        " u="1"/>
        <s v="Junin                         " u="1"/>
        <s v="Santa                         " u="1"/>
        <s v="Santa Cruz                    " u="1"/>
        <s v="Santiago de Chuco             " u="1"/>
        <s v="El Collao                     " u="1"/>
        <s v="El Dorado                     " u="1"/>
        <s v="Chachapoyas                   " u="1"/>
        <s v="Chiclayo                      " u="1"/>
        <s v="Chucuito                      " u="1"/>
        <s v="Hualgayoc                     " u="1"/>
        <s v="Huallaga                      " u="1"/>
        <s v="Daniel Alcides Carrion        " u="1"/>
        <s v="Pachitea                      " u="1"/>
        <s v="Bellavista                    " u="1"/>
        <s v="Huamalies                     " u="1"/>
        <s v="Huamanga                      " u="1"/>
        <s v="Asuncion                      " u="1"/>
        <s v="Carlos Fermin Fitzcarrald     " u="1"/>
        <s v="Grau                          " u="1"/>
        <s v="Ascope                        " u="1"/>
        <s v="Jauja                         " u="1"/>
        <s v="Huanca Sancos                 " u="1"/>
        <s v="Huancabamba                   " u="1"/>
        <s v="Huancane                      " u="1"/>
        <s v="Huancavelica                  " u="1"/>
        <s v="Huancayo                      " u="1"/>
        <s v="Huanta                        " u="1"/>
        <s v="Huanuco                       " u="1"/>
        <s v="Parinacochas                  " u="1"/>
        <s v="Acomayo                       " u="1"/>
        <s v="Rioja                         " u="1"/>
        <s v="Aymaraes                      " u="1"/>
      </sharedItems>
    </cacheField>
    <cacheField name="List_Distrito" numFmtId="0">
      <sharedItems/>
    </cacheField>
    <cacheField name="Distrito_Codigo" numFmtId="165">
      <sharedItems containsSemiMixedTypes="0" containsString="0" containsNumber="1" containsInteger="1" minValue="1" maxValue="99"/>
    </cacheField>
    <cacheField name="Distrito" numFmtId="0">
      <sharedItems count="3448">
        <s v="Chachapoyas"/>
        <s v="Asuncion"/>
        <s v="Balsas"/>
        <s v="Cheto"/>
        <s v="Chiliquin"/>
        <s v="Chuquibamba"/>
        <s v="Granada"/>
        <s v="Huancas"/>
        <s v="La Jalca"/>
        <s v="Leimebamba"/>
        <s v="Levanto"/>
        <s v="Magdalena"/>
        <s v="Mariscal Castilla"/>
        <s v="Molinopampa"/>
        <s v="Montevideo"/>
        <s v="Olleros"/>
        <s v="Quinjalca"/>
        <s v="San Francisco de Daguas"/>
        <s v="San Isidro de Maino"/>
        <s v="Soloco"/>
        <s v="Sonche"/>
        <s v="Bagua"/>
        <s v="Aramango"/>
        <s v="Copallin"/>
        <s v="El Parco"/>
        <s v="Imaza"/>
        <s v="La Peca"/>
        <s v="Jumbilla"/>
        <s v="Chisquilla"/>
        <s v="Churuja"/>
        <s v="Corosha"/>
        <s v="Cuispes"/>
        <s v="Florida"/>
        <s v="Jazan"/>
        <s v="Recta"/>
        <s v="San Carlos"/>
        <s v="Shipasbamba"/>
        <s v="Valera"/>
        <s v="Yambrasbamba"/>
        <s v="Nieva"/>
        <s v="El Cenepa"/>
        <s v="Rio Santiago"/>
        <s v="Lamud"/>
        <s v="Camporredondo"/>
        <s v="Cocabamba"/>
        <s v="Colcamar"/>
        <s v="Conila"/>
        <s v="Inguilpata"/>
        <s v="Longuita"/>
        <s v="Lonya Chico"/>
        <s v="Luya"/>
        <s v="Luya Viejo"/>
        <s v="Maria"/>
        <s v="Ocalli"/>
        <s v="Ocumal"/>
        <s v="Pisuquia"/>
        <s v="Providencia"/>
        <s v="San Cristobal"/>
        <s v="San Francisco del Yeso"/>
        <s v="San Jeronimo"/>
        <s v="San Juan de Lopecancha"/>
        <s v="Santa Catalina"/>
        <s v="Santo Tomas"/>
        <s v="Tingo"/>
        <s v="Trita"/>
        <s v="San Nicolas"/>
        <s v="Chirimoto"/>
        <s v="Cochamal"/>
        <s v="Huambo"/>
        <s v="Limabamba"/>
        <s v="Longar"/>
        <s v="Mariscal Benavides"/>
        <s v="Milpuc"/>
        <s v="Omia"/>
        <s v="Santa Rosa"/>
        <s v="Totora"/>
        <s v="Vista Alegre"/>
        <s v="Bagua Grande"/>
        <s v="Cajaruro"/>
        <s v="Cumba"/>
        <s v="El Milagro"/>
        <s v="Jamalca"/>
        <s v="Lonya Grande"/>
        <s v="Yamon"/>
        <s v="Huaraz"/>
        <s v="Cochabamba"/>
        <s v="Colcabamba"/>
        <s v="Huanchay"/>
        <s v="Independencia"/>
        <s v="Jangas"/>
        <s v="La Libertad"/>
        <s v="Pampas"/>
        <s v="Pariacoto"/>
        <s v="Pira"/>
        <s v="Tarica"/>
        <s v="Aija"/>
        <s v="Coris"/>
        <s v="Huacllan"/>
        <s v="La Merced"/>
        <s v="Succha"/>
        <s v="Llamellin"/>
        <s v="Aczo"/>
        <s v="Chaccho"/>
        <s v="Chingas"/>
        <s v="Mirgas"/>
        <s v="San Juan de Rontoy"/>
        <s v="Chacas"/>
        <s v="Acochaca"/>
        <s v="Chiquian"/>
        <s v="Abelardo Pardo Lezameta"/>
        <s v="Antonio Raymondi"/>
        <s v="Aquia"/>
        <s v="Cajacay"/>
        <s v="Canis"/>
        <s v="Colquioc"/>
        <s v="Huallanca"/>
        <s v="Huasta"/>
        <s v="Huayllacayan"/>
        <s v="La Primavera"/>
        <s v="Mangas"/>
        <s v="Pacllon"/>
        <s v="San Miguel de Corpanqui"/>
        <s v="Ticllos"/>
        <s v="Carhuaz"/>
        <s v="Acopampa"/>
        <s v="Amashca"/>
        <s v="Anta"/>
        <s v="Ataquero"/>
        <s v="Marcara"/>
        <s v="Pariahuanca"/>
        <s v="San Miguel de Aco"/>
        <s v="Shilla"/>
        <s v="Tinco"/>
        <s v="Yungar"/>
        <s v="San Luis"/>
        <s v="Yauya"/>
        <s v="Casma"/>
        <s v="Buena Vista Alta"/>
        <s v="Comandante Noel"/>
        <s v="Yautan"/>
        <s v="Corongo"/>
        <s v="Aco"/>
        <s v="Bambas"/>
        <s v="Cusca"/>
        <s v="La Pampa"/>
        <s v="Yanac"/>
        <s v="Yupan"/>
        <s v="Huari"/>
        <s v="Anra"/>
        <s v="Cajay"/>
        <s v="Chavin de Huantar"/>
        <s v="Huacachi"/>
        <s v="Huacchis"/>
        <s v="Huachis"/>
        <s v="Huantar"/>
        <s v="Masin"/>
        <s v="Paucas"/>
        <s v="Ponto"/>
        <s v="Rahuapampa"/>
        <s v="Rapayan"/>
        <s v="San Marcos"/>
        <s v="San Pedro de Chana"/>
        <s v="Uco"/>
        <s v="Huarmey"/>
        <s v="Cochapeti"/>
        <s v="Culebras"/>
        <s v="Huayan"/>
        <s v="Malvas"/>
        <s v="Caraz"/>
        <s v="Huata"/>
        <s v="Huaylas"/>
        <s v="Mato"/>
        <s v="Pamparomas"/>
        <s v="Pueblo Libre"/>
        <s v="Santa Cruz"/>
        <s v="Santo Toribio"/>
        <s v="Yuracmarca"/>
        <s v="Piscobamba"/>
        <s v="Casca"/>
        <s v="Eleazar Guzman Barron"/>
        <s v="Fidel Olivas Escudero"/>
        <s v="Llama"/>
        <s v="Llumpa"/>
        <s v="Lucma"/>
        <s v="Musga"/>
        <s v="Ocros"/>
        <s v="Acas"/>
        <s v="Cajamarquilla"/>
        <s v="Carhuapampa"/>
        <s v="Cochas"/>
        <s v="Congas"/>
        <s v="Llipa"/>
        <s v="San Cristobal de Rajan"/>
        <s v="San Pedro"/>
        <s v="Santiago de Chilcas"/>
        <s v="Cabana"/>
        <s v="Bolognesi"/>
        <s v="Conchucos"/>
        <s v="Huacaschuque"/>
        <s v="Huandoval"/>
        <s v="Lacabamba"/>
        <s v="Llapo"/>
        <s v="Pallasca"/>
        <s v="Tauca"/>
        <s v="Pomabamba"/>
        <s v="Huayllan"/>
        <s v="Parobamba"/>
        <s v="Quinuabamba"/>
        <s v="Recuay"/>
        <s v="Catac"/>
        <s v="Cotaparaco"/>
        <s v="Huayllapampa"/>
        <s v="Llacllin"/>
        <s v="Marca"/>
        <s v="Pampas Chico"/>
        <s v="Pararin"/>
        <s v="Tapacocha"/>
        <s v="Ticapampa"/>
        <s v="Chimbote"/>
        <s v="Caceres del Peru"/>
        <s v="Coishco"/>
        <s v="Macate"/>
        <s v="Moro"/>
        <s v="Nepeña"/>
        <s v="Samanco"/>
        <s v="Santa"/>
        <s v="Nuevo Chimbote"/>
        <s v="Sihuas"/>
        <s v="Acobamba"/>
        <s v="Alfonso Ugarte"/>
        <s v="Cashapampa"/>
        <s v="Chingalpo"/>
        <s v="Huayllabamba"/>
        <s v="Quiches"/>
        <s v="Ragash"/>
        <s v="San Juan"/>
        <s v="Sicsibamba"/>
        <s v="Yungay"/>
        <s v="Cascapara"/>
        <s v="Mancos"/>
        <s v="Matacoto"/>
        <s v="Quillo"/>
        <s v="Ranrahirca"/>
        <s v="Shupluy"/>
        <s v="Yanama"/>
        <s v="Abancay"/>
        <s v="Chacoche"/>
        <s v="Circa"/>
        <s v="Curahuasi"/>
        <s v="Huanipaca"/>
        <s v="Lambrama"/>
        <s v="Pichirhua"/>
        <s v="San Pedro de Cachora"/>
        <s v="Tamburco"/>
        <s v="Andahuaylas"/>
        <s v="Andarapa"/>
        <s v="Chiara"/>
        <s v="Huancarama"/>
        <s v="Huancaray"/>
        <s v="Huayana"/>
        <s v="Kishuara"/>
        <s v="Pacobamba"/>
        <s v="Pacucha"/>
        <s v="Pampachiri"/>
        <s v="Pomacocha"/>
        <s v="San Antonio de Cachi"/>
        <s v="San Miguel de Chaccrampa"/>
        <s v="Santa Maria de Chicmo"/>
        <s v="Talavera"/>
        <s v="Tumay Huaraca"/>
        <s v="Turpo"/>
        <s v="Kaquiabamba"/>
        <s v="Jose Maria Arguedas"/>
        <s v="Antabamba"/>
        <s v="El Oro"/>
        <s v="Huaquirca"/>
        <s v="Juan Espinoza Medrano"/>
        <s v="Oropesa"/>
        <s v="Pachaconas"/>
        <s v="Sabaino"/>
        <s v="Chalhuanca"/>
        <s v="Capaya"/>
        <s v="Caraybamba"/>
        <s v="Chapimarca"/>
        <s v="Cotaruse"/>
        <s v="Huayllo"/>
        <s v="Justo Apu Sahuaraura"/>
        <s v="Lucre"/>
        <s v="Pocohuanca"/>
        <s v="San Juan de Chacña"/>
        <s v="Sañayca"/>
        <s v="Soraya"/>
        <s v="Tapairihua"/>
        <s v="Tintay"/>
        <s v="Toraya"/>
        <s v="Yanaca"/>
        <s v="Tambobamba"/>
        <s v="Cotabambas"/>
        <s v="Coyllurqui"/>
        <s v="Haquira"/>
        <s v="Mara"/>
        <s v="Challhuahuacho"/>
        <s v="Chincheros"/>
        <s v="Anco-Huallo"/>
        <s v="Cocharcas"/>
        <s v="Huaccana"/>
        <s v="Ocobamba"/>
        <s v="Ongoy"/>
        <s v="Uranmarca"/>
        <s v="Ranracancha"/>
        <s v="Rocchacc"/>
        <s v="El Porvenir"/>
        <s v="Chuquibambilla"/>
        <s v="Curpahuasi"/>
        <s v="Gamarra"/>
        <s v="Huayllati"/>
        <s v="Mamara"/>
        <s v="Micaela Bastidas"/>
        <s v="Pataypampa"/>
        <s v="Progreso"/>
        <s v="San Antonio"/>
        <s v="Turpay"/>
        <s v="Vilcabamba"/>
        <s v="Virundo"/>
        <s v="Curasco"/>
        <s v="Arequipa"/>
        <s v="Alto Selva Alegre"/>
        <s v="Cayma"/>
        <s v="Cerro Colorado"/>
        <s v="Characato"/>
        <s v="Chiguata"/>
        <s v="Jacobo Hunter"/>
        <s v="La Joya"/>
        <s v="Mariano Melgar"/>
        <s v="Miraflores"/>
        <s v="Mollebaya"/>
        <s v="Paucarpata"/>
        <s v="Pocsi"/>
        <s v="Polobaya"/>
        <s v="Quequeña"/>
        <s v="Sabandia"/>
        <s v="Sachaca"/>
        <s v="San Juan de Siguas"/>
        <s v="San Juan de Tarucani"/>
        <s v="Santa Isabel de Siguas"/>
        <s v="Santa Rita de Siguas"/>
        <s v="Socabaya"/>
        <s v="Tiabaya"/>
        <s v="Uchumayo"/>
        <s v="Vitor"/>
        <s v="Yanahuara"/>
        <s v="Yarabamba"/>
        <s v="Yura"/>
        <s v="Jose Luis Bustamante y Rivero"/>
        <s v="Camana"/>
        <s v="Jose Maria Quimper"/>
        <s v="Mariano Nicolas Valcarcel"/>
        <s v="Mariscal Caceres"/>
        <s v="Nicolas de Pierola"/>
        <s v="Ocoña"/>
        <s v="Quilca"/>
        <s v="Samuel Pastor"/>
        <s v="Caraveli"/>
        <s v="Acari"/>
        <s v="Atico"/>
        <s v="Atiquipa"/>
        <s v="Bella Union"/>
        <s v="Cahuacho"/>
        <s v="Chala"/>
        <s v="Chaparra"/>
        <s v="Huanuhuanu"/>
        <s v="Jaqui"/>
        <s v="Lomas"/>
        <s v="Quicacha"/>
        <s v="Yauca"/>
        <s v="Aplao"/>
        <s v="Andagua"/>
        <s v="Ayo"/>
        <s v="Chachas"/>
        <s v="Chilcaymarca"/>
        <s v="Choco"/>
        <s v="Huancarqui"/>
        <s v="Machaguay"/>
        <s v="Orcopampa"/>
        <s v="Pampacolca"/>
        <s v="Tipan"/>
        <s v="Uqon"/>
        <s v="Uraca"/>
        <s v="Viraco"/>
        <s v="Chivay"/>
        <s v="Achoma"/>
        <s v="Cabanaconde"/>
        <s v="Callalli"/>
        <s v="Caylloma"/>
        <s v="Coporaque"/>
        <s v="Huanca"/>
        <s v="Ichupampa"/>
        <s v="Lari"/>
        <s v="Lluta"/>
        <s v="Maca"/>
        <s v="Madrigal"/>
        <s v="San Antonio de Chuca"/>
        <s v="Sibayo"/>
        <s v="Tapay"/>
        <s v="Tisco"/>
        <s v="Tuti"/>
        <s v="Yanque"/>
        <s v="Majes"/>
        <s v="Andaray"/>
        <s v="Cayarani"/>
        <s v="Chichas"/>
        <s v="Iray"/>
        <s v="Rio Grande"/>
        <s v="Salamanca"/>
        <s v="Yanaquihua"/>
        <s v="Mollendo"/>
        <s v="Cocachacra"/>
        <s v="Dean Valdivia"/>
        <s v="Islay"/>
        <s v="Mejia"/>
        <s v="Punta de Bombon"/>
        <s v="Cotahuasi"/>
        <s v="Alca"/>
        <s v="Charcana"/>
        <s v="Huaynacotas"/>
        <s v="Pampamarca"/>
        <s v="Puyca"/>
        <s v="Quechualla"/>
        <s v="Sayla"/>
        <s v="Tauria"/>
        <s v="Tomepampa"/>
        <s v="Toro"/>
        <s v="Ayacucho"/>
        <s v="Acocro"/>
        <s v="Acos Vinchos"/>
        <s v="Carmen Alto"/>
        <s v="Pacaycasa"/>
        <s v="Quinua"/>
        <s v="San Jose de Ticllas"/>
        <s v="San Juan Bautista"/>
        <s v="Santiago de Pischa"/>
        <s v="Socos"/>
        <s v="Tambillo"/>
        <s v="Vinchos"/>
        <s v="Jesus Nazareno"/>
        <s v="Andres Avelino Caceres"/>
        <s v="Cangallo"/>
        <s v="Chuschi"/>
        <s v="Los Morochucos"/>
        <s v="Maria Parado de Bellido"/>
        <s v="Paras"/>
        <s v="Totos"/>
        <s v="Sancos"/>
        <s v="Carapo"/>
        <s v="Sacsamarca"/>
        <s v="Santiago de Lucanamarca"/>
        <s v="Huanta"/>
        <s v="Ayahuanco"/>
        <s v="Huamanguilla"/>
        <s v="Iguain"/>
        <s v="Luricocha"/>
        <s v="Santillana"/>
        <s v="Sivia"/>
        <s v="Llochegua"/>
        <s v="Canayre"/>
        <s v="Uchuraccay"/>
        <s v="Pucacolpa"/>
        <s v="Chaca"/>
        <s v="San Miguel"/>
        <s v="Anco"/>
        <s v="Ayna"/>
        <s v="Chilcas"/>
        <s v="Chungui"/>
        <s v="Luis Carranza"/>
        <s v="Tambo"/>
        <s v="Samugari"/>
        <s v="Anchihuay"/>
        <s v="Puquio"/>
        <s v="Aucara"/>
        <s v="Carmen Salcedo"/>
        <s v="Chaviña"/>
        <s v="Chipao"/>
        <s v="Huac-Huas"/>
        <s v="Laramate"/>
        <s v="Leoncio Prado"/>
        <s v="Llauta"/>
        <s v="Lucanas"/>
        <s v="Ocaña"/>
        <s v="Otoca"/>
        <s v="Saisa"/>
        <s v="San Pedro de Palco"/>
        <s v="Santa Ana de Huaycahuacho"/>
        <s v="Santa Lucia"/>
        <s v="Coracora"/>
        <s v="Chumpi"/>
        <s v="Coronel Castaqeda"/>
        <s v="Pacapausa"/>
        <s v="Pullo"/>
        <s v="Puyusca"/>
        <s v="San Francisco de Ravacayco"/>
        <s v="Upahuacho"/>
        <s v="Pausa"/>
        <s v="Colta"/>
        <s v="Corculla"/>
        <s v="Lampa"/>
        <s v="Marcabamba"/>
        <s v="Oyolo"/>
        <s v="Pararca"/>
        <s v="San Javier de Alpabamba"/>
        <s v="San Jose de Ushua"/>
        <s v="Sara Sara"/>
        <s v="Querobamba"/>
        <s v="Belen"/>
        <s v="Chalcos"/>
        <s v="Chilcayoc"/>
        <s v="Huacaña"/>
        <s v="Morcolla"/>
        <s v="Paico"/>
        <s v="San Pedro de Larcay"/>
        <s v="San Salvador de Quije"/>
        <s v="Santiago de Paucaray"/>
        <s v="Soras"/>
        <s v="Huancapi"/>
        <s v="Alcamenca"/>
        <s v="Apongo"/>
        <s v="Asquipata"/>
        <s v="Canaria"/>
        <s v="Cayara"/>
        <s v="Colca"/>
        <s v="Huamanquiquia"/>
        <s v="Huancaraylla"/>
        <s v="Huaya"/>
        <s v="Sarhua"/>
        <s v="Vilcanchos"/>
        <s v="Vilcas Huaman"/>
        <s v="Accomarca"/>
        <s v="Carhuanca"/>
        <s v="Concepcion"/>
        <s v="Huambalpa"/>
        <s v="Saurama"/>
        <s v="Vischongo"/>
        <s v="Cajamarca"/>
        <s v="Chetilla"/>
        <s v="Cospan"/>
        <s v="Encañada"/>
        <s v="Jesus"/>
        <s v="Llacanora"/>
        <s v="Los Baqos del Inca"/>
        <s v="Matara"/>
        <s v="Namora"/>
        <s v="Cajabamba"/>
        <s v="Cachachi"/>
        <s v="Condebamba"/>
        <s v="Sitacocha"/>
        <s v="Celendin"/>
        <s v="Chumuch"/>
        <s v="Cortegana"/>
        <s v="Huasmin"/>
        <s v="Jorge Chavez"/>
        <s v="Jose Galvez"/>
        <s v="Miguel Iglesias"/>
        <s v="Oxamarca"/>
        <s v="Sorochuco"/>
        <s v="Sucre"/>
        <s v="Utco"/>
        <s v="La Libertad de Pallan"/>
        <s v="Chota"/>
        <s v="Anguia"/>
        <s v="Chadin"/>
        <s v="Chiguirip"/>
        <s v="Chimban"/>
        <s v="Choropampa"/>
        <s v="Conchan"/>
        <s v="Huambos"/>
        <s v="Lajas"/>
        <s v="Miracosta"/>
        <s v="Paccha"/>
        <s v="Pion"/>
        <s v="Querocoto"/>
        <s v="San Juan de Licupis"/>
        <s v="Tacabamba"/>
        <s v="Tocmoche"/>
        <s v="Chalamarca"/>
        <s v="Contumaza"/>
        <s v="Chilete"/>
        <s v="Cupisnique"/>
        <s v="Guzmango"/>
        <s v="San Benito"/>
        <s v="Santa Cruz de Toled"/>
        <s v="Tantarica"/>
        <s v="Yonan"/>
        <s v="Cutervo"/>
        <s v="Callayuc"/>
        <s v="Choros"/>
        <s v="Cujillo"/>
        <s v="La Ramada"/>
        <s v="Pimpingos"/>
        <s v="Querocotillo"/>
        <s v="San Andres de Cutervo"/>
        <s v="San Juan de Cutervo"/>
        <s v="San Luis de Lucma"/>
        <s v="Santo Domingo de la Capilla"/>
        <s v="Socota"/>
        <s v="Toribio Casanova"/>
        <s v="Bambamarca"/>
        <s v="Chugur"/>
        <s v="Hualgayoc"/>
        <s v="Jaen"/>
        <s v="Bellavista"/>
        <s v="Chontali"/>
        <s v="Colasay"/>
        <s v="Huabal"/>
        <s v="Las Pirias"/>
        <s v="Pomahuaca"/>
        <s v="Pucara"/>
        <s v="Sallique"/>
        <s v="San Felipe"/>
        <s v="San Jose del Alto"/>
        <s v="San Ignacio"/>
        <s v="Chirinos"/>
        <s v="Huarango"/>
        <s v="La Coipa"/>
        <s v="Namballe"/>
        <s v="San Jose de Lourdes"/>
        <s v="Tabaconas"/>
        <s v="Pedro Galvez"/>
        <s v="Chancay"/>
        <s v="Eduardo Villanueva"/>
        <s v="Gregorio Pita"/>
        <s v="Ichocan"/>
        <s v="Jose Manuel Quiroz"/>
        <s v="Jose Sabogal"/>
        <s v="Bolivar"/>
        <s v="Calquis"/>
        <s v="Catilluc"/>
        <s v="El Prado"/>
        <s v="La Florida"/>
        <s v="Llapa"/>
        <s v="Nanchoc"/>
        <s v="Niepos"/>
        <s v="San Gregorio"/>
        <s v="San Silvestre de Cochan"/>
        <s v="Tongod"/>
        <s v="Union Agua Blanca"/>
        <s v="San Pablo"/>
        <s v="San Bernardino"/>
        <s v="Tumbaden"/>
        <s v="Andabamba"/>
        <s v="Catache"/>
        <s v="Chancaybaqos"/>
        <s v="La Esperanza"/>
        <s v="Ninabamba"/>
        <s v="Pulan"/>
        <s v="Saucepampa"/>
        <s v="Sexi"/>
        <s v="Uticyacu"/>
        <s v="Yauyucan"/>
        <s v="Callao"/>
        <s v="Carmen de la Legua Reynoso"/>
        <s v="La Perla"/>
        <s v="La Punta"/>
        <s v="Ventanilla"/>
        <s v="Mi Peru"/>
        <s v="Cusco"/>
        <s v="Ccorca"/>
        <s v="Poroy"/>
        <s v="San Sebastian"/>
        <s v="Santiago"/>
        <s v="Saylla"/>
        <s v="Wanchaq"/>
        <s v="Acomayo"/>
        <s v="Acopia"/>
        <s v="Acos"/>
        <s v="Mosoc Llacta"/>
        <s v="Pomacanchi"/>
        <s v="Rondocan"/>
        <s v="Sangarara"/>
        <s v="Ancahuasi"/>
        <s v="Cachimayo"/>
        <s v="Chinchaypujio"/>
        <s v="Huarocondo"/>
        <s v="Limatambo"/>
        <s v="Mollepata"/>
        <s v="Pucyura"/>
        <s v="Zurite"/>
        <s v="Calca"/>
        <s v="Coya"/>
        <s v="Lamay"/>
        <s v="Lares"/>
        <s v="Pisac"/>
        <s v="San Salvador"/>
        <s v="Taray"/>
        <s v="Yanatile"/>
        <s v="Yanaoca"/>
        <s v="Checca"/>
        <s v="Kunturkanki"/>
        <s v="Langui"/>
        <s v="Layo"/>
        <s v="Quehue"/>
        <s v="Tupac Amaru"/>
        <s v="Sicuani"/>
        <s v="Checacupe"/>
        <s v="Combapata"/>
        <s v="Marangani"/>
        <s v="Pitumarca"/>
        <s v="Tinta"/>
        <s v="Capacmarca"/>
        <s v="Chamaca"/>
        <s v="Colquemarca"/>
        <s v="Livitaca"/>
        <s v="Llusco"/>
        <s v="Quiqota"/>
        <s v="Velille"/>
        <s v="Espinar"/>
        <s v="Condoroma"/>
        <s v="Ocoruro"/>
        <s v="Pallpata"/>
        <s v="Pichigua"/>
        <s v="Suyckutambo"/>
        <s v="Alto Pichigua"/>
        <s v="Santa Ana"/>
        <s v="Echarate"/>
        <s v="Huayopata"/>
        <s v="Maranura"/>
        <s v="Quellouno"/>
        <s v="Quimbiri"/>
        <s v="Santa Teresa"/>
        <s v="Pichari"/>
        <s v="Inkawasi"/>
        <s v="VillaVirgen"/>
        <s v="Villakintiarina"/>
        <s v="Megantoni"/>
        <s v="Paruro"/>
        <s v="Accha"/>
        <s v="Ccapi"/>
        <s v="Colcha"/>
        <s v="Huanoquite"/>
        <s v="Omacha"/>
        <s v="Paccaritambo"/>
        <s v="Pillpinto"/>
        <s v="Yaurisque"/>
        <s v="Paucartambo"/>
        <s v="Caicay"/>
        <s v="Challabamba"/>
        <s v="Colquepata"/>
        <s v="Huancarani"/>
        <s v="Kosqipata"/>
        <s v="Urcos"/>
        <s v="Andahuaylillas"/>
        <s v="Camanti"/>
        <s v="Ccarhuayo"/>
        <s v="Ccatca"/>
        <s v="Cusipata"/>
        <s v="Huaro"/>
        <s v="Marcapata"/>
        <s v="Ocongate"/>
        <s v="Quiquijana"/>
        <s v="Urubamba"/>
        <s v="Chinchero"/>
        <s v="Machupicchu"/>
        <s v="Maras"/>
        <s v="Ollantaytambo"/>
        <s v="Yucay"/>
        <s v="Huancavelica"/>
        <s v="Acobambilla"/>
        <s v="Acoria"/>
        <s v="Conayca"/>
        <s v="Cuenca"/>
        <s v="Huachocolpa"/>
        <s v="Huayllahuara"/>
        <s v="Izcuchaca"/>
        <s v="Laria"/>
        <s v="Manta"/>
        <s v="Moya"/>
        <s v="Nuevo Occoro"/>
        <s v="Palca"/>
        <s v="Pilchaca"/>
        <s v="Vilca"/>
        <s v="Yauli"/>
        <s v="Ascension"/>
        <s v="Huando"/>
        <s v="Caja"/>
        <s v="Marcas"/>
        <s v="Paucara"/>
        <s v="Rosario"/>
        <s v="Lircay"/>
        <s v="Anchonga"/>
        <s v="Callanmarca"/>
        <s v="Ccochaccasa"/>
        <s v="Chincho"/>
        <s v="Congalla"/>
        <s v="Huanca-Huanca"/>
        <s v="Huayllay Grande"/>
        <s v="Julcamarca"/>
        <s v="San Antonio de Antaparco"/>
        <s v="Santo Tomas de Pata"/>
        <s v="Secclla"/>
        <s v="Castrovirreyna"/>
        <s v="Arma"/>
        <s v="Aurahua"/>
        <s v="Capillas"/>
        <s v="Chupamarca"/>
        <s v="Cocas"/>
        <s v="Huachos"/>
        <s v="Huamatambo"/>
        <s v="Mollepampa"/>
        <s v="Tantara"/>
        <s v="Ticrapo"/>
        <s v="Churcampa"/>
        <s v="Chinchihuasi"/>
        <s v="El Carmen"/>
        <s v="Locroja"/>
        <s v="Paucarbamba"/>
        <s v="San Miguel de Mayocc"/>
        <s v="San Pedro de Coris"/>
        <s v="Pachamarca"/>
        <s v="Cosme"/>
        <s v="Huaytara"/>
        <s v="Ayavi"/>
        <s v="Cordova"/>
        <s v="Huayacundo Arma"/>
        <s v="Laramarca"/>
        <s v="Ocoyo"/>
        <s v="Pilpichaca"/>
        <s v="Querco"/>
        <s v="Quito-Arma"/>
        <s v="San Antonio de Cusicancha"/>
        <s v="San Francisco de Sangayaico"/>
        <s v="San Isidro"/>
        <s v="Santiago de Chocorvos"/>
        <s v="Santiago de Quirahuara"/>
        <s v="Santo Domingo de Capillas"/>
        <s v="Acostambo"/>
        <s v="Acraquia"/>
        <s v="Ahuaycha"/>
        <s v="Daniel Hernandez"/>
        <s v="Huaribamba"/>
        <s v="Ñahuimpuquio"/>
        <s v="Pazos"/>
        <s v="Quishuar"/>
        <s v="Salcabamba"/>
        <s v="Salcahuasi"/>
        <s v="San Marcos de Rocchac"/>
        <s v="Surcubamba"/>
        <s v="Tintay Puncu"/>
        <s v="Quichuas"/>
        <s v="Andaymarca"/>
        <s v="Roble"/>
        <s v="Pichos"/>
        <s v="Huanuco"/>
        <s v="Amarilis"/>
        <s v="Chinchao"/>
        <s v="Churubamba"/>
        <s v="Margos"/>
        <s v="Quisqui"/>
        <s v="San Francisco de Cayran"/>
        <s v="San Pedro de Chaulan"/>
        <s v="Santa Maria del Valle"/>
        <s v="Yarumayo"/>
        <s v="Pillco Marca"/>
        <s v="Yacus"/>
        <s v="San Pablo de Pillao"/>
        <s v="Ambo"/>
        <s v="Cayna"/>
        <s v="Colpas"/>
        <s v="Conchamarca"/>
        <s v="Huacar"/>
        <s v="San Francisco"/>
        <s v="San Rafael"/>
        <s v="Tomay Kichwa"/>
        <s v="La Union"/>
        <s v="Chuquis"/>
        <s v="Marias"/>
        <s v="Pachas"/>
        <s v="Quivilla"/>
        <s v="Ripan"/>
        <s v="Shunqui"/>
        <s v="Sillapata"/>
        <s v="Yanas"/>
        <s v="Huacaybamba"/>
        <s v="Canchabamba"/>
        <s v="Pinra"/>
        <s v="Llata"/>
        <s v="Arancay"/>
        <s v="Chavin de Pariarca"/>
        <s v="Jacas Grande"/>
        <s v="Jircan"/>
        <s v="Monzon"/>
        <s v="Punchao"/>
        <s v="Puqos"/>
        <s v="Singa"/>
        <s v="Tantamayo"/>
        <s v="Rupa-Rupa"/>
        <s v="Daniel Alomias Robles"/>
        <s v="Hermilio Valdizan"/>
        <s v="Jose Crespo y Castillo"/>
        <s v="Luyando"/>
        <s v="Mariano Damaso Beraun"/>
        <s v="Pucayu"/>
        <s v="Castillo Grande"/>
        <s v="Huacrachuco"/>
        <s v="Cholon"/>
        <s v="San Buenaventura"/>
        <s v="La Morada"/>
        <s v="Santa Rosa de Alto Yanaj"/>
        <s v="Panao"/>
        <s v="Chaglla"/>
        <s v="Molino"/>
        <s v="Umari"/>
        <s v="Puerto Inca"/>
        <s v="Codo del Pozuzo"/>
        <s v="Honoria"/>
        <s v="Tournavista"/>
        <s v="Yuyapichis"/>
        <s v="Baqos"/>
        <s v="Jivia"/>
        <s v="Queropalca"/>
        <s v="Rondos"/>
        <s v="San Francisco de Asis"/>
        <s v="San Miguel de Cauri"/>
        <s v="Chavinillo"/>
        <s v="Cahuac"/>
        <s v="Chacabamba"/>
        <s v="Aparicio Pomares"/>
        <s v="Jacas Chico"/>
        <s v="Obas"/>
        <s v="Choras"/>
        <s v="Ica"/>
        <s v="La Tinguiña"/>
        <s v="Los Aquijes"/>
        <s v="Ocucaje"/>
        <s v="Pachacutec"/>
        <s v="Parcona"/>
        <s v="Pueblo Nuevo"/>
        <s v="Salas"/>
        <s v="San Jose de los Molinos"/>
        <s v="Subtanjalla"/>
        <s v="Tate"/>
        <s v="Yauca del Rosario"/>
        <s v="Chincha Alta"/>
        <s v="Alto Laran"/>
        <s v="Chavin"/>
        <s v="Chincha Baja"/>
        <s v="Grocio Prado"/>
        <s v="San Juan de Yanac"/>
        <s v="San Pedro de Huacarpana"/>
        <s v="Sunampe"/>
        <s v="Tambo de Mora"/>
        <s v="Nazca"/>
        <s v="Changuillo"/>
        <s v="El Ingenio"/>
        <s v="Marcona"/>
        <s v="Palpa"/>
        <s v="Llipata"/>
        <s v="Tibillo"/>
        <s v="Pisco"/>
        <s v="Huancano"/>
        <s v="Humay"/>
        <s v="Paracas"/>
        <s v="San Andres"/>
        <s v="San Clemente"/>
        <s v="Tupac Amaru Inca"/>
        <s v="Huancayo"/>
        <s v="Carhuacallanga"/>
        <s v="Chacapampa"/>
        <s v="Chicche"/>
        <s v="Chilca"/>
        <s v="Chongos Alto"/>
        <s v="Chupuro"/>
        <s v="Cullhuas"/>
        <s v="El Tambo"/>
        <s v="Huacrapuquio"/>
        <s v="Hualhuas"/>
        <s v="Huancan"/>
        <s v="Huasicancha"/>
        <s v="Huayucachi"/>
        <s v="Ingenio"/>
        <s v="Pilcomayo"/>
        <s v="Quichuay"/>
        <s v="Quilcas"/>
        <s v="San Agustin"/>
        <s v="San Jeronimo de Tunan"/>
        <s v="Saqo"/>
        <s v="Sapallanga"/>
        <s v="Sicaya"/>
        <s v="Santo Domingo de Acobamba"/>
        <s v="Viques"/>
        <s v="Andamarca"/>
        <s v="Chambara"/>
        <s v="Comas"/>
        <s v="Heroinas Toledo"/>
        <s v="Manzanares"/>
        <s v="Matahuasi"/>
        <s v="Mito"/>
        <s v="Nueve de Julio"/>
        <s v="Orcotuna"/>
        <s v="San Jose de Quero"/>
        <s v="Santa Rosa de Ocopa"/>
        <s v="Chanchamayo"/>
        <s v="Perene"/>
        <s v="Pichanaqui"/>
        <s v="San Luis de Shuaro"/>
        <s v="San Ramon"/>
        <s v="Vitoc"/>
        <s v="Jauja"/>
        <s v="Acolla"/>
        <s v="Apata"/>
        <s v="Ataura"/>
        <s v="Canchayllo"/>
        <s v="Curicaca"/>
        <s v="El Mantaro"/>
        <s v="Huamali"/>
        <s v="Huaripampa"/>
        <s v="Huertas"/>
        <s v="Janjaillo"/>
        <s v="Julcan"/>
        <s v="Leonor Ordoqez"/>
        <s v="Llocllapampa"/>
        <s v="Marco"/>
        <s v="Masma"/>
        <s v="Masma Chicche"/>
        <s v="Molinos"/>
        <s v="Monobamba"/>
        <s v="Muqui"/>
        <s v="Muquiyauyo"/>
        <s v="Paca"/>
        <s v="Pancan"/>
        <s v="Parco"/>
        <s v="Pomacancha"/>
        <s v="Ricran"/>
        <s v="San Lorenzo"/>
        <s v="San Pedro de Chunan"/>
        <s v="Sausa"/>
        <s v="Sincos"/>
        <s v="Tunan Marca"/>
        <s v="Yauyos"/>
        <s v="Junin"/>
        <s v="Carhuamayo"/>
        <s v="Ondores"/>
        <s v="Ulcumayo"/>
        <s v="Satipo"/>
        <s v="Coviriali"/>
        <s v="Llaylla"/>
        <s v="Pampa Hermosa"/>
        <s v="Rio Negro"/>
        <s v="Rio Tambo"/>
        <s v="VizcatanDelene"/>
        <s v="Mazamari - Pangoa"/>
        <s v="Tarma"/>
        <s v="Huaricolca"/>
        <s v="Huasahuasi"/>
        <s v="Palcamayo"/>
        <s v="San Pedro de Cajas"/>
        <s v="Tapo"/>
        <s v="La Oroya"/>
        <s v="Chacapalpa"/>
        <s v="Huay-Huay"/>
        <s v="Marcapomacocha"/>
        <s v="Morococha"/>
        <s v="Santa Barbara de Carhuacayan"/>
        <s v="Santa Rosa de Sacco"/>
        <s v="Suitucancha"/>
        <s v="Chupaca"/>
        <s v="Ahuac"/>
        <s v="Chongos Bajo"/>
        <s v="Huachac"/>
        <s v="Huamancaca Chico"/>
        <s v="San Juan de Iscos"/>
        <s v="San Juan de Jarpa"/>
        <s v="Tres de Diciembre"/>
        <s v="Yanacancha"/>
        <s v="Trujillo"/>
        <s v="Florencia de Mora"/>
        <s v="Huanchaco"/>
        <s v="Laredo"/>
        <s v="Moche"/>
        <s v="Poroto"/>
        <s v="Salaverry"/>
        <s v="Simbal"/>
        <s v="Victor Larco Herrera"/>
        <s v="Ascope"/>
        <s v="Chicama"/>
        <s v="Chocope"/>
        <s v="Magdalena de Cao"/>
        <s v="Paijan"/>
        <s v="Razuri"/>
        <s v="Santiago de Cao"/>
        <s v="Casa Grande"/>
        <s v="Condormarca"/>
        <s v="Longotea"/>
        <s v="Uchumarca"/>
        <s v="Ucuncha"/>
        <s v="Chepen"/>
        <s v="Pacanga"/>
        <s v="Calamarca"/>
        <s v="Carabamba"/>
        <s v="Huaso"/>
        <s v="Otuzco"/>
        <s v="Agallpampa"/>
        <s v="Charat"/>
        <s v="Huaranchal"/>
        <s v="La Cuesta"/>
        <s v="Mache"/>
        <s v="Paranday"/>
        <s v="Salpo"/>
        <s v="Sinsicap"/>
        <s v="Usquil"/>
        <s v="San Pedro de Lloc"/>
        <s v="Guadalupe"/>
        <s v="Jequetepeque"/>
        <s v="Pacasmayo"/>
        <s v="San Jose"/>
        <s v="Tayabamba"/>
        <s v="Buldibuyo"/>
        <s v="Chillia"/>
        <s v="Huancaspata"/>
        <s v="Huaylillas"/>
        <s v="Huayo"/>
        <s v="Ongon"/>
        <s v="Parcoy"/>
        <s v="Pataz"/>
        <s v="Pias"/>
        <s v="Santiago de Challas"/>
        <s v="Taurija"/>
        <s v="Urpay"/>
        <s v="Huamachuco"/>
        <s v="Chugay"/>
        <s v="Cochorco"/>
        <s v="Curgos"/>
        <s v="Marcabal"/>
        <s v="Sanagoran"/>
        <s v="Sarin"/>
        <s v="Sartimbamba"/>
        <s v="Santiago de Chuco"/>
        <s v="Angasmarca"/>
        <s v="Cachicadan"/>
        <s v="Mollebamba"/>
        <s v="Quiruvilca"/>
        <s v="Santa Cruz de Chuca"/>
        <s v="Sitabamba"/>
        <s v="Cascas"/>
        <s v="Marmot"/>
        <s v="Sayapullo"/>
        <s v="Viru"/>
        <s v="Chao"/>
        <s v="Guadalupito"/>
        <s v="Chiclayo"/>
        <s v="Chongoyape"/>
        <s v="Eten"/>
        <s v="Eten Puerto"/>
        <s v="Jose Leonardo Ortiz"/>
        <s v="La Victoria"/>
        <s v="Lagunas"/>
        <s v="Monsefu"/>
        <s v="Nueva Arica"/>
        <s v="Oyotun"/>
        <s v="Picsi"/>
        <s v="Pimentel"/>
        <s v="Reque"/>
        <s v="Saña"/>
        <s v="Cayalti"/>
        <s v="Patapo"/>
        <s v="Pomalca"/>
        <s v="Pucala"/>
        <s v="Tuman"/>
        <s v="Ferreñafe"/>
        <s v="Cañaris"/>
        <s v="Incahuasi"/>
        <s v="Manuel Antonio Mesones Muro"/>
        <s v="Pitipo"/>
        <s v="Lambayeque"/>
        <s v="Chochope"/>
        <s v="Illimo"/>
        <s v="Jayanca"/>
        <s v="Mochumi"/>
        <s v="Morrope"/>
        <s v="Motupe"/>
        <s v="Olmos"/>
        <s v="Pacora"/>
        <s v="Tucume"/>
        <s v="Lima"/>
        <s v="Ancon"/>
        <s v="Ate"/>
        <s v="Barranco"/>
        <s v="Breña"/>
        <s v="Carabayllo"/>
        <s v="Chaclacayo"/>
        <s v="Chorrillos"/>
        <s v="Cieneguilla"/>
        <s v="El Agustino"/>
        <s v="Jesus Maria"/>
        <s v="La Molina"/>
        <s v="Lince"/>
        <s v="Los Olivos"/>
        <s v="Lurigancho"/>
        <s v="Lurin"/>
        <s v="Magdalena del Mar"/>
        <s v="Pachacamac"/>
        <s v="Pucusana"/>
        <s v="Puente Piedra"/>
        <s v="Punta Hermosa"/>
        <s v="Punta Negra"/>
        <s v="Rimac"/>
        <s v="San Bartolo"/>
        <s v="San Borja"/>
        <s v="San Juan de Lurigancho"/>
        <s v="San Juan de Miraflores"/>
        <s v="San Martin de Porres"/>
        <s v="Santa Anita"/>
        <s v="Santa Maria del Mar"/>
        <s v="Santiago de Surco"/>
        <s v="Surquillo"/>
        <s v="Villa El Salvador"/>
        <s v="Villa Maria del Triunfo"/>
        <s v="Barranca"/>
        <s v="Paramonga"/>
        <s v="Pativilca"/>
        <s v="Supe"/>
        <s v="Supe Puerto"/>
        <s v="Cajatambo"/>
        <s v="Copa"/>
        <s v="Gorgor"/>
        <s v="Huancapon"/>
        <s v="Manas"/>
        <s v="Canta"/>
        <s v="Arahuay"/>
        <s v="Huamantanga"/>
        <s v="Huaros"/>
        <s v="Lachaqui"/>
        <s v="Santa Rosa de Quives"/>
        <s v="San Vicente de Caqete"/>
        <s v="Asia"/>
        <s v="Calango"/>
        <s v="Cerro Azul"/>
        <s v="Coayllo"/>
        <s v="Imperial"/>
        <s v="Lunahuana"/>
        <s v="Mala"/>
        <s v="Nuevo Imperial"/>
        <s v="Pacaran"/>
        <s v="Quilmana"/>
        <s v="Santa Cruz de Flores"/>
        <s v="Zuqiga"/>
        <s v="Huaral"/>
        <s v="Atavillos Alto"/>
        <s v="Atavillos Bajo"/>
        <s v="Aucallama"/>
        <s v="Ihuari"/>
        <s v="Lampian"/>
        <s v="Pacaraos"/>
        <s v="San Miguel de Acos"/>
        <s v="Santa Cruz de Andamarca"/>
        <s v="Sumbilca"/>
        <s v="Veintisiete de Noviembre"/>
        <s v="Matucana"/>
        <s v="Antioquia"/>
        <s v="Callahuanca"/>
        <s v="Carampoma"/>
        <s v="Chicla"/>
        <s v="Huachupampa"/>
        <s v="Huanza"/>
        <s v="Huarochiri"/>
        <s v="Lahuaytambo"/>
        <s v="Langa"/>
        <s v="Laraos"/>
        <s v="Mariatana"/>
        <s v="Ricardo Palma"/>
        <s v="San Andres de Tupicocha"/>
        <s v="San Bartolome"/>
        <s v="San Damian"/>
        <s v="San Juan de Iris"/>
        <s v="San Juan de Tantaranche"/>
        <s v="San Lorenzo de Quinti"/>
        <s v="San Mateo"/>
        <s v="San Mateo de Otao"/>
        <s v="San Pedro de Casta"/>
        <s v="San Pedro de Huancayre"/>
        <s v="Sangallaya"/>
        <s v="Santa Cruz de Cocachacra"/>
        <s v="Santa Eulalia"/>
        <s v="Santiago de Anchucaya"/>
        <s v="Santiago de Tuna"/>
        <s v="Santo Domingo de los Olleros"/>
        <s v="Surco"/>
        <s v="Huacho"/>
        <s v="Ambar"/>
        <s v="Caleta de Carquin"/>
        <s v="Checras"/>
        <s v="Hualmay"/>
        <s v="Huaura"/>
        <s v="Paccho"/>
        <s v="Santa Leonor"/>
        <s v="Santa Maria"/>
        <s v="Sayan"/>
        <s v="Vegueta"/>
        <s v="Oyon"/>
        <s v="Andajes"/>
        <s v="Caujul"/>
        <s v="Cochamarca"/>
        <s v="Navan"/>
        <s v="Pachangara"/>
        <s v="Alis"/>
        <s v="Ayauca"/>
        <s v="Ayaviri"/>
        <s v="Azangaro"/>
        <s v="Cacra"/>
        <s v="Carania"/>
        <s v="Catahuasi"/>
        <s v="Chocos"/>
        <s v="Colonia"/>
        <s v="Hongos"/>
        <s v="Huampara"/>
        <s v="Huancaya"/>
        <s v="Huangascar"/>
        <s v="Huantan"/>
        <s v="Huaqec"/>
        <s v="Lincha"/>
        <s v="Madean"/>
        <s v="Omas"/>
        <s v="Putinza"/>
        <s v="Quinches"/>
        <s v="Quinocay"/>
        <s v="San Joaquin"/>
        <s v="San Pedro de Pilas"/>
        <s v="Tanta"/>
        <s v="Tauripampa"/>
        <s v="Tomas"/>
        <s v="Tupe"/>
        <s v="Viñac"/>
        <s v="Vitis"/>
        <s v="Iquitos"/>
        <s v="Alto Nanay"/>
        <s v="Fernando Lores"/>
        <s v="Indiana"/>
        <s v="Las Amazonas"/>
        <s v="Mazan"/>
        <s v="Napo"/>
        <s v="Punchana"/>
        <s v="Putumayo"/>
        <s v="Torres Causana"/>
        <s v="Teniente Manuel Clavero"/>
        <s v="Yurimaguas"/>
        <s v="Balsapuerto"/>
        <s v="Jeberos"/>
        <s v="Teniente Cesar Lopez Rojas"/>
        <s v="Nauta"/>
        <s v="Parinari"/>
        <s v="Tigre"/>
        <s v="Trompeteros"/>
        <s v="Urarinas"/>
        <s v="Ramon Castilla"/>
        <s v="Pebas"/>
        <s v="Yavari"/>
        <s v="Requena"/>
        <s v="Alto Tapiche"/>
        <s v="Capelo"/>
        <s v="Emilio San Martin"/>
        <s v="Maquia"/>
        <s v="Puinahua"/>
        <s v="Saquena"/>
        <s v="Soplin"/>
        <s v="Tapiche"/>
        <s v="Jenaro Herrera"/>
        <s v="Yaquerana"/>
        <s v="Contamana"/>
        <s v="Inahuaya"/>
        <s v="Padre Marquez"/>
        <s v="Sarayacu"/>
        <s v="Vargas Guerra"/>
        <s v="Cahuapanas"/>
        <s v="Manseriche"/>
        <s v="Morona"/>
        <s v="Pastaza"/>
        <s v="Andoas"/>
        <s v="Tambopata"/>
        <s v="Inambari"/>
        <s v="Las Piedras"/>
        <s v="Laberinto"/>
        <s v="Manu"/>
        <s v="Fitzcarrald"/>
        <s v="Madre de Dios"/>
        <s v="Huepetuhe"/>
        <s v="Iñapari"/>
        <s v="Iberia"/>
        <s v="Tahuamanu"/>
        <s v="Moquegua"/>
        <s v="Carumas"/>
        <s v="Cuchumbaya"/>
        <s v="Samegua"/>
        <s v="Torata"/>
        <s v="Omate"/>
        <s v="Chojata"/>
        <s v="Coalaque"/>
        <s v="Ichuña"/>
        <s v="La Capilla"/>
        <s v="Lloque"/>
        <s v="Matalaque"/>
        <s v="Puquina"/>
        <s v="Quinistaquillas"/>
        <s v="Ubinas"/>
        <s v="Yunga"/>
        <s v="Ilo"/>
        <s v="El Algarrobal"/>
        <s v="Pacocha"/>
        <s v="Chaupimarca"/>
        <s v="Huachon"/>
        <s v="Huariaca"/>
        <s v="Huayllay"/>
        <s v="Ninacaca"/>
        <s v="Pallanchacra"/>
        <s v="San FcoDe Asis de Yarusyacan"/>
        <s v="Simon Bolivar"/>
        <s v="Ticlacayan"/>
        <s v="Tinyahuarco"/>
        <s v="Vicco"/>
        <s v="Yanahuanca"/>
        <s v="Chacayan"/>
        <s v="Goyllarisquizga"/>
        <s v="Paucar"/>
        <s v="San Pedro de Pillao"/>
        <s v="Santa Ana de Tusi"/>
        <s v="Tapuc"/>
        <s v="Oxapampa"/>
        <s v="Chontabamba"/>
        <s v="Huancabamba"/>
        <s v="Palcazu"/>
        <s v="Pozuzo"/>
        <s v="Puerto Bermudez"/>
        <s v="Villa Rica"/>
        <s v="Constitucion"/>
        <s v="Piura"/>
        <s v="Castilla"/>
        <s v="Catacaos"/>
        <s v="Cura Mori"/>
        <s v="El Tallan"/>
        <s v="La Arena"/>
        <s v="Las Lomas"/>
        <s v="Tambo Grande"/>
        <s v="Veintiseis de Octubre"/>
        <s v="Ayabaca"/>
        <s v="Frias"/>
        <s v="Jilili"/>
        <s v="Montero"/>
        <s v="Pacaipampa"/>
        <s v="Paimas"/>
        <s v="Sapillica"/>
        <s v="Sicchez"/>
        <s v="Suyo"/>
        <s v="Canchaque"/>
        <s v="El Carmen de la Frontera"/>
        <s v="Huarmaca"/>
        <s v="Lalaquiz"/>
        <s v="San Miguel de El Faique"/>
        <s v="Sondor"/>
        <s v="Sondorillo"/>
        <s v="Chulucanas"/>
        <s v="Buenos Aires"/>
        <s v="Chalaco"/>
        <s v="La Matanza"/>
        <s v="Morropon"/>
        <s v="Salitral"/>
        <s v="San Juan de Bigote"/>
        <s v="Santa Catalina de Mossa"/>
        <s v="Santo Domingo"/>
        <s v="Yamango"/>
        <s v="Paita"/>
        <s v="Amotape"/>
        <s v="Arenal"/>
        <s v="Colan"/>
        <s v="La Huaca"/>
        <s v="Tamarindo"/>
        <s v="Vichayal"/>
        <s v="Sullana"/>
        <s v="Ignacio Escudero"/>
        <s v="Lancones"/>
        <s v="Marcavelica"/>
        <s v="Miguel Checa"/>
        <s v="Querecotillo"/>
        <s v="Pariñas"/>
        <s v="El Alto"/>
        <s v="La Brea"/>
        <s v="Lobitos"/>
        <s v="Los Organos"/>
        <s v="Mancora"/>
        <s v="Sechura"/>
        <s v="Bellavista de la Union"/>
        <s v="Bernal"/>
        <s v="Cristo Nos Valga"/>
        <s v="Vice"/>
        <s v="Rinconada Llicuar"/>
        <s v="Puno"/>
        <s v="Acora"/>
        <s v="Amantani"/>
        <s v="Atuncolla"/>
        <s v="Capachica"/>
        <s v="Chucuito"/>
        <s v="Coata"/>
        <s v="Mañazo"/>
        <s v="Paucarcolla"/>
        <s v="Pichacani"/>
        <s v="Plateria"/>
        <s v="Tiquillaca"/>
        <s v="Vilque"/>
        <s v="Achaya"/>
        <s v="Arapa"/>
        <s v="Asillo"/>
        <s v="Caminaca"/>
        <s v="Chupa"/>
        <s v="Jose Domingo Choquehuanca"/>
        <s v="Muñani"/>
        <s v="Potoni"/>
        <s v="Saman"/>
        <s v="San Anton"/>
        <s v="San Juan de Salinas"/>
        <s v="Santiago de Pupuja"/>
        <s v="Tirapata"/>
        <s v="Macusani"/>
        <s v="Ajoyani"/>
        <s v="Ayapata"/>
        <s v="Coasa"/>
        <s v="Corani"/>
        <s v="Crucero"/>
        <s v="Ituata"/>
        <s v="Ollachea"/>
        <s v="San Gaban"/>
        <s v="Usicayos"/>
        <s v="Juli"/>
        <s v="Desaguadero"/>
        <s v="Huacullani"/>
        <s v="Kelluyo"/>
        <s v="Pisacoma"/>
        <s v="Pomata"/>
        <s v="Zepita"/>
        <s v="Ilave"/>
        <s v="Capazo"/>
        <s v="Pilcuyo"/>
        <s v="Conduriri"/>
        <s v="Huancane"/>
        <s v="Cojata"/>
        <s v="Huatasani"/>
        <s v="Inchupalla"/>
        <s v="Pusi"/>
        <s v="Rosaspata"/>
        <s v="Taraco"/>
        <s v="Vilque Chico"/>
        <s v="Cabanilla"/>
        <s v="Calapuja"/>
        <s v="Nicasio"/>
        <s v="Ocuviri"/>
        <s v="Paratia"/>
        <s v="Vilavila"/>
        <s v="Antauta"/>
        <s v="Cupi"/>
        <s v="Llalli"/>
        <s v="Macari"/>
        <s v="Nuqoa"/>
        <s v="Orurillo"/>
        <s v="Umachiri"/>
        <s v="Moho"/>
        <s v="Conima"/>
        <s v="Huayrapata"/>
        <s v="Tilali"/>
        <s v="Putina"/>
        <s v="Ananea"/>
        <s v="Pedro Vilca Apaza"/>
        <s v="Quilcapuncu"/>
        <s v="Sina"/>
        <s v="Juliaca"/>
        <s v="Cabanillas"/>
        <s v="Caracoto"/>
        <s v="Sandia"/>
        <s v="Cuyocuyo"/>
        <s v="Limbani"/>
        <s v="Patambuco"/>
        <s v="Phara"/>
        <s v="Quiaca"/>
        <s v="San Juan del Oro"/>
        <s v="Yanahuaya"/>
        <s v="Alto Inambari"/>
        <s v="San Pedro de Putina Punco"/>
        <s v="Yunguyo"/>
        <s v="Anapia"/>
        <s v="Copani"/>
        <s v="Cuturapi"/>
        <s v="Ollaraya"/>
        <s v="Tinicachi"/>
        <s v="Unicachi"/>
        <s v="Moyobamba"/>
        <s v="Calzada"/>
        <s v="Habana"/>
        <s v="Jepelacio"/>
        <s v="Soritor"/>
        <s v="Yantalo"/>
        <s v="Alto Biavo"/>
        <s v="Bajo Biavo"/>
        <s v="Huallaga"/>
        <s v="San Jose de Sisa"/>
        <s v="Agua Blanca"/>
        <s v="San Martin"/>
        <s v="Shatoja"/>
        <s v="Saposoa"/>
        <s v="Alto Saposoa"/>
        <s v="El Eslabon"/>
        <s v="Piscoyacu"/>
        <s v="Sacanche"/>
        <s v="Tingo de Saposoa"/>
        <s v="Lamas"/>
        <s v="Alonso de Alvarado"/>
        <s v="Barranquita"/>
        <s v="Caynarachi"/>
        <s v="Cuqumbuqui"/>
        <s v="Pinto Recodo"/>
        <s v="Rumisapa"/>
        <s v="San Roque de Cumbaza"/>
        <s v="Shanao"/>
        <s v="Tabalosos"/>
        <s v="Zapatero"/>
        <s v="Juanjui"/>
        <s v="Campanilla"/>
        <s v="Huicungo"/>
        <s v="Pachiza"/>
        <s v="Pajarillo"/>
        <s v="Picota"/>
        <s v="Caspisapa"/>
        <s v="Pilluana"/>
        <s v="Pucacaca"/>
        <s v="San Hilarion"/>
        <s v="Shamboyacu"/>
        <s v="Tingo de Ponasa"/>
        <s v="Tres Unidos"/>
        <s v="Rioja"/>
        <s v="Awajun"/>
        <s v="Elias Soplin Vargas"/>
        <s v="Nueva Cajamarca"/>
        <s v="Pardo Miguel"/>
        <s v="Posic"/>
        <s v="San Fernando"/>
        <s v="Yorongos"/>
        <s v="Yuracyacu"/>
        <s v="Tarapoto"/>
        <s v="Alberto Leveau"/>
        <s v="Cacatachi"/>
        <s v="Chazuta"/>
        <s v="Chipurana"/>
        <s v="Huimbayoc"/>
        <s v="Juan Guerra"/>
        <s v="La Banda de Shilcayo"/>
        <s v="Morales"/>
        <s v="Papaplaya"/>
        <s v="Sauce"/>
        <s v="Shapaja"/>
        <s v="Tocache"/>
        <s v="Nuevo Progreso"/>
        <s v="Polvora"/>
        <s v="Shunte"/>
        <s v="Uchiza"/>
        <s v="Tacna"/>
        <s v="Alto de la Alianza"/>
        <s v="Calana"/>
        <s v="Ciudad Nueva"/>
        <s v="Inclan"/>
        <s v="Pachia"/>
        <s v="Pocollay"/>
        <s v="Sama"/>
        <s v="Cnel Gregorio Albarracin Lanch"/>
        <s v="La Yarada Los Palos"/>
        <s v="Candarave"/>
        <s v="Cairani"/>
        <s v="Camilaca"/>
        <s v="Curibaya"/>
        <s v="Huanuara"/>
        <s v="Quilahuani"/>
        <s v="Locumba"/>
        <s v="Ilabaya"/>
        <s v="Ite"/>
        <s v="Tarata"/>
        <s v="Heroes Albarracin"/>
        <s v="Estique"/>
        <s v="Estique-Pampa"/>
        <s v="Sitajara"/>
        <s v="Susapaya"/>
        <s v="Tarucachi"/>
        <s v="Ticaco"/>
        <s v="Tumbes"/>
        <s v="Corrales"/>
        <s v="La Cruz"/>
        <s v="Pampas de Hospital"/>
        <s v="San Jacinto"/>
        <s v="San Juan de la Virgen"/>
        <s v="Zorritos"/>
        <s v="Casitas"/>
        <s v="Canoas de Punta Sal"/>
        <s v="Zarumilla"/>
        <s v="Aguas Verdes"/>
        <s v="Matapalo"/>
        <s v="Papayal"/>
        <s v="Calleria"/>
        <s v="Campoverde"/>
        <s v="Iparia"/>
        <s v="Masisea"/>
        <s v="Yarinacocha"/>
        <s v="Nueva Requena"/>
        <s v="Manantay"/>
        <s v="Raymondi"/>
        <s v="Sepahua"/>
        <s v="Tahuania"/>
        <s v="Yurua"/>
        <s v="Padre Abad"/>
        <s v="Irazola"/>
        <s v="Curimana"/>
        <s v="Neshuya"/>
        <s v="Alexander Von Humbol"/>
        <s v="Purus"/>
        <s v="Extranjero"/>
        <s v="Megantoni                     " u="1"/>
        <s v="Langui                        " u="1"/>
        <s v="San Pedro de Pillao           " u="1"/>
        <s v="Coata                         " u="1"/>
        <s v="Llauta                        " u="1"/>
        <s v="Susapaya                      " u="1"/>
        <s v="Colta                         " u="1"/>
        <s v="Puerto Bermudez               " u="1"/>
        <s v="Leonor Ordoqez                " u="1"/>
        <s v="Ite                           " u="1"/>
        <s v="Sorochuco                     " u="1"/>
        <s v="Sarhua                        " u="1"/>
        <s v="Pariqas                       " u="1"/>
        <s v="Accha                         " u="1"/>
        <s v="Cerro Colorado                " u="1"/>
        <s v="Yaurisque                     " u="1"/>
        <s v="Matacoto                      " u="1"/>
        <s v="San Lorenzo                   " u="1"/>
        <s v="Abancay                       " u="1"/>
        <s v="Omas                          " u="1"/>
        <s v="Suyckutambo                   " u="1"/>
        <s v="Pitipo                        " u="1"/>
        <s v="Panao                         " u="1"/>
        <s v="Muqani" u="1"/>
        <s v="Vischongo                     " u="1"/>
        <s v="Antioquia                     " u="1"/>
        <s v="San Fco.De Asis de Yarusyacan" u="1"/>
        <s v="Santiago de Chuco             " u="1"/>
        <s v="Amarilis                      " u="1"/>
        <s v="Alberto Leveau                " u="1"/>
        <s v="Atiquipa                      " u="1"/>
        <s v="Inguilpata                    " u="1"/>
        <s v="La Banda de Shilcayo          " u="1"/>
        <s v="Malvas                        " u="1"/>
        <s v="Sacanche                      " u="1"/>
        <s v="Ocoyo                         " u="1"/>
        <s v="Quimbiri                      " u="1"/>
        <s v="Santa Maria de Chicmo         " u="1"/>
        <s v="Kosqipata                     " u="1"/>
        <s v="Carhuamayo                    " u="1"/>
        <s v="Alonso de Alvarado            " u="1"/>
        <s v="Namora                        " u="1"/>
        <s v="Tingo de Saposoa              " u="1"/>
        <s v="Asquipata                     " u="1"/>
        <s v="Parcona                       " u="1"/>
        <s v="Acraquia                      " u="1"/>
        <s v="Coronel Castaqeda             " u="1"/>
        <s v="Paico                         " u="1"/>
        <s v="Huayllabamba                  " u="1"/>
        <s v="Tipan                         " u="1"/>
        <s v="Monsefu                       " u="1"/>
        <s v="Parco                         " u="1"/>
        <s v="Iqapari" u="1"/>
        <s v="Encaqada                      " u="1"/>
        <s v="Cacatachi                     " u="1"/>
        <s v="Espinar                       " u="1"/>
        <s v="Huayllan                      " u="1"/>
        <s v="Las Piedras                   " u="1"/>
        <s v="Yanama                        " u="1"/>
        <s v="Ichupampa                     " u="1"/>
        <s v="Ilabaya                       " u="1"/>
        <s v="Santa Barbara de Carhuacayan  " u="1"/>
        <s v="Chilca                        " u="1"/>
        <s v="San Miguel de El Faique       " u="1"/>
        <s v="Circa                         " u="1"/>
        <s v="Huepetuhe                     " u="1"/>
        <s v="Turpo                         " u="1"/>
        <s v="San Juan de Iscos             " u="1"/>
        <s v="Salas                         " u="1"/>
        <s v="Vitor                         " u="1"/>
        <s v="San Fco.De Asis de Yarusyacan " u="1"/>
        <s v="Matapalo                      " u="1"/>
        <s v="Heroes Albarracin             " u="1"/>
        <s v="Churuja                       " u="1"/>
        <s v="Magdalena de Cao              " u="1"/>
        <s v="Grocio Prado                  " u="1"/>
        <s v="Pariacoto                     " u="1"/>
        <s v="Mollepampa                    " u="1"/>
        <s v="Santa Cruz                    " u="1"/>
        <s v="Comandante Noel               " u="1"/>
        <s v="Acobambilla                   " u="1"/>
        <s v="Huampara                      " u="1"/>
        <s v="Macate                        " u="1"/>
        <s v="Huacar                        " u="1"/>
        <s v="Santa Rita de Siguas          " u="1"/>
        <s v="Caujul                        " u="1"/>
        <s v="Catahuasi                     " u="1"/>
        <s v="La Cuesta                     " u="1"/>
        <s v="Chinchihuasi                  " u="1"/>
        <s v="Pilcomayo                     " u="1"/>
        <s v="La Florida                    " u="1"/>
        <s v="Magdalena                     " u="1"/>
        <s v="Padre Marquez                 " u="1"/>
        <s v="Pararca                       " u="1"/>
        <s v="Quilca                        " u="1"/>
        <s v="Chilcas                       " u="1"/>
        <s v="Cuispes                       " u="1"/>
        <s v="Chaca                         " u="1"/>
        <s v="Luya Viejo                    " u="1"/>
        <s v="Caja                          " u="1"/>
        <s v="Santo Domingo                 " u="1"/>
        <s v="Miguel Iglesias               " u="1"/>
        <s v="Colquemarca                   " u="1"/>
        <s v="Huaura                        " u="1"/>
        <s v="Velille                       " u="1"/>
        <s v="Arequipa                      " u="1"/>
        <s v="Tocmoche                      " u="1"/>
        <s v="El Carmen de la Frontera      " u="1"/>
        <s v="Ichuqa" u="1"/>
        <s v="San Pedro de Huancayre        " u="1"/>
        <s v="Pataz                         " u="1"/>
        <s v="Ticlacayan                    " u="1"/>
        <s v="San Francisco                 " u="1"/>
        <s v="Llaylla                       " u="1"/>
        <s v="La Yarada Los Palos           " u="1"/>
        <s v="Lurin                         " u="1"/>
        <s v="Vinchos                       " u="1"/>
        <s v="Chancay                       " u="1"/>
        <s v="La Libertad de Pallan         " u="1"/>
        <s v="La Matanza                    " u="1"/>
        <s v="Quechualla                    " u="1"/>
        <s v="Jenaro Herrera                " u="1"/>
        <s v="Calapuja                      " u="1"/>
        <s v="Acora                         " u="1"/>
        <s v="Chorrillos                    " u="1"/>
        <s v="La Perla                      " u="1"/>
        <s v="Mato                          " u="1"/>
        <s v="Tucume                        " u="1"/>
        <s v="Sancos                        " u="1"/>
        <s v="Langa                         " u="1"/>
        <s v="Chiliquin                     " u="1"/>
        <s v="Quilcas                       " u="1"/>
        <s v="Acostambo                     " u="1"/>
        <s v="Uranmarca                     " u="1"/>
        <s v="Chipao                        " u="1"/>
        <s v="Saposoa                       " u="1"/>
        <s v="Villa El Salvador             " u="1"/>
        <s v="Sonche                        " u="1"/>
        <s v="Quinjalca                     " u="1"/>
        <s v="Santa Anita                   " u="1"/>
        <s v="San Juan de Bigote            " u="1"/>
        <s v="Patambuco                     " u="1"/>
        <s v="San Juan de Salinas           " u="1"/>
        <s v="San Cristobal                 " u="1"/>
        <s v="Eleazar Guzman Barron         " u="1"/>
        <s v="Caracoto                      " u="1"/>
        <s v="Yuyapichis                    " u="1"/>
        <s v="Lomas                         " u="1"/>
        <s v="Providencia                   " u="1"/>
        <s v="Tarapoto                      " u="1"/>
        <s v="Tamarindo                     " u="1"/>
        <s v="Razuri                        " u="1"/>
        <s v="Machaguay                     " u="1"/>
        <s v="Uchiza                        " u="1"/>
        <s v="Laria                         " u="1"/>
        <s v="Chuquis                       " u="1"/>
        <s v="Oxamarca                      " u="1"/>
        <s v="Yunguyo                       " u="1"/>
        <s v="Acocro                        " u="1"/>
        <s v="Pampas Chico                  " u="1"/>
        <s v="Chongos Bajo                  " u="1"/>
        <s v="Mejia                         " u="1"/>
        <s v="El Mantaro                    " u="1"/>
        <s v="Teniente Cesar Lopez Rojas    " u="1"/>
        <s v="Santiago de Challas           " u="1"/>
        <s v="Huamatambo                    " u="1"/>
        <s v="Yurimaguas                    " u="1"/>
        <s v="Alto Tapiche                  " u="1"/>
        <s v="Alcamenca                     " u="1"/>
        <s v="Cuturapi                      " u="1"/>
        <s v="Sucre                         " u="1"/>
        <s v="Tantamayo                     " u="1"/>
        <s v="Ollachea                      " u="1"/>
        <s v="Haquira                       " u="1"/>
        <s v="Pira                          " u="1"/>
        <s v="San Martin de Porres          " u="1"/>
        <s v="Alexander Von Humbol          " u="1"/>
        <s v="Jose Manuel Quiroz            " u="1"/>
        <s v="Longuita                      " u="1"/>
        <s v="Roble                         " u="1"/>
        <s v="Coviriali                     " u="1"/>
        <s v="Taraco                        " u="1"/>
        <s v="Ayavi                         " u="1"/>
        <s v="Santiago de Pischa            " u="1"/>
        <s v="Hualmay                       " u="1"/>
        <s v="Pichari                       " u="1"/>
        <s v="Chicama                       " u="1"/>
        <s v="San Sebastian                 " u="1"/>
        <s v="Paucarpata                    " u="1"/>
        <s v="Corculla                      " u="1"/>
        <s v="Acopia                        " u="1"/>
        <s v="Ananea                        " u="1"/>
        <s v="Coporaque                     " u="1"/>
        <s v="Huacaqa                       " u="1"/>
        <s v="Iguain                        " u="1"/>
        <s v="Mollebaya                     " u="1"/>
        <s v="Santo Domingo de los Olleros  " u="1"/>
        <s v="Ulcumayo                      " u="1"/>
        <s v="Manu                          " u="1"/>
        <s v="San Pablo de Pillao           " u="1"/>
        <s v="Puerto Inca                   " u="1"/>
        <s v="Chacayan                      " u="1"/>
        <s v="Huachac                       " u="1"/>
        <s v="Tocache                       " u="1"/>
        <s v="Yanahuara                     " u="1"/>
        <s v="Viraco                        " u="1"/>
        <s v="Rupa-Rupa                     " u="1"/>
        <s v="Chala                         " u="1"/>
        <s v="Saman                         " u="1"/>
        <s v="Llalli                        " u="1"/>
        <s v="Levanto                       " u="1"/>
        <s v="Sayan                         " u="1"/>
        <s v="Encaqada" u="1"/>
        <s v="Acoria                        " u="1"/>
        <s v="Motupe                        " u="1"/>
        <s v="Chumpi                        " u="1"/>
        <s v="Santa Catalina                " u="1"/>
        <s v="Pucayu                        " u="1"/>
        <s v="San Miguel de Corpanqui       " u="1"/>
        <s v="El Algarrobal                 " u="1"/>
        <s v="Quillo                        " u="1"/>
        <s v="Chetilla                      " u="1"/>
        <s v="Huamanguilla                  " u="1"/>
        <s v="Succha                        " u="1"/>
        <s v="San Jose de Lourdes           " u="1"/>
        <s v="Rio Negro                     " u="1"/>
        <s v="Uticyacu                      " u="1"/>
        <s v="Pueblo Nuevo                  " u="1"/>
        <s v="San Clemente                  " u="1"/>
        <s v="Pacocha                       " u="1"/>
        <s v="Rahuapampa                    " u="1"/>
        <s v="Carumas                       " u="1"/>
        <s v="Cocharcas                     " u="1"/>
        <s v="Lampa                         " u="1"/>
        <s v="Yauyucan                      " u="1"/>
        <s v="Tiabaya                       " u="1"/>
        <s v="Recuay                        " u="1"/>
        <s v="Anchihuay                     " u="1"/>
        <s v="Chaupimarca                   " u="1"/>
        <s v="Mariano Nicolas Valcarcel     " u="1"/>
        <s v="San Gregorio                  " u="1"/>
        <s v="San Bartolome                 " u="1"/>
        <s v="Huacrachuco                   " u="1"/>
        <s v="Tambo Grande                  " u="1"/>
        <s v="Pacanga                       " u="1"/>
        <s v="Janjaillo                     " u="1"/>
        <s v="Supe                          " u="1"/>
        <s v="Curicaca                      " u="1"/>
        <s v="Chupa                         " u="1"/>
        <s v="Santiago de Quirahuara        " u="1"/>
        <s v="Ingenio                       " u="1"/>
        <s v="Jose Maria Arguedas           " u="1"/>
        <s v="Madean                        " u="1"/>
        <s v="Santiago de Lucanamarca       " u="1"/>
        <s v="San Martin                    " u="1"/>
        <s v="Matalaque                     " u="1"/>
        <s v="Pucacolpa                     " u="1"/>
        <s v="Marca                         " u="1"/>
        <s v="Pacaran                       " u="1"/>
        <s v="Patapo                        " u="1"/>
        <s v="Inchupalla                    " u="1"/>
        <s v="Jose Galvez                   " u="1"/>
        <s v="Sinsicap                      " u="1"/>
        <s v="Perene                        " u="1"/>
        <s v="Lagunas                       " u="1"/>
        <s v="San Jose del Alto             " u="1"/>
        <s v="Sitajara                      " u="1"/>
        <s v="Cajacay                       " u="1"/>
        <s v="Quivilla                      " u="1"/>
        <s v="San Cristobal de Rajan        " u="1"/>
        <s v="San Ignacio                   " u="1"/>
        <s v="Huac-Huas                     " u="1"/>
        <s v="Condoroma                     " u="1"/>
        <s v="San Jeronimo de Tunan         " u="1"/>
        <s v="Las Pirias                    " u="1"/>
        <s v="Ayo                           " u="1"/>
        <s v="Huanuhuanu                    " u="1"/>
        <s v="Antonio Raymondi              " u="1"/>
        <s v="Chaclacayo                    " u="1"/>
        <s v="Sarin                         " u="1"/>
        <s v="Pacucha                       " u="1"/>
        <s v="Jose Leonardo Ortiz           " u="1"/>
        <s v="Carampoma                     " u="1"/>
        <s v="Chota                         " u="1"/>
        <s v="Usquil                        " u="1"/>
        <s v="Huayllay                      " u="1"/>
        <s v="Manzanares                    " u="1"/>
        <s v="Huancarani                    " u="1"/>
        <s v="Alto Pichigua                 " u="1"/>
        <s v="Choropampa                    " u="1"/>
        <s v="Lambrama                      " u="1"/>
        <s v="Paratia                       " u="1"/>
        <s v="Napo                          " u="1"/>
        <s v="Kelluyo                       " u="1"/>
        <s v="Buena Vista Alta              " u="1"/>
        <s v="Cordova                       " u="1"/>
        <s v="Andabamba                     " u="1"/>
        <s v="Cabanillas                    " u="1"/>
        <s v="Viqac                         " u="1"/>
        <s v="Quellouno                     " u="1"/>
        <s v="Antabamba                     " u="1"/>
        <s v="Coayllo                       " u="1"/>
        <s v="Pion                          " u="1"/>
        <s v="Bernal                        " u="1"/>
        <s v="Orurillo                      " u="1"/>
        <s v="Nieva                         " u="1"/>
        <s v="Curgos                        " u="1"/>
        <s v="San Anton                     " u="1"/>
        <s v="Cabana                        " u="1"/>
        <s v="Chavin de Pariarca            " u="1"/>
        <s v="Calana                        " u="1"/>
        <s v="Camana                        " u="1"/>
        <s v="Yanaca                        " u="1"/>
        <s v="Ollantaytambo                 " u="1"/>
        <s v="Mollendo                      " u="1"/>
        <s v="Marcabal                      " u="1"/>
        <s v="Miracosta                     " u="1"/>
        <s v="Maria                         " u="1"/>
        <s v="Sabaino                       " u="1"/>
        <s v="Pomacocha                     " u="1"/>
        <s v="Cieneguilla                   " u="1"/>
        <s v="La Libertad                   " u="1"/>
        <s v="Progreso                      " u="1"/>
        <s v="Ccorca                        " u="1"/>
        <s v="Ilo                           " u="1"/>
        <s v="Sechura                       " u="1"/>
        <s v="Quiruvilca                    " u="1"/>
        <s v="Lampian                       " u="1"/>
        <s v="Julcamarca                    " u="1"/>
        <s v="Salamanca                     " u="1"/>
        <s v="Sayapullo                     " u="1"/>
        <s v="Cotaruse                      " u="1"/>
        <s v="Antauta                       " u="1"/>
        <s v="Yanahuaya                     " u="1"/>
        <s v="Paucas                        " u="1"/>
        <s v="Huachupampa                   " u="1"/>
        <s v="Pariahuanca                   " u="1"/>
        <s v="Ccatca                        " u="1"/>
        <s v="Vitis                         " u="1"/>
        <s v="Daniel Alomias Robles         " u="1"/>
        <s v="Sara Sara                     " u="1"/>
        <s v="Suyo                          " u="1"/>
        <s v="Tambopata                     " u="1"/>
        <s v="Ragash                        " u="1"/>
        <s v="Callayuc                      " u="1"/>
        <s v="Inahuaya                      " u="1"/>
        <s v="Pomata                        " u="1"/>
        <s v="Ahuaycha                      " u="1"/>
        <s v="Pias                          " u="1"/>
        <s v="Tupac Amaru                   " u="1"/>
        <s v="Huacachi                      " u="1"/>
        <s v="Cachachi                      " u="1"/>
        <s v="Umari                         " u="1"/>
        <s v="Cajatambo                     " u="1"/>
        <s v="Ollaraya                      " u="1"/>
        <s v="Huayllapampa                  " u="1"/>
        <s v="San Agustin                   " u="1"/>
        <s v="Shilla                        " u="1"/>
        <s v="Masma                         " u="1"/>
        <s v="La Joya                       " u="1"/>
        <s v="Molinopampa                   " u="1"/>
        <s v="San Juan de Jarpa             " u="1"/>
        <s v="Tahuamanu                     " u="1"/>
        <s v="Callao                        " u="1"/>
        <s v="Tambobamba                    " u="1"/>
        <s v="San Nicolas                   " u="1"/>
        <s v="Quehue                        " u="1"/>
        <s v="Sachaca                       " u="1"/>
        <s v="Pacora                        " u="1"/>
        <s v="Pachamarca                    " u="1"/>
        <s v="Eduardo Villanueva            " u="1"/>
        <s v="Chaglla                       " u="1"/>
        <s v="Calca                         " u="1"/>
        <s v="Chongoyape                    " u="1"/>
        <s v="Capelo                        " u="1"/>
        <s v="Casca                         " u="1"/>
        <s v="Llumpa                        " u="1"/>
        <s v="Atico                         " u="1"/>
        <s v="Pachas                        " u="1"/>
        <s v="Sumbilca                      " u="1"/>
        <s v="Llusco                        " u="1"/>
        <s v="Huaranchal                    " u="1"/>
        <s v="Calleria                      " u="1"/>
        <s v="Tacabamba                     " u="1"/>
        <s v="Cupisnique                    " u="1"/>
        <s v="Callanmarca                   " u="1"/>
        <s v="Irazola                       " u="1"/>
        <s v="Tintay                        " u="1"/>
        <s v="Las Lomas                     " u="1"/>
        <s v="Tayabamba                     " u="1"/>
        <s v="Capaya                        " u="1"/>
        <s v="Bagua                         " u="1"/>
        <s v="Olleros                       " u="1"/>
        <s v="Pallpata                      " u="1"/>
        <s v="Yanaquihua                    " u="1"/>
        <s v="Huaripampa                    " u="1"/>
        <s v="Tinco                         " u="1"/>
        <s v="Andamarca                     " u="1"/>
        <s v="Tisco                         " u="1"/>
        <s v="Tupe                          " u="1"/>
        <s v="San Juan de Lopecancha        " u="1"/>
        <s v="Sicchez                       " u="1"/>
        <s v="Chiclayo                      " u="1"/>
        <s v="La Punta                      " u="1"/>
        <s v="Carhuanca                     " u="1"/>
        <s v="Huanca                        " u="1"/>
        <s v="Rio Tambo                     " u="1"/>
        <s v="Ancon                         " u="1"/>
        <s v="Chirinos                      " u="1"/>
        <s v="Yupan                         " u="1"/>
        <s v="Orcopampa                     " u="1"/>
        <s v="La Morada                     " u="1"/>
        <s v="Plateria                      " u="1"/>
        <s v="San Mateo                     " u="1"/>
        <s v="Juan Espinoza Medrano         " u="1"/>
        <s v="Molino                        " u="1"/>
        <s v="Jesus                         " u="1"/>
        <s v="Milpuc                        " u="1"/>
        <s v="Pacaycasa                     " u="1"/>
        <s v="Chaviqa" u="1"/>
        <s v="Huarocondo                    " u="1"/>
        <s v="Paucar                        " u="1"/>
        <s v="Ahuac                         " u="1"/>
        <s v="Papaplaya                     " u="1"/>
        <s v="Jose Maria Quimper            " u="1"/>
        <s v="Acochaca                      " u="1"/>
        <s v="Nazca                         " u="1"/>
        <s v="Calquis                       " u="1"/>
        <s v="Huachocolpa                   " u="1"/>
        <s v="La Tinguiqa                   " u="1"/>
        <s v="Las Amazonas                  " u="1"/>
        <s v="Manta                         " u="1"/>
        <s v="Punchana                      " u="1"/>
        <s v="Carmen Alto                   " u="1"/>
        <s v="Cocas                         " u="1"/>
        <s v="Jesus Nazareno                " u="1"/>
        <s v="Comas                         " u="1"/>
        <s v="Huancan                       " u="1"/>
        <s v="Paucara                       " u="1"/>
        <s v="Paimas                        " u="1"/>
        <s v="Camilaca                      " u="1"/>
        <s v="Santa Maria                   " u="1"/>
        <s v="Huancas                       " u="1"/>
        <s v="Tupac Amaru Inca              " u="1"/>
        <s v="Lancones                      " u="1"/>
        <s v="Pachacutec                    " u="1"/>
        <s v="Tingo                         " u="1"/>
        <s v="Vitoc                         " u="1"/>
        <s v="Ayacucho                      " u="1"/>
        <s v="Rio Santiago                  " u="1"/>
        <s v="Tuti                          " u="1"/>
        <s v="Molinos                       " u="1"/>
        <s v="Tapay                         " u="1"/>
        <s v="Taray                         " u="1"/>
        <s v="La Coipa                      " u="1"/>
        <s v="Rinconada Llicuar             " u="1"/>
        <s v="Santa Ana de Huaycahuacho     " u="1"/>
        <s v="Aramango                      " u="1"/>
        <s v="Obas                          " u="1"/>
        <s v="Chambara                      " u="1"/>
        <s v="Pampamarca                    " u="1"/>
        <s v="Ranracancha                   " u="1"/>
        <s v="Huancavelica                  " u="1"/>
        <s v="Coalaque                      " u="1"/>
        <s v="Yauca                         " u="1"/>
        <s v="Chuquibamba                   " u="1"/>
        <s v="Florida                       " u="1"/>
        <s v="Ate                           " u="1"/>
        <s v="Canchabamba                   " u="1"/>
        <s v="Pampas                        " u="1"/>
        <s v="Paca                          " u="1"/>
        <s v="Viqac" u="1"/>
        <s v="Chuquibambilla                " u="1"/>
        <s v="Morales                       " u="1"/>
        <s v="Casma                         " u="1"/>
        <s v="Tingo de Ponasa               " u="1"/>
        <s v="Tapuc                         " u="1"/>
        <s v="Huayucachi                    " u="1"/>
        <s v="Lobitos                       " u="1"/>
        <s v="Cayma                         " u="1"/>
        <s v="Castilla                      " u="1"/>
        <s v="Sanagoran                     " u="1"/>
        <s v="Jazan                         " u="1"/>
        <s v="Yucay                         " u="1"/>
        <s v="Laramate                      " u="1"/>
        <s v="Cuchumbaya                    " u="1"/>
        <s v="Totora                        " u="1"/>
        <s v="Paccha                        " u="1"/>
        <s v="Cayna                         " u="1"/>
        <s v="Chilcaymarca                  " u="1"/>
        <s v="Pativilca                     " u="1"/>
        <s v="Tahuania                      " u="1"/>
        <s v="Campoverde                    " u="1"/>
        <s v="Shunqui                       " u="1"/>
        <s v="Pachaconas                    " u="1"/>
        <s v="Mazamari - Pangoa             " u="1"/>
        <s v="Ccochaccasa                   " u="1"/>
        <s v="San Jose de los Molinos       " u="1"/>
        <s v="Campanilla                    " u="1"/>
        <s v="Pataypampa                    " u="1"/>
        <s v="Huayllacayan                  " u="1"/>
        <s v="Huallaga                      " u="1"/>
        <s v="Awajun                        " u="1"/>
        <s v="Aplao                         " u="1"/>
        <s v="Coris                         " u="1"/>
        <s v="Maquia                        " u="1"/>
        <s v="Santa Rosa de Quives          " u="1"/>
        <s v="Subtanjalla                   " u="1"/>
        <s v="Aucara                        " u="1"/>
        <s v="Pucacaca                      " u="1"/>
        <s v="Vilcanchos                    " u="1"/>
        <s v="Luis Carranza                 " u="1"/>
        <s v="Surquillo                     " u="1"/>
        <s v="Anco-Huallo                   " u="1"/>
        <s v="Cacra                         " u="1"/>
        <s v="Ciudad Nueva                  " u="1"/>
        <s v="Condormarca                   " u="1"/>
        <s v="Cairani                       " u="1"/>
        <s v="Kaquiabamba                   " u="1"/>
        <s v="Caqaris" u="1"/>
        <s v="Llamellin                     " u="1"/>
        <s v="Camporredondo                 " u="1"/>
        <s v="Muqui                         " u="1"/>
        <s v="Santiago de Anchucaya         " u="1"/>
        <s v="Jequetepeque                  " u="1"/>
        <s v="Limabamba                     " u="1"/>
        <s v="Puente Piedra                 " u="1"/>
        <s v="Chinchao                      " u="1"/>
        <s v="Huangascar                    " u="1"/>
        <s v="San Antonio de Chuca          " u="1"/>
        <s v="Uchumayo                      " u="1"/>
        <s v="Conduriri                     " u="1"/>
        <s v="Huabal                        " u="1"/>
        <s v="Huamachuco                    " u="1"/>
        <s v="San Pedro de Lloc             " u="1"/>
        <s v="Vilavila                      " u="1"/>
        <s v="San Salvador de Quije         " u="1"/>
        <s v="Pacaipampa                    " u="1"/>
        <s v="Ayapata                       " u="1"/>
        <s v="Santiago de Tuna              " u="1"/>
        <s v="Paccaritambo                  " u="1"/>
        <s v="Andres Avelino Caceres        " u="1"/>
        <s v="Huacrapuquio                  " u="1"/>
        <s v="Elias Soplin Vargas           " u="1"/>
        <s v="Canta                         " u="1"/>
        <s v="Quilahuani                    " u="1"/>
        <s v="Sullana                       " u="1"/>
        <s v="Ferreqafe" u="1"/>
        <s v="Colan                         " u="1"/>
        <s v="Santa Cruz de Toled           " u="1"/>
        <s v="Quilmana                      " u="1"/>
        <s v="Muqani                        " u="1"/>
        <s v="Ferreqafe                     " u="1"/>
        <s v="Juli                          " u="1"/>
        <s v="Chincha Baja                  " u="1"/>
        <s v="Iqapari                       " u="1"/>
        <s v="San Silvestre de Cochan       " u="1"/>
        <s v="San Juan del Oro              " u="1"/>
        <s v="Tabalosos                     " u="1"/>
        <s v="Los Aquijes                   " u="1"/>
        <s v="Incahuasi                     " u="1"/>
        <s v="Tinicachi                     " u="1"/>
        <s v="Tumbaden                      " u="1"/>
        <s v="La Union                      " u="1"/>
        <s v="Chumuch                       " u="1"/>
        <s v="Codo del Pozuzo               " u="1"/>
        <s v="San Juan de Lurigancho        " u="1"/>
        <s v="El Oro                        " u="1"/>
        <s v="Santa Cruz de Cocachacra      " u="1"/>
        <s v="Queropalca                    " u="1"/>
        <s v="Bolivar                       " u="1"/>
        <s v="Oxapampa                      " u="1"/>
        <s v="Cocabamba                     " u="1"/>
        <s v="San Juan de Chacqa" u="1"/>
        <s v="Polobaya                      " u="1"/>
        <s v="Yanaoca                       " u="1"/>
        <s v="Capacmarca                    " u="1"/>
        <s v="Pinra                         " u="1"/>
        <s v="Piura                         " u="1"/>
        <s v="Huata                         " u="1"/>
        <s v="Nauta                         " u="1"/>
        <s v="Colquioc                      " u="1"/>
        <s v="Cajamarquilla                 " u="1"/>
        <s v="La Peca                       " u="1"/>
        <s v="Eten Puerto                   " u="1"/>
        <s v="Paramonga                     " u="1"/>
        <s v="Paucarcolla                   " u="1"/>
        <s v="Sarayacu                      " u="1"/>
        <s v="Pimpingos                     " u="1"/>
        <s v="Juan Guerra                   " u="1"/>
        <s v="Monobamba                     " u="1"/>
        <s v="Cahuacho                      " u="1"/>
        <s v="Chaparra                      " u="1"/>
        <s v="Yautan                        " u="1"/>
        <s v="Moyobamba                     " u="1"/>
        <s v="Yorongos                      " u="1"/>
        <s v="Ayna                          " u="1"/>
        <s v="Saqayca" u="1"/>
        <s v="Yungay                        " u="1"/>
        <s v="Jacobo Hunter                 " u="1"/>
        <s v="Huayan                        " u="1"/>
        <s v="Cuqumbuqui                    " u="1"/>
        <s v="San Antonio de Cusicancha     " u="1"/>
        <s v="Phara                         " u="1"/>
        <s v="Querocoto                     " u="1"/>
        <s v="Atavillos Alto                " u="1"/>
        <s v="Samuel Pastor                 " u="1"/>
        <s v="Ataquero                      " u="1"/>
        <s v="Madre de Dios                 " u="1"/>
        <s v="Paracas                       " u="1"/>
        <s v="Camanti                       " u="1"/>
        <s v="Aguas Verdes                  " u="1"/>
        <s v="Tirapata                      " u="1"/>
        <s v="Casitas                       " u="1"/>
        <s v="Saylla                        " u="1"/>
        <s v="San Damian                    " u="1"/>
        <s v="Santa Cruz de Chuca           " u="1"/>
        <s v="Yonan                         " u="1"/>
        <s v="Otuzco                        " u="1"/>
        <s v="Huayana                       " u="1"/>
        <s v="Ichuqa                        " u="1"/>
        <s v="Ignacio Escudero              " u="1"/>
        <s v="Ocaqa                         " u="1"/>
        <s v="Huayllati                     " u="1"/>
        <s v="Huaya                         " u="1"/>
        <s v="Chincheros                    " u="1"/>
        <s v="San Juan de la Virgen         " u="1"/>
        <s v="Ocoqa                         " u="1"/>
        <s v="Quinches                      " u="1"/>
        <s v="Requena                       " u="1"/>
        <s v="Yauca del Rosario             " u="1"/>
        <s v="San Pedro de Casta            " u="1"/>
        <s v="Reque                         " u="1"/>
        <s v="Shupluy                       " u="1"/>
        <s v="Chiguirip                     " u="1"/>
        <s v="Sina                          " u="1"/>
        <s v="Ninacaca                      " u="1"/>
        <s v="Huanoquite                    " u="1"/>
        <s v="Chillia                       " u="1"/>
        <s v="Huasahuasi                    " u="1"/>
        <s v="Santa Cruz de Flores          " u="1"/>
        <s v="San Salvador                  " u="1"/>
        <s v="Jepelacio                     " u="1"/>
        <s v="Uchuraccay                    " u="1"/>
        <s v="Sillapata                     " u="1"/>
        <s v="Florencia de Mora             " u="1"/>
        <s v="Yarinacocha                   " u="1"/>
        <s v="Jamalca                       " u="1"/>
        <s v="Lircay                        " u="1"/>
        <s v="Ica                           " u="1"/>
        <s v="Masma Chicche                 " u="1"/>
        <s v="Cerro Azul                    " u="1"/>
        <s v="Moquegua                      " u="1"/>
        <s v="Cusco                         " u="1"/>
        <s v="Jumbilla                      " u="1"/>
        <s v="Chapimarca                    " u="1"/>
        <s v="Iray                          " u="1"/>
        <s v="Huasicancha                   " u="1"/>
        <s v="Ilave                         " u="1"/>
        <s v="Salpo                         " u="1"/>
        <s v="Huamali                       " u="1"/>
        <s v="San Andres                    " u="1"/>
        <s v="Lalaquiz                      " u="1"/>
        <s v="San Miguel de Chaccrampa      " u="1"/>
        <s v="Jose Crespo y Castillo        " u="1"/>
        <s v="Culebras                      " u="1"/>
        <s v="Lajas                         " u="1"/>
        <s v="Lamas                         " u="1"/>
        <s v="Yauya                         " u="1"/>
        <s v="Querocotillo                  " u="1"/>
        <s v="Huanipaca                     " u="1"/>
        <s v="Zepita                        " u="1"/>
        <s v="Pulan                         " u="1"/>
        <s v="Nepeqa" u="1"/>
        <s v="Huanta                        " u="1"/>
        <s v="Pucusana                      " u="1"/>
        <s v="Tambo                         " u="1"/>
        <s v="Independencia                 " u="1"/>
        <s v="Simon Bolivar                 " u="1"/>
        <s v="Sihuas                        " u="1"/>
        <s v="Sunampe                       " u="1"/>
        <s v="Utco                          " u="1"/>
        <s v="Huaral                        " u="1"/>
        <s v="Los Organos                   " u="1"/>
        <s v="San Juan                      " u="1"/>
        <s v="VillaVirgen                   " u="1"/>
        <s v="Livitaca                      " u="1"/>
        <s v="Caspisapa                     " u="1"/>
        <s v="Veintiseis de Octubre         " u="1"/>
        <s v="Tapairihua                    " u="1"/>
        <s v="Congalla                      " u="1"/>
        <s v="Acobamba                      " u="1"/>
        <s v="Huaynacotas                   " u="1"/>
        <s v="Agallpampa                    " u="1"/>
        <s v="Maria Parado de Bellido       " u="1"/>
        <s v="Pampa Hermosa                 " u="1"/>
        <s v="Montevideo                    " u="1"/>
        <s v="Santiago                      " u="1"/>
        <s v="Puqos                         " u="1"/>
        <s v="Torres Causana                " u="1"/>
        <s v="Soraya                        " u="1"/>
        <s v="Picota                        " u="1"/>
        <s v="Ccarhuayo                     " u="1"/>
        <s v="Llochegua                     " u="1"/>
        <s v="Pancan                        " u="1"/>
        <s v="Chontabamba                   " u="1"/>
        <s v="Pisuquia                      " u="1"/>
        <s v="San Pedro de Chaulan          " u="1"/>
        <s v="Huantan                       " u="1"/>
        <s v="Vicco                         " u="1"/>
        <s v="Amantani                      " u="1"/>
        <s v="Pachiza                       " u="1"/>
        <s v="Tantarica                     " u="1"/>
        <s v="Huantar                       " u="1"/>
        <s v="Julcan                        " u="1"/>
        <s v="Laraos                        " u="1"/>
        <s v="Aparicio Pomares              " u="1"/>
        <s v="Coyllurqui                    " u="1"/>
        <s v="Imperial                      " u="1"/>
        <s v="Crucero                       " u="1"/>
        <s v="Lares                         " u="1"/>
        <s v="Sangarara                     " u="1"/>
        <s v="Cullhuas                      " u="1"/>
        <s v="Pillpinto                     " u="1"/>
        <s v="Lunahuana                     " u="1"/>
        <s v="Huamantanga                   " u="1"/>
        <s v="Cayarani                      " u="1"/>
        <s v="Toro                          " u="1"/>
        <s v="Neshuya                       " u="1"/>
        <s v="San Borja                     " u="1"/>
        <s v="Ocumal                        " u="1"/>
        <s v="Quinua                        " u="1"/>
        <s v="Viques                        " u="1"/>
        <s v="Huancabamba                   " u="1"/>
        <s v="Huasta                        " u="1"/>
        <s v="Caleta de Carquin             " u="1"/>
        <s v="Palca                         " u="1"/>
        <s v="Shatoja                       " u="1"/>
        <s v="Huambo                        " u="1"/>
        <s v="San Francisco de Cayran       " u="1"/>
        <s v="Maqazo" u="1"/>
        <s v="Santa Teresa                  " u="1"/>
        <s v="Paucarbamba                   " u="1"/>
        <s v="Lachaqui                      " u="1"/>
        <s v="Santiago de Chocorvos         " u="1"/>
        <s v="Chavinillo                    " u="1"/>
        <s v="Chocos                        " u="1"/>
        <s v="Ataura                        " u="1"/>
        <s v="Pinto Recodo                  " u="1"/>
        <s v="Conchucos                     " u="1"/>
        <s v="Mollepata                     " u="1"/>
        <s v="Fitzcarrald                   " u="1"/>
        <s v="San Juan de Cutervo           " u="1"/>
        <s v="Micaela Bastidas              " u="1"/>
        <s v="Huertas                       " u="1"/>
        <s v="Yanatile                      " u="1"/>
        <s v="Ituata                        " u="1"/>
        <s v="Challhuahuacho                " u="1"/>
        <s v="Mariano Melgar                " u="1"/>
        <s v="Purus                         " u="1"/>
        <s v="Rosaspata                     " u="1"/>
        <s v="Chalcos                       " u="1"/>
        <s v="Morrope                       " u="1"/>
        <s v="Huambos                       " u="1"/>
        <s v="Lucre                         " u="1"/>
        <s v="Candarave                     " u="1"/>
        <s v="Yanque                        " u="1"/>
        <s v="Paucartambo                   " u="1"/>
        <s v="Jose Luis Bustamante y Rivero " u="1"/>
        <s v="Mollebamba                    " u="1"/>
        <s v="Mariscal Castilla             " u="1"/>
        <s v="Uchumarca                     " u="1"/>
        <s v="Putumayo                      " u="1"/>
        <s v="Villa Maria del Triunfo       " u="1"/>
        <s v="Huamanquiquia                 " u="1"/>
        <s v="Paijan                        " u="1"/>
        <s v="Sauce                         " u="1"/>
        <s v="Yantalo                       " u="1"/>
        <s v="Papayal                       " u="1"/>
        <s v="Pedro Galvez                  " u="1"/>
        <s v="Tigre                         " u="1"/>
        <s v="Qahuimpuquio" u="1"/>
        <s v="San Pedro de Palco            " u="1"/>
        <s v="Santa Maria del Valle         " u="1"/>
        <s v="Pardo Miguel                  " u="1"/>
        <s v="Pomacancha                    " u="1"/>
        <s v="La Tinguiqa" u="1"/>
        <s v="Chacapalpa                    " u="1"/>
        <s v="Frias                         " u="1"/>
        <s v="El Eslabon                    " u="1"/>
        <s v="Pichigua                      " u="1"/>
        <s v="Jaqui                         " u="1"/>
        <s v="Uqon                          " u="1"/>
        <s v="Santa Rosa                    " u="1"/>
        <s v="Luya                          " u="1"/>
        <s v="Ocucaje                       " u="1"/>
        <s v="San Luis de Lucma             " u="1"/>
        <s v="San Pedro de Huacarpana       " u="1"/>
        <s v="Oyolo                         " u="1"/>
        <s v="Luyando                       " u="1"/>
        <s v="Belen                         " u="1"/>
        <s v="Tapiche                       " u="1"/>
        <s v="Huamancaca Chico              " u="1"/>
        <s v="Cuyocuyo                      " u="1"/>
        <s v="Justo Apu Sahuaraura          " u="1"/>
        <s v="Ocaqa" u="1"/>
        <s v="Huacchis                      " u="1"/>
        <s v="Chacapampa                    " u="1"/>
        <s v="Andaray                       " u="1"/>
        <s v="Ocoqa" u="1"/>
        <s v="Condebamba                    " u="1"/>
        <s v="San Juan de Iris              " u="1"/>
        <s v="Ocongate                      " u="1"/>
        <s v="Satipo                        " u="1"/>
        <s v="Charcana                      " u="1"/>
        <s v="Talavera                      " u="1"/>
        <s v="Lacabamba                     " u="1"/>
        <s v="Santa Eulalia                 " u="1"/>
        <s v="Rioja                         " u="1"/>
        <s v="Santa Catalina de Mossa       " u="1"/>
        <s v="Vegueta                       " u="1"/>
        <s v="Querco                        " u="1"/>
        <s v="Llacllin                      " u="1"/>
        <s v="Pampachiri                    " u="1"/>
        <s v="Asia                          " u="1"/>
        <s v="Carmen Salcedo                " u="1"/>
        <s v="Canchaque                     " u="1"/>
        <s v="Pacllon                       " u="1"/>
        <s v="San Mateo de Otao             " u="1"/>
        <s v="Tabaconas                     " u="1"/>
        <s v="Caraybamba                    " u="1"/>
        <s v="Huacho                        " u="1"/>
        <s v="Vargas Guerra                 " u="1"/>
        <s v="Manas                         " u="1"/>
        <s v="Santiago de Paucaray          " u="1"/>
        <s v="Maras                         " u="1"/>
        <s v="San Miguel                    " u="1"/>
        <s v="Cochamal                      " u="1"/>
        <s v="Ninabamba                     " u="1"/>
        <s v="San Pedro de Pilas            " u="1"/>
        <s v="Llapo                         " u="1"/>
        <s v="Acopampa                      " u="1"/>
        <s v="Pichirhua                     " u="1"/>
        <s v="Pilcuyo                       " u="1"/>
        <s v="Villa Rica                    " u="1"/>
        <s v="Huancarama                    " u="1"/>
        <s v="Kishuara                      " u="1"/>
        <s v="Carhuapampa                   " u="1"/>
        <s v="Canayre                       " u="1"/>
        <s v="Qahuimpuquio                  " u="1"/>
        <s v="Longotea                      " u="1"/>
        <s v="Pachia                        " u="1"/>
        <s v="Nanchoc                       " u="1"/>
        <s v="Palpa                         " u="1"/>
        <s v="Macari                        " u="1"/>
        <s v="Quiqota                       " u="1"/>
        <s v="Chipurana                     " u="1"/>
        <s v="Huachon                       " u="1"/>
        <s v="Uco                           " u="1"/>
        <s v="Toraya                        " u="1"/>
        <s v="La Merced                     " u="1"/>
        <s v="San Miguel de Cauri           " u="1"/>
        <s v="Arma                          " u="1"/>
        <s v="Quinistaquillas               " u="1"/>
        <s v="Huachos                       " u="1"/>
        <s v="Toribio Casanova              " u="1"/>
        <s v="Pilchaca                      " u="1"/>
        <s v="Tournavista                   " u="1"/>
        <s v="Huayllo                       " u="1"/>
        <s v="El Prado                      " u="1"/>
        <s v="Ricran                        " u="1"/>
        <s v="Concepcion                    " u="1"/>
        <s v="Majes                         " u="1"/>
        <s v="Mariscal Caceres              " u="1"/>
        <s v="Lamay                         " u="1"/>
        <s v="Piscoyacu                     " u="1"/>
        <s v="Montero                       " u="1"/>
        <s v="Niepos                        " u="1"/>
        <s v="Huicungo                      " u="1"/>
        <s v="Huanuco                       " u="1"/>
        <s v="Olmos                         " u="1"/>
        <s v="Sexi                          " u="1"/>
        <s v="Huanza                        " u="1"/>
        <s v="Huarmaca                      " u="1"/>
        <s v="Daniel Hernandez              " u="1"/>
        <s v="Echarate                      " u="1"/>
        <s v="Goyllarisquizga               " u="1"/>
        <s v="Rumisapa                      " u="1"/>
        <s v="Cura Mori                     " u="1"/>
        <s v="Sartimbamba                   " u="1"/>
        <s v="Huay-Huay                     " u="1"/>
        <s v="Salcabamba                    " u="1"/>
        <s v="Uraca                         " u="1"/>
        <s v="Ascension                     " u="1"/>
        <s v="San Bernardino                " u="1"/>
        <s v="Aucallama                     " u="1"/>
        <s v="Mancos                        " u="1"/>
        <s v="Lurigancho                    " u="1"/>
        <s v="Indiana                       " u="1"/>
        <s v="Pausa                         " u="1"/>
        <s v="Copani                        " u="1"/>
        <s v="Choros                        " u="1"/>
        <s v="Corani                        " u="1"/>
        <s v="Fidel Olivas Escudero         " u="1"/>
        <s v="Puquio                        " u="1"/>
        <s v="Samegua                       " u="1"/>
        <s v="Trita                         " u="1"/>
        <s v="Paita                         " u="1"/>
        <s v="Yambrasbamba                  " u="1"/>
        <s v="Inclan                        " u="1"/>
        <s v="Shamboyacu                    " u="1"/>
        <s v="Chaviqa                       " u="1"/>
        <s v="Posic                         " u="1"/>
        <s v="Marcavelica                   " u="1"/>
        <s v="Sangallaya                    " u="1"/>
        <s v="Socabaya                      " u="1"/>
        <s v="Colcamar                      " u="1"/>
        <s v="Nuevo Imperial                " u="1"/>
        <s v="Capachica                     " u="1"/>
        <s v="Celendin                      " u="1"/>
        <s v="Shunte                        " u="1"/>
        <s v="Querecotillo                  " u="1"/>
        <s v="Ayauca                        " u="1"/>
        <s v="El Carmen                     " u="1"/>
        <s v="Marmot                        " u="1"/>
        <s v="Huaqec                        " u="1"/>
        <s v="San Hilarion                  " u="1"/>
        <s v="Santa Cruz de Andamarca       " u="1"/>
        <s v="San Miguel de Aco             " u="1"/>
        <s v="Parcoy                        " u="1"/>
        <s v="Muquiyauyo                    " u="1"/>
        <s v="Ongon                         " u="1"/>
        <s v="Madrigal                      " u="1"/>
        <s v="San Rafael                    " u="1"/>
        <s v="Sicaya                        " u="1"/>
        <s v="Andagua                       " u="1"/>
        <s v="San Francisco de Ravacayco    " u="1"/>
        <s v="San Miguel de Acos            " u="1"/>
        <s v="Chadin                        " u="1"/>
        <s v="Alto Nanay                    " u="1"/>
        <s v="Laramarca                     " u="1"/>
        <s v="San Bartolo                   " u="1"/>
        <s v="Alto de la Alianza            " u="1"/>
        <s v="Margos                        " u="1"/>
        <s v="Tongod                        " u="1"/>
        <s v="Baqos                         " u="1"/>
        <s v="Carhuaz                       " u="1"/>
        <s v="Pomabamba                     " u="1"/>
        <s v="Ucuncha                       " u="1"/>
        <s v="Guadalupito                   " u="1"/>
        <s v="Huayllay Grande               " u="1"/>
        <s v="Conila                        " u="1"/>
        <s v="Taurija                       " u="1"/>
        <s v="Laberinto                     " u="1"/>
        <s v="Sallique                      " u="1"/>
        <s v="La Pampa                      " u="1"/>
        <s v="Sama                          " u="1"/>
        <s v="Saqa                          " u="1"/>
        <s v="Saquena                       " u="1"/>
        <s v="Accomarca                     " u="1"/>
        <s v="Singa                         " u="1"/>
        <s v="Heroinas Toledo               " u="1"/>
        <s v="La Primavera                  " u="1"/>
        <s v="Pichacani                     " u="1"/>
        <s v="Shanao                        " u="1"/>
        <s v="La Jalca                      " u="1"/>
        <s v="Chucuito                      " u="1"/>
        <s v="Sacsamarca                    " u="1"/>
        <s v="Mazan                         " u="1"/>
        <s v="Socota                        " u="1"/>
        <s v="Pachangara                    " u="1"/>
        <s v="Cotaparaco                    " u="1"/>
        <s v="Oropesa                       " u="1"/>
        <s v="Santo Domingo de la Capilla   " u="1"/>
        <s v="Acari                         " u="1"/>
        <s v="Barranquita                   " u="1"/>
        <s v="Estique-Pampa                 " u="1"/>
        <s v="Hualgayoc                     " u="1"/>
        <s v="Huancaspata                   " u="1"/>
        <s v="Gamarra                       " u="1"/>
        <s v="Cusipata                      " u="1"/>
        <s v="Unicachi                      " u="1"/>
        <s v="Acomayo                       " u="1"/>
        <s v="Monzon                        " u="1"/>
        <s v="Laredo                        " u="1"/>
        <s v="Sivia                         " u="1"/>
        <s v="San Jose                      " u="1"/>
        <s v="Sapillica                     " u="1"/>
        <s v="Copallin                      " u="1"/>
        <s v="Huaccana                      " u="1"/>
        <s v="San Pedro de Putina Punco     " u="1"/>
        <s v="Tarucachi                     " u="1"/>
        <s v="Torata                        " u="1"/>
        <s v="Aurahua                       " u="1"/>
        <s v="Iparia                        " u="1"/>
        <s v="Mancora                       " u="1"/>
        <s v="Breña                         " u="1"/>
        <s v="Supe Puerto                   " u="1"/>
        <s v="Pucala                        " u="1"/>
        <s v="Guadalupe                     " u="1"/>
        <s v="Catac                         " u="1"/>
        <s v="Chacoche                      " u="1"/>
        <s v="Andoas                        " u="1"/>
        <s v="Puquina                       " u="1"/>
        <s v="Chocope                       " u="1"/>
        <s v="Leimebamba                    " u="1"/>
        <s v="Matucana                      " u="1"/>
        <s v="Longar                        " u="1"/>
        <s v="Cahuapanas                    " u="1"/>
        <s v="Rocchacc                      " u="1"/>
        <s v="Ancahuasi                     " u="1"/>
        <s v="Mariscal Benavides            " u="1"/>
        <s v="Lonya Chico                   " u="1"/>
        <s v="Ongoy                         " u="1"/>
        <s v="Querobamba                    " u="1"/>
        <s v="Canaria                       " u="1"/>
        <s v="Shipasbamba                   " u="1"/>
        <s v="Huandoval                     " u="1"/>
        <s v="Corosha                       " u="1"/>
        <s v="Chugay                        " u="1"/>
        <s v="Ocalli                        " u="1"/>
        <s v="Caqaris                       " u="1"/>
        <s v="Anra                          " u="1"/>
        <s v="Trujillo                      " u="1"/>
        <s v="Anta                          " u="1"/>
        <s v="Barranca                      " u="1"/>
        <s v="El Ingenio                    " u="1"/>
        <s v="Chilete                       " u="1"/>
        <s v="Lucanas                       " u="1"/>
        <s v="La Brea                       " u="1"/>
        <s v="Sitacocha                     " u="1"/>
        <s v="Simbal                        " u="1"/>
        <s v="Chalaco                       " u="1"/>
        <s v="Samanco                       " u="1"/>
        <s v="Chamaca                       " u="1"/>
        <s v="El Parco                      " u="1"/>
        <s v="Buenos Aires                  " u="1"/>
        <s v="Sepahua                       " u="1"/>
        <s v="Huanchay                      " u="1"/>
        <s v="San Pedro de Larcay           " u="1"/>
        <s v="Canis                         " u="1"/>
        <s v="Curasco                       " u="1"/>
        <s v="Yanacancha                    " u="1"/>
        <s v="San Buenaventura              " u="1"/>
        <s v="Masin                         " u="1"/>
        <s v="Yanas                         " u="1"/>
        <s v="Huallanca                     " u="1"/>
        <s v="Chanchamayo                   " u="1"/>
        <s v="Locumba                       " u="1"/>
        <s v="Cutervo                       " u="1"/>
        <s v="Sondorillo                    " u="1"/>
        <s v="Huayllahuara                  " u="1"/>
        <s v="Usicayos                      " u="1"/>
        <s v="Salitral                      " u="1"/>
        <s v="Locroja                       " u="1"/>
        <s v="San Pedro de Chana            " u="1"/>
        <s v="Cajaruro                      " u="1"/>
        <s v="Alto Biavo                    " u="1"/>
        <s v="Moche                         " u="1"/>
        <s v="Mi Peru                       " u="1"/>
        <s v="Pisac                         " u="1"/>
        <s v="Lonya Grande                  " u="1"/>
        <s v="San Lorenzo de Quinti         " u="1"/>
        <s v="Oyotun                        " u="1"/>
        <s v="Coracora                      " u="1"/>
        <s v="Quinuabamba                   " u="1"/>
        <s v="Colonia                       " u="1"/>
        <s v="San Francisco de Sangayaico   " u="1"/>
        <s v="Curahuasi                     " u="1"/>
        <s v="La Molina                     " u="1"/>
        <s v="Chiquian                      " u="1"/>
        <s v="San Antonio                   " u="1"/>
        <s v="Chupaca                       " u="1"/>
        <s v="Chugur                        " u="1"/>
        <s v="Vilcabamba                    " u="1"/>
        <s v="Recta                         " u="1"/>
        <s v="Caminaca                      " u="1"/>
        <s v="Llipata                       " u="1"/>
        <s v="Yavari                        " u="1"/>
        <s v="Inkawasi                      " u="1"/>
        <s v="Nicasio                       " u="1"/>
        <s v="Lambayeque                    " u="1"/>
        <s v="Ticrapo                       " u="1"/>
        <s v="Lince                         " u="1"/>
        <s v="Nueva Requena                 " u="1"/>
        <s v="Chinchaypujio                 " u="1"/>
        <s v="Yanac                         " u="1"/>
        <s v="La Oroya                      " u="1"/>
        <s v="Zuqiga                        " u="1"/>
        <s v="Santiago de Cao               " u="1"/>
        <s v="Palcamayo                     " u="1"/>
        <s v="San Jose de Ushua             " u="1"/>
        <s v="Umachiri                      " u="1"/>
        <s v="Huaribamba                    " u="1"/>
        <s v="Santa Rosa de Ocopa           " u="1"/>
        <s v="Sicuani                       " u="1"/>
        <s v="Alca                          " u="1"/>
        <s v="Saqo                          " u="1"/>
        <s v="Mochumi                       " u="1"/>
        <s v="Pomalca                       " u="1"/>
        <s v="Pampacolca                    " u="1"/>
        <s v="Santa Ana                     " u="1"/>
        <s v="Maranura                      " u="1"/>
        <s v="Huancaya                      " u="1"/>
        <s v="Paruro                        " u="1"/>
        <s v="Trompeteros                   " u="1"/>
        <s v="Chilcayoc                     " u="1"/>
        <s v="Huimbayoc                     " u="1"/>
        <s v="Alto Laran                    " u="1"/>
        <s v="Cabanilla                     " u="1"/>
        <s v="Rapayan                       " u="1"/>
        <s v="Amashca                       " u="1"/>
        <s v="Saqayca                       " u="1"/>
        <s v="San Antonio de Cachi          " u="1"/>
        <s v="Aco                           " u="1"/>
        <s v="Pallasca                      " u="1"/>
        <s v="Acolla                        " u="1"/>
        <s v="Cajabamba                     " u="1"/>
        <s v="Habana                        " u="1"/>
        <s v="Carabamba                     " u="1"/>
        <s v="Imaza                         " u="1"/>
        <s v="Orcotuna                      " u="1"/>
        <s v="Chavin                        " u="1"/>
        <s v="Pullo                         " u="1"/>
        <s v="Macusani                      " u="1"/>
        <s v="Llocllapampa                  " u="1"/>
        <s v="Navan                         " u="1"/>
        <s v="Pichos                        " u="1"/>
        <s v="San Juan de Yanac             " u="1"/>
        <s v="Suitucancha                   " u="1"/>
        <s v="Marcapomacocha                " u="1"/>
        <s v="Chazuta                       " u="1"/>
        <s v="Veintisiete de Noviembre      " u="1"/>
        <s v="Santiago de Surco             " u="1"/>
        <s v="Ricardo Palma                 " u="1"/>
        <s v="Izcuchaca                     " u="1"/>
        <s v="Balsapuerto                   " u="1"/>
        <s v="Pacapausa                     " u="1"/>
        <s v="Cashapampa                    " u="1"/>
        <s v="Jangas                        " u="1"/>
        <s v="Cocachacra                    " u="1"/>
        <s v="Marangani                     " u="1"/>
        <s v="Polvora                       " u="1"/>
        <s v="Poroy                         " u="1"/>
        <s v="Pucyura                       " u="1"/>
        <s v="Yungar                        " u="1"/>
        <s v="Atavillos Bajo                " u="1"/>
        <s v="Caylloma                      " u="1"/>
        <s v="Pueblo Libre                  " u="1"/>
        <s v="El Porvenir                   " u="1"/>
        <s v="San Pedro de Cajas            " u="1"/>
        <s v="Chicla                        " u="1"/>
        <s v="Quequeqa                      " u="1"/>
        <s v="Nuevo Chimbote                " u="1"/>
        <s v="Santo Tomas de Pata           " u="1"/>
        <s v="Tambo de Mora                 " u="1"/>
        <s v="Quichuas                      " u="1"/>
        <s v="Arancay                       " u="1"/>
        <s v="Poroto                        " u="1"/>
        <s v="Paccho                        " u="1"/>
        <s v="Pamparomas                    " u="1"/>
        <s v="Tate                          " u="1"/>
        <s v="Choco                         " u="1"/>
        <s v="Piscobamba                    " u="1"/>
        <s v="Chulucanas                    " u="1"/>
        <s v="Quito-Arma                    " u="1"/>
        <s v="San Juan de Tantaranche       " u="1"/>
        <s v="Anco                          " u="1"/>
        <s v="Cajay                         " u="1"/>
        <s v="Cupi                          " u="1"/>
        <s v="Dean Valdivia                 " u="1"/>
        <s v="Lucma                         " u="1"/>
        <s v="Chavin de Huantar             " u="1"/>
        <s v="Yura                          " u="1"/>
        <s v="Pachacamac                    " u="1"/>
        <s v="Pebas                         " u="1"/>
        <s v="San Pedro de Chunan           " u="1"/>
        <s v="Chivay                        " u="1"/>
        <s v="Asillo                        " u="1"/>
        <s v="Vice                          " u="1"/>
        <s v="Corrales                      " u="1"/>
        <s v="Santo Domingo de Capillas     " u="1"/>
        <s v="Jircan                        " u="1"/>
        <s v="Ondores                       " u="1"/>
        <s v="Llacanora                     " u="1"/>
        <s v="Huancane                      " u="1"/>
        <s v="Chancaybaqos                  " u="1"/>
        <s v="Rosario                       " u="1"/>
        <s v="Ticllos                       " u="1"/>
        <s v="Jesus Maria                   " u="1"/>
        <s v="Ranrahirca                    " u="1"/>
        <s v="Rondos                        " u="1"/>
        <s v="Urarinas                      " u="1"/>
        <s v="Cristo Nos Valga              " u="1"/>
        <s v="San Isidro                    " u="1"/>
        <s v="Churubamba                    " u="1"/>
        <s v="Vista Alegre                  " u="1"/>
        <s v="Moya                          " u="1"/>
        <s v="Chupuro                       " u="1"/>
        <s v="Yarabamba                     " u="1"/>
        <s v="Ambo                          " u="1"/>
        <s v="Pucara                        " u="1"/>
        <s v="San Gaban                     " u="1"/>
        <s v="San Francisco de Asis         " u="1"/>
        <s v="Chicche                       " u="1"/>
        <s v="Punta Negra                   " u="1"/>
        <s v="Saqa" u="1"/>
        <s v="Chimbote                      " u="1"/>
        <s v="Nepeqa                        " u="1"/>
        <s v="Cochamarca                    " u="1"/>
        <s v="Chaccho                       " u="1"/>
        <s v="Ubinas                        " u="1"/>
        <s v="Congas                        " u="1"/>
        <s v="Humay                         " u="1"/>
        <s v="Pocsi                         " u="1"/>
        <s v="Huaros                        " u="1"/>
        <s v="Aija                          " u="1"/>
        <s v="San Andres de Tupicocha       " u="1"/>
        <s v="Cajamarca                     " u="1"/>
        <s v="Puinahua                      " u="1"/>
        <s v="Calamarca                     " u="1"/>
        <s v="Combapata                     " u="1"/>
        <s v="Cochas                        " u="1"/>
        <s v="Santiago de Chilcas           " u="1"/>
        <s v="Cholon                        " u="1"/>
        <s v="Changuillo                    " u="1"/>
        <s v="Corongo                       " u="1"/>
        <s v="Ocobamba                      " u="1"/>
        <s v="Tomepampa                     " u="1"/>
        <s v="Ocros                         " u="1"/>
        <s v="Chontali                      " u="1"/>
        <s v="Zarumilla                     " u="1"/>
        <s v="Granada                       " u="1"/>
        <s v="Cosme                         " u="1"/>
        <s v="San Miguel de Mayocc          " u="1"/>
        <s v="Estique                       " u="1"/>
        <s v="Bellavista de la Union        " u="1"/>
        <s v="Valera                        " u="1"/>
        <s v="Santa Rosa de Sacco           " u="1"/>
        <s v="Ocuviri                       " u="1"/>
        <s v="San Francisco de Daguas       " u="1"/>
        <s v="Cochapeti                     " u="1"/>
        <s v="Aquia                         " u="1"/>
        <s v="Lamud                         " u="1"/>
        <s v="Yacus                         " u="1"/>
        <s v="Los Morochucos                " u="1"/>
        <s v="Caicay                        " u="1"/>
        <s v="Tantara                       " u="1"/>
        <s v="Quiquijana                    " u="1"/>
        <s v="Colcabamba                    " u="1"/>
        <s v="Gorgor                        " u="1"/>
        <s v="Santo Domingo de Acobamba     " u="1"/>
        <s v="Tinta                         " u="1"/>
        <s v="La Victoria                   " u="1"/>
        <s v="Pariqas" u="1"/>
        <s v="Lima                          " u="1"/>
        <s v="Yarumayo                      " u="1"/>
        <s v="Nueva Arica                   " u="1"/>
        <s v="Huancapi                      " u="1"/>
        <s v="Tapo                          " u="1"/>
        <s v="Luricocha                     " u="1"/>
        <s v="Characato                     " u="1"/>
        <s v="San Juan de Siguas            " u="1"/>
        <s v="Ayahuanco                     " u="1"/>
        <s v="Jivia                         " u="1"/>
        <s v="Oyon                          " u="1"/>
        <s v="Carmen de la Legua Reynoso    " u="1"/>
        <s v="Maqazo                        " u="1"/>
        <s v="Arapa                         " u="1"/>
        <s v="Contumaza                     " u="1"/>
        <s v="Jose Sabogal                  " u="1"/>
        <s v="Conima                        " u="1"/>
        <s v="Cabanaconde                   " u="1"/>
        <s v="Musga                         " u="1"/>
        <s v="Tres de Diciembre             " u="1"/>
        <s v="El Milagro                    " u="1"/>
        <s v="Ccapi                         " u="1"/>
        <s v="Lincha                        " u="1"/>
        <s v="Mariatana                     " u="1"/>
        <s v="Quichuay                      " u="1"/>
        <s v="Jorge Chavez                  " u="1"/>
        <s v="Conchamarca                   " u="1"/>
        <s v="Agua Blanca                   " u="1"/>
        <s v="Soras                         " u="1"/>
        <s v="San Jose de Ticllas           " u="1"/>
        <s v="Alis                          " u="1"/>
        <s v="El Cenepa                     " u="1"/>
        <s v="San Fernando                  " u="1"/>
        <s v="Tunan Marca                   " u="1"/>
        <s v="San Luis de Shuaro            " u="1"/>
        <s v="Carabayllo                    " u="1"/>
        <s v="Miguel Checa                  " u="1"/>
        <s v="Pacaraos                      " u="1"/>
        <s v="Alto Selva Alegre             " u="1"/>
        <s v="Tintay Puncu                  " u="1"/>
        <s v="Catacaos                      " u="1"/>
        <s v="San Juan de Rontoy            " u="1"/>
        <s v="Ichocan                       " u="1"/>
        <s v="Illimo                        " u="1"/>
        <s v="San Marcos                    " u="1"/>
        <s v="Quequeqa" u="1"/>
        <s v="Secclla                       " u="1"/>
        <s v="Quishuar                      " u="1"/>
        <s v="La Huaca                      " u="1"/>
        <s v="Cotahuasi                     " u="1"/>
        <s v="Cochabamba                    " u="1"/>
        <s v="Salcahuasi                    " u="1"/>
        <s v="Marcona                       " u="1"/>
        <s v="Colpas                        " u="1"/>
        <s v="Namballe                      " u="1"/>
        <s v="Yamon                         " u="1"/>
        <s v="Raymondi                      " u="1"/>
        <s v="Marco                         " u="1"/>
        <s v="Casa Grande                   " u="1"/>
        <s v="Sandia                        " u="1"/>
        <s v="Yaquerana                     " u="1"/>
        <s v="Chochope                      " u="1"/>
        <s v="Barranco                      " u="1"/>
        <s v="Copa                          " u="1"/>
        <s v="Jayanca                       " u="1"/>
        <s v="Pomacanchi                    " u="1"/>
        <s v="Guzmango                      " u="1"/>
        <s v="Magdalena del Mar             " u="1"/>
        <s v="Coya                          " u="1"/>
        <s v="Tumay Huaraca                 " u="1"/>
        <s v="Sayla                         " u="1"/>
        <s v="Tarica                        " u="1"/>
        <s v="Anchonga                      " u="1"/>
        <s v="Mirgas                        " u="1"/>
        <s v="Chincho                       " u="1"/>
        <s v="San Pedro                     " u="1"/>
        <s v="Pampas de Hospital            " u="1"/>
        <s v="Chongos Alto                  " u="1"/>
        <s v="Yauyos                        " u="1"/>
        <s v="Chiguata                      " u="1"/>
        <s v="Paras                         " u="1"/>
        <s v="Cheto                         " u="1"/>
        <s v="Colcha                        " u="1"/>
        <s v="Huachis                       " u="1"/>
        <s v="Moho                          " u="1"/>
        <s v="Cuenca                        " u="1"/>
        <s v="Tuman                         " u="1"/>
        <s v="Huariaca                      " u="1"/>
        <s v="Moro                          " u="1"/>
        <s v="Chiara                        " u="1"/>
        <s v="Canoas de Punta Sal           " u="1"/>
        <s v="Hongos                        " u="1"/>
        <s v="Nueve de Julio                " u="1"/>
        <s v="Tomay Kichwa                  " u="1"/>
        <s v="Cumba                         " u="1"/>
        <s v="Caceres del Peru              " u="1"/>
        <s v="Viru                          " u="1"/>
        <s v="Huayopata                     " u="1"/>
        <s v="Virundo                       " u="1"/>
        <s v="San Antonio de Antaparco      " u="1"/>
        <s v="Amotape                       " u="1"/>
        <s v="Punta de Bombon               " u="1"/>
        <s v="Cusca                         " u="1"/>
        <s v="Chalhuanca                    " u="1"/>
        <s v="Machupicchu                   " u="1"/>
        <s v="San Jeronimo                  " u="1"/>
        <s v="San Juan de Miraflores        " u="1"/>
        <s v="Azangaro                      " u="1"/>
        <s v="Quiches                       " u="1"/>
        <s v="Inambari                      " u="1"/>
        <s v="Soloco                        " u="1"/>
        <s v="Conchan                       " u="1"/>
        <s v="Calzada                       " u="1"/>
        <s v="Chirimoto                     " u="1"/>
        <s v="Tauripampa                    " u="1"/>
        <s v="Cahuac                        " u="1"/>
        <s v="Huaraz                        " u="1"/>
        <s v="Jaen                          " u="1"/>
        <s v="Huasmin                       " u="1"/>
        <s v="Coishco                       " u="1"/>
        <s v="Santa Maria del Mar           " u="1"/>
        <s v="Quilcapuncu                   " u="1"/>
        <s v="Santa Isabel de Siguas        " u="1"/>
        <s v="Chuschi                       " u="1"/>
        <s v="Alfonso Ugarte                " u="1"/>
        <s v="Carhuacallanga                " u="1"/>
        <s v="Arenal                        " u="1"/>
        <s v="Pomahuaca                     " u="1"/>
        <s v="Tibillo                       " u="1"/>
        <s v="Padre Abad                    " u="1"/>
        <s v="Huancano                      " u="1"/>
        <s v="Bellavista                    " u="1"/>
        <s v="Shapaja                       " u="1"/>
        <s v="Rimac                         " u="1"/>
        <s v="Saisa                         " u="1"/>
        <s v="Huancaraylla                  " u="1"/>
        <s v="Apata                         " u="1"/>
        <s v="Checras                       " u="1"/>
        <s v="Catilluc                      " u="1"/>
        <s v="Huancayo                      " u="1"/>
        <s v="Capazo                        " u="1"/>
        <s v="Sausa                         " u="1"/>
        <s v="Tauca                         " u="1"/>
        <s v="Salaverry                     " u="1"/>
        <s v="Abelardo Pardo Lezameta       " u="1"/>
        <s v="Pararin                       " u="1"/>
        <s v="San Benito                    " u="1"/>
        <s v="Los Baqos del Inca            " u="1"/>
        <s v="Surcubamba                    " u="1"/>
        <s v="Emilio San Martin             " u="1"/>
        <s v="Santa                         " u="1"/>
        <s v="Huando                        " u="1"/>
        <s v="Andajes                       " u="1"/>
        <s v="Atuncolla                     " u="1"/>
        <s v="Pajarillo                     " u="1"/>
        <s v="Yauli                         " u="1"/>
        <s v="Alto Inambari                 " u="1"/>
        <s v="Vilca                         " u="1"/>
        <s v="Caynarachi                    " u="1"/>
        <s v="Santiago de Pupuja            " u="1"/>
        <s v="San Roque de Cumbaza          " u="1"/>
        <s v="Potoni                        " u="1"/>
        <s v="Ticapampa                     " u="1"/>
        <s v="Chingas                       " u="1"/>
        <s v="San Juan de Tarucani          " u="1"/>
        <s v="Vilque Chico                  " u="1"/>
        <s v="Socos                         " u="1"/>
        <s v="Huari                         " u="1"/>
        <s v="Huacaqa" u="1"/>
        <s v="Pilpichaca                    " u="1"/>
        <s v="Gregorio Pita                 " u="1"/>
        <s v="Sondor                        " u="1"/>
        <s v="Bella Union                   " u="1"/>
        <s v="Pozuzo                        " u="1"/>
        <s v="Huacaschuque                  " u="1"/>
        <s v="Castillo Grande               " u="1"/>
        <s v="Colasay                       " u="1"/>
        <s v="San Jacinto                   " u="1"/>
        <s v="Apongo                        " u="1"/>
        <s v="Ponto                         " u="1"/>
        <s v="Honoria                       " u="1"/>
        <s v="Zapatero                      " u="1"/>
        <s v="Chacas                        " u="1"/>
        <s v="Chisquilla                    " u="1"/>
        <s v="El Agustino                   " u="1"/>
        <s v="Hermilio Valdizan             " u="1"/>
        <s v="Nuevo Progreso                " u="1"/>
        <s v="Tiquillaca                    " u="1"/>
        <s v="Asuncion                      " u="1"/>
        <s v="Tomas                         " u="1"/>
        <s v="Huayacundo Arma               " u="1"/>
        <s v="Teniente Manuel Clavero       " u="1"/>
        <s v="Picsi                         " u="1"/>
        <s v="Callalli                      " u="1"/>
        <s v="Saurama                       " u="1"/>
        <s v="Mosoc Llacta                  " u="1"/>
        <s v="Islay                         " u="1"/>
        <s v="San Luis                      " u="1"/>
        <s v="San Jose de Sisa              " u="1"/>
        <s v="Pillco Marca                  " u="1"/>
        <s v="Chinchero                     " u="1"/>
        <s v="Chojata                       " u="1"/>
        <s v="Yuracyacu                     " u="1"/>
        <s v="Catache                       " u="1"/>
        <s v="El Tambo                      " u="1"/>
        <s v="Huanchaco                     " u="1"/>
        <s v="Carania                       " u="1"/>
        <s v="Upahuacho                     " u="1"/>
        <s v="Jose Domingo Choquehuanca     " u="1"/>
        <s v="Achoma                        " u="1"/>
        <s v="Angasmarca                    " u="1"/>
        <s v="Conayca                       " u="1"/>
        <s v="San Juan Bautista             " u="1"/>
        <s v="Manuel Antonio Mesones Muro   " u="1"/>
        <s v="Quisqui                       " u="1"/>
        <s v="Ripan                         " u="1"/>
        <s v="Chachapoyas                   " u="1"/>
        <s v="El Tallan                     " u="1"/>
        <s v="Pazos                         " u="1"/>
        <s v="Yunga                         " u="1"/>
        <s v="Andarapa                      " u="1"/>
        <s v="Nicolas de Pierola            " u="1"/>
        <s v="Huancaray                     " u="1"/>
        <s v="Pocohuanca                    " u="1"/>
        <s v="Mamara                        " u="1"/>
        <s v="Pitumarca                     " u="1"/>
        <s v="Matara                        " u="1"/>
        <s v="Bolognesi                     " u="1"/>
        <s v="Tarma                         " u="1"/>
        <s v="Pisco                         " u="1"/>
        <s v="Caraz                         " u="1"/>
        <s v="Juanjui                       " u="1"/>
        <s v="Tacna                         " u="1"/>
        <s v="Saucepampa                    " u="1"/>
        <s v="Anapia                        " u="1"/>
        <s v="Huaytara                      " u="1"/>
        <s v="Punchao                       " u="1"/>
        <s v="Tilali                        " u="1"/>
        <s v="San Francisco del Yeso        " u="1"/>
        <s v="Tapacocha                     " u="1"/>
        <s v="Vichayal                      " u="1"/>
        <s v="San Isidro de Maino           " u="1"/>
        <s v="Desaguadero                   " u="1"/>
        <s v="Andahuaylillas                " u="1"/>
        <s v="San Andres de Cutervo         " u="1"/>
        <s v="Tumbes                        " u="1"/>
        <s v="Manseriche                    " u="1"/>
        <s v="Limatambo                     " u="1"/>
        <s v="Chepen                        " u="1"/>
        <s v="Rio Grande                    " u="1"/>
        <s v="Acos Vinchos                  " u="1"/>
        <s v="Tres Unidos                   " u="1"/>
        <s v="Canchayllo                    " u="1"/>
        <s v="Chingalpo                     " u="1"/>
        <s v="Cotabambas                    " u="1"/>
        <s v="Miraflores                    " u="1"/>
        <s v="San Pablo                     " u="1"/>
        <s v="Llama                         " u="1"/>
        <s v="Buldibuyo                     " u="1"/>
        <s v="Contamana                     " u="1"/>
        <s v="Charat                        " u="1"/>
        <s v="Zurite                        " u="1"/>
        <s v="Lahuaytambo                   " u="1"/>
        <s v="San Joaquin                   " u="1"/>
        <s v="Nuqoa                         " u="1"/>
        <s v="Chacabamba                    " u="1"/>
        <s v="Limbani                       " u="1"/>
        <s v="Chalamarca                    " u="1"/>
        <s v="Santo Tomas                   " u="1"/>
        <s v="Surco                         " u="1"/>
        <s v="Huarango                      " u="1"/>
        <s v="Ascope                        " u="1"/>
        <s v="Cangallo                      " u="1"/>
        <s v="La Ramada                     " u="1"/>
        <s v="Cortegana                     " u="1"/>
        <s v="Chimban                       " u="1"/>
        <s v="Bambamarca                    " u="1"/>
        <s v="Tarata                        " u="1"/>
        <s v="Checacupe                     " u="1"/>
        <s v="Hualhuas                      " u="1"/>
        <s v="San Vicente de Caqete         " u="1"/>
        <s v="Pusi                          " u="1"/>
        <s v="Iberia                        " u="1"/>
        <s v="Bambas                        " u="1"/>
        <s v="Alto Saposoa                  " u="1"/>
        <s v="Tamburco                      " u="1"/>
        <s v="Junin                         " u="1"/>
        <s v="Cachicadan                    " u="1"/>
        <s v="Morona                        " u="1"/>
        <s v="Llapa                         " u="1"/>
        <s v="Llipa                         " u="1"/>
        <s v="Quinocay                      " u="1"/>
        <s v="Anguia                        " u="1"/>
        <s v="Los Olivos                    " u="1"/>
        <s v="Tanta                         " u="1"/>
        <s v="Santa Lucia                   " u="1"/>
        <s v="VizcatanDelene                " u="1"/>
        <s v="Curpahuasi                    " u="1"/>
        <s v="Huambalpa                     " u="1"/>
        <s v="Chupamarca                    " u="1"/>
        <s v="Mito                          " u="1"/>
        <s v="Victor Larco Herrera          " u="1"/>
        <s v="Sincos                        " u="1"/>
        <s v="Palcazu                       " u="1"/>
        <s v="Eten                          " u="1"/>
        <s v="Pedro Vilca Apaza             " u="1"/>
        <s v="San Ramon                     " u="1"/>
        <s v="Challabamba                   " u="1"/>
        <s v="Huacllan                      " u="1"/>
        <s v="La Cruz                       " u="1"/>
        <s v="Colca                         " u="1"/>
        <s v="Llata                         " u="1"/>
        <s v="Jauja                         " u="1"/>
        <s v="Omate                         " u="1"/>
        <s v="Cochorco                      " u="1"/>
        <s v="Santa Ana de Tusi             " u="1"/>
        <s v="Extranjero                    " u="1"/>
        <s v="Jacas Chico                   " u="1"/>
        <s v="Totos                         " u="1"/>
        <s v="Lluta                         " u="1"/>
        <s v="Jeberos                       " u="1"/>
        <s v="Huarochiri                    " u="1"/>
        <s v="Marcas                        " u="1"/>
        <s v="Andahuaylas                   " u="1"/>
        <s v="Santa Leonor                  " u="1"/>
        <s v="Putinza                       " u="1"/>
        <s v="Omia                          " u="1"/>
        <s v="Puno                          " u="1"/>
        <s v="Huatasani                     " u="1"/>
        <s v="Aczo                          " u="1"/>
        <s v="Choras                        " u="1"/>
        <s v="Tambillo                      " u="1"/>
        <s v="Otoca                         " u="1"/>
        <s v="Ambar                         " u="1"/>
        <s v="Yanahuanca                    " u="1"/>
        <s v="Mache                         " u="1"/>
        <s v="Morcolla                      " u="1"/>
        <s v="Constitucion                  " u="1"/>
        <s v="Huancapon                     " u="1"/>
        <s v="Sicsibamba                    " u="1"/>
        <s v="Ticaco                        " u="1"/>
        <s v="Puyusca                       " u="1"/>
        <s v="Masisea                       " u="1"/>
        <s v="Sibayo                        " u="1"/>
        <s v="Omacha                        " u="1"/>
        <s v="Cayara                        " u="1"/>
        <s v="Soplin                        " u="1"/>
        <s v="Ocoruro                       " u="1"/>
        <s v="Ayaviri                       " u="1"/>
        <s v="Vilcas Huaman                 " u="1"/>
        <s v="El Alto                       " u="1"/>
        <s v="San Marcos de Rocchac         " u="1"/>
        <s v="Pimentel                      " u="1"/>
        <s v="Soritor                       " u="1"/>
        <s v="Tauria                        " u="1"/>
        <s v="Pacobamba                     " u="1"/>
        <s v="Parinari                      " u="1"/>
        <s v="Yurua                         " u="1"/>
        <s v="Rondocan                      " u="1"/>
        <s v="San Felipe                    " u="1"/>
        <s v="Cachimayo                     " u="1"/>
        <s v="Calango                       " u="1"/>
        <s v="Mariano Damaso Beraun         " u="1"/>
        <s v="Paranday                      " u="1"/>
        <s v="Sabandia                      " u="1"/>
        <s v="Parobamba                     " u="1"/>
        <s v="Huaro                         " u="1"/>
        <s v="Acas                          " u="1"/>
        <s v="Mangas                        " u="1"/>
        <s v="Chachas                       " u="1"/>
        <s v="Acos                          " u="1"/>
        <s v="Urcos                         " u="1"/>
        <s v="Huacaybamba                   " u="1"/>
        <s v="Churcampa                     " u="1"/>
        <s v="Chichas                       " u="1"/>
        <s v="Chungui                       " u="1"/>
        <s v="Carapo                        " u="1"/>
        <s v="Urubamba                      " u="1"/>
        <s v="Turpay                        " u="1"/>
        <s v="Kunturkanki                   " u="1"/>
        <s v="Huaso                         " u="1"/>
        <s v="Jacas Grande                  " u="1"/>
        <s v="Juliaca                       " u="1"/>
        <s v="Bajo Biavo                    " u="1"/>
        <s v="Quicacha                      " u="1"/>
        <s v="Marcapata                     " u="1"/>
        <s v="Lari                          " u="1"/>
        <s v="Yuracmarca                    " u="1"/>
        <s v="Marias                        " u="1"/>
        <s v="Cujillo                       " u="1"/>
        <s v="Huaricolca                    " u="1"/>
        <s v="Manantay                      " u="1"/>
        <s v="Wanchaq                       " u="1"/>
        <s v="Pisacoma                      " u="1"/>
        <s v="Huayrapata                    " u="1"/>
        <s v="Iquitos                       " u="1"/>
        <s v="Sitabamba                     " u="1"/>
        <s v="Huanca-Huanca                 " u="1"/>
        <s v="Huancarqui                    " u="1"/>
        <s v="La Capilla                    " u="1"/>
        <s v="Ramon Castilla                " u="1"/>
        <s v="Curibaya                      " u="1"/>
        <s v="Huaquirca                     " u="1"/>
        <s v="Andaymarca                    " u="1"/>
        <s v="Marcabamba                    " u="1"/>
        <s v="Zorritos                      " u="1"/>
        <s v="Colquepata                    " u="1"/>
        <s v="Ajoyani                       " u="1"/>
        <s v="San Javier de Alpabamba       " u="1"/>
        <s v="Huarmey                       " u="1"/>
        <s v="Pacasmayo                     " u="1"/>
        <s v="Pallanchacra                  " u="1"/>
        <s v="Bagua Grande                  " u="1"/>
        <s v="La Esperanza                  " u="1"/>
        <s v="Huaylillas                    " u="1"/>
        <s v="Leoncio Prado                 " u="1"/>
        <s v="San Juan de Chacqa            " u="1"/>
        <s v="Santo Toribio                 " u="1"/>
        <s v="Huacullani                    " u="1"/>
        <s v="San Pedro de Coris            " u="1"/>
        <s v="Castrovirreyna                " u="1"/>
        <s v="Marcara                       " u="1"/>
        <s v="Fernando Lores                " u="1"/>
        <s v="Cospan                        " u="1"/>
        <s v="Huayo                         " u="1"/>
        <s v="Urpay                         " u="1"/>
        <s v="Ayabaca                       " u="1"/>
        <s v="Samugari                      " u="1"/>
        <s v="Capillas                      " u="1"/>
        <s v="San Pedro de Cachora          " u="1"/>
        <s v="La Arena                      " u="1"/>
        <s v="Santa Rosa de Alto Yanaj      " u="1"/>
        <s v="Jilili                        " u="1"/>
        <s v="Ihuari                        " u="1"/>
        <s v="Yamango                       " u="1"/>
        <s v="Pilluana                      " u="1"/>
        <s v="Balsas                        " u="1"/>
        <s v="Nuevo Occoro                  " u="1"/>
        <s v="Arahuay                       " u="1"/>
        <s v="Pocollay                      " u="1"/>
        <s v="Pichanaqui                    " u="1"/>
        <s v="Tinyahuarco                   " u="1"/>
        <s v="Cascas                        " u="1"/>
        <s v="Layo                          " u="1"/>
        <s v="Morropon                      " u="1"/>
        <s v="Huanuara                      " u="1"/>
        <s v="Matahuasi                     " u="1"/>
        <s v="Caraveli                      " u="1"/>
        <s v="San Carlos                    " u="1"/>
        <s v="Morococha                     " u="1"/>
        <s v="Checca                        " u="1"/>
        <s v="Chao                          " u="1"/>
        <s v="Cojata                        " u="1"/>
        <s v="Sapallanga                    " u="1"/>
        <s v="Huaylas                       " u="1"/>
        <s v="Puyca                         " u="1"/>
        <s v="Maca                          " u="1"/>
        <s v="Cayalti                       " u="1"/>
        <s v="Vilque                        " u="1"/>
        <s v="Punta Hermosa                 " u="1"/>
        <s v="Mala                          " u="1"/>
        <s v="Cascapara                     " u="1"/>
        <s v="Nueva Cajamarca               " u="1"/>
        <s v="Chincha Alta                  " u="1"/>
        <s v="San Juan de Licupis           " u="1"/>
        <s v="Villakintiarina               " u="1"/>
        <s v="Mara                          " u="1"/>
        <s v="Achaya                        " u="1"/>
        <s v="Quiaca                        " u="1"/>
        <s v="Ventanilla                    " u="1"/>
        <s v="Lloque                        " u="1"/>
        <s v="Pastaza                       " u="1"/>
        <s v="Putina                        " u="1"/>
        <s v="Santillana                    " u="1"/>
        <s v="Coasa                         " u="1"/>
        <s v="San Jose de Quero             " u="1"/>
        <s v="Callahuanca                   " u="1"/>
        <s v="Union Agua Blanca             " u="1"/>
        <s v="Curimana                      " u="1"/>
      </sharedItems>
    </cacheField>
    <cacheField name="UBIGEO" numFmtId="165">
      <sharedItems/>
    </cacheField>
    <cacheField name="DepaProvRelacion" numFmtId="165">
      <sharedItems/>
    </cacheField>
    <cacheField name="ProvDistRelacion" numFmtId="165">
      <sharedItems/>
    </cacheField>
    <cacheField name="Plaza_Pago" numFmtId="0">
      <sharedItems count="27">
        <s v="AMA "/>
        <s v="ANC "/>
        <s v="APU "/>
        <s v="ARE "/>
        <s v="AYA "/>
        <s v="CAJ "/>
        <s v="CLL "/>
        <s v="CUZ "/>
        <s v="HAN "/>
        <s v="HNU "/>
        <s v="ICA "/>
        <s v="JUN "/>
        <s v="LIB "/>
        <s v="LAM "/>
        <s v="LIM "/>
        <s v="LOR "/>
        <s v="MDI "/>
        <s v="MOQ "/>
        <s v="PAS "/>
        <s v="PIU "/>
        <s v="PUN "/>
        <s v="SMA "/>
        <s v="TAC "/>
        <s v="TUM "/>
        <s v="UCA "/>
        <e v="#N/A"/>
        <s v="" u="1"/>
      </sharedItems>
    </cacheField>
    <cacheField name="Codigo_Postal" numFmtId="0">
      <sharedItems/>
    </cacheField>
    <cacheField name="Distrito_CodPost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7">
  <r>
    <x v="0"/>
    <x v="0"/>
    <s v="D01_ListProvincias"/>
    <n v="1"/>
    <x v="0"/>
    <s v="D01_P01_ListDistritos"/>
    <n v="1"/>
    <x v="0"/>
    <s v="010101"/>
    <s v="AmazonasChachapoyas"/>
    <s v="ChachapoyasChachapoyas"/>
    <x v="0"/>
    <s v="AM01"/>
    <s v="CHACHAPOYAS                        "/>
  </r>
  <r>
    <x v="0"/>
    <x v="0"/>
    <s v="D01_ListProvincias"/>
    <n v="1"/>
    <x v="0"/>
    <s v="D01_P01_ListDistritos"/>
    <n v="2"/>
    <x v="1"/>
    <s v="010102"/>
    <s v="AmazonasChachapoyas"/>
    <s v="ChachapoyasAsuncion"/>
    <x v="0"/>
    <s v="AM25"/>
    <s v="ASUNCION-CHACHAPOYAS               "/>
  </r>
  <r>
    <x v="0"/>
    <x v="0"/>
    <s v="D01_ListProvincias"/>
    <n v="1"/>
    <x v="0"/>
    <s v="D01_P01_ListDistritos"/>
    <n v="3"/>
    <x v="2"/>
    <s v="010103"/>
    <s v="AmazonasChachapoyas"/>
    <s v="ChachapoyasBalsas"/>
    <x v="0"/>
    <s v="AM26"/>
    <s v="BALSAS-CHACHAPOYAS                 "/>
  </r>
  <r>
    <x v="0"/>
    <x v="0"/>
    <s v="D01_ListProvincias"/>
    <n v="1"/>
    <x v="0"/>
    <s v="D01_P01_ListDistritos"/>
    <n v="4"/>
    <x v="3"/>
    <s v="010104"/>
    <s v="AmazonasChachapoyas"/>
    <s v="ChachapoyasCheto"/>
    <x v="0"/>
    <s v="AM27"/>
    <s v="CHETO-CHACHAPOYAS                  "/>
  </r>
  <r>
    <x v="0"/>
    <x v="0"/>
    <s v="D01_ListProvincias"/>
    <n v="1"/>
    <x v="0"/>
    <s v="D01_P01_ListDistritos"/>
    <n v="5"/>
    <x v="4"/>
    <s v="010105"/>
    <s v="AmazonasChachapoyas"/>
    <s v="ChachapoyasChiliquin"/>
    <x v="0"/>
    <s v="AM28"/>
    <s v="CHILIQUIN-CHACHAPOYAS              "/>
  </r>
  <r>
    <x v="0"/>
    <x v="0"/>
    <s v="D01_ListProvincias"/>
    <n v="1"/>
    <x v="0"/>
    <s v="D01_P01_ListDistritos"/>
    <n v="6"/>
    <x v="5"/>
    <s v="010106"/>
    <s v="AmazonasChachapoyas"/>
    <s v="ChachapoyasChuquibamba"/>
    <x v="0"/>
    <s v="AM29"/>
    <s v="CHUQUIBAMBA-CHACHAPOYAS            "/>
  </r>
  <r>
    <x v="0"/>
    <x v="0"/>
    <s v="D01_ListProvincias"/>
    <n v="1"/>
    <x v="0"/>
    <s v="D01_P01_ListDistritos"/>
    <n v="7"/>
    <x v="6"/>
    <s v="010107"/>
    <s v="AmazonasChachapoyas"/>
    <s v="ChachapoyasGranada"/>
    <x v="0"/>
    <s v="AM30"/>
    <s v="GRANADA-CHACHAPOYAS                "/>
  </r>
  <r>
    <x v="0"/>
    <x v="0"/>
    <s v="D01_ListProvincias"/>
    <n v="1"/>
    <x v="0"/>
    <s v="D01_P01_ListDistritos"/>
    <n v="8"/>
    <x v="7"/>
    <s v="010108"/>
    <s v="AmazonasChachapoyas"/>
    <s v="ChachapoyasHuancas"/>
    <x v="0"/>
    <s v="AM31"/>
    <s v="HUANCAS-CHACHAPOYAS                "/>
  </r>
  <r>
    <x v="0"/>
    <x v="0"/>
    <s v="D01_ListProvincias"/>
    <n v="1"/>
    <x v="0"/>
    <s v="D01_P01_ListDistritos"/>
    <n v="9"/>
    <x v="8"/>
    <s v="010109"/>
    <s v="AmazonasChachapoyas"/>
    <s v="ChachapoyasLa Jalca"/>
    <x v="0"/>
    <s v="AM32"/>
    <s v="LA JALCA-CHACHAPOYAS               "/>
  </r>
  <r>
    <x v="0"/>
    <x v="0"/>
    <s v="D01_ListProvincias"/>
    <n v="1"/>
    <x v="0"/>
    <s v="D01_P01_ListDistritos"/>
    <n v="10"/>
    <x v="9"/>
    <s v="010110"/>
    <s v="AmazonasChachapoyas"/>
    <s v="ChachapoyasLeimebamba"/>
    <x v="0"/>
    <s v="AM33"/>
    <s v="LEIMEBAMBA-CHACHAPOYAS             "/>
  </r>
  <r>
    <x v="0"/>
    <x v="0"/>
    <s v="D01_ListProvincias"/>
    <n v="1"/>
    <x v="0"/>
    <s v="D01_P01_ListDistritos"/>
    <n v="11"/>
    <x v="10"/>
    <s v="010111"/>
    <s v="AmazonasChachapoyas"/>
    <s v="ChachapoyasLevanto"/>
    <x v="0"/>
    <s v="AM34"/>
    <s v="LEVANTO-CHACHAPOYAS                "/>
  </r>
  <r>
    <x v="0"/>
    <x v="0"/>
    <s v="D01_ListProvincias"/>
    <n v="1"/>
    <x v="0"/>
    <s v="D01_P01_ListDistritos"/>
    <n v="12"/>
    <x v="11"/>
    <s v="010112"/>
    <s v="AmazonasChachapoyas"/>
    <s v="ChachapoyasMagdalena"/>
    <x v="0"/>
    <s v="AM35"/>
    <s v="MAGDALENA-CHACHAPOYAS              "/>
  </r>
  <r>
    <x v="0"/>
    <x v="0"/>
    <s v="D01_ListProvincias"/>
    <n v="1"/>
    <x v="0"/>
    <s v="D01_P01_ListDistritos"/>
    <n v="13"/>
    <x v="12"/>
    <s v="010113"/>
    <s v="AmazonasChachapoyas"/>
    <s v="ChachapoyasMariscal Castilla"/>
    <x v="0"/>
    <s v="AM36"/>
    <s v="MARISCAL CASTILLA-CHACHAPOYAS      "/>
  </r>
  <r>
    <x v="0"/>
    <x v="0"/>
    <s v="D01_ListProvincias"/>
    <n v="1"/>
    <x v="0"/>
    <s v="D01_P01_ListDistritos"/>
    <n v="14"/>
    <x v="13"/>
    <s v="010114"/>
    <s v="AmazonasChachapoyas"/>
    <s v="ChachapoyasMolinopampa"/>
    <x v="0"/>
    <s v="AM37"/>
    <s v="MOLINOPAMPA-CHACHAPOYAS            "/>
  </r>
  <r>
    <x v="0"/>
    <x v="0"/>
    <s v="D01_ListProvincias"/>
    <n v="1"/>
    <x v="0"/>
    <s v="D01_P01_ListDistritos"/>
    <n v="15"/>
    <x v="14"/>
    <s v="010115"/>
    <s v="AmazonasChachapoyas"/>
    <s v="ChachapoyasMontevideo"/>
    <x v="0"/>
    <s v="AM38"/>
    <s v="MONTEVIDEO-CHACHAPOYAS             "/>
  </r>
  <r>
    <x v="0"/>
    <x v="0"/>
    <s v="D01_ListProvincias"/>
    <n v="1"/>
    <x v="0"/>
    <s v="D01_P01_ListDistritos"/>
    <n v="16"/>
    <x v="15"/>
    <s v="010116"/>
    <s v="AmazonasChachapoyas"/>
    <s v="ChachapoyasOlleros"/>
    <x v="0"/>
    <s v="AM39"/>
    <s v="OLLEROS-CHACHAPOYAS                "/>
  </r>
  <r>
    <x v="0"/>
    <x v="0"/>
    <s v="D01_ListProvincias"/>
    <n v="1"/>
    <x v="0"/>
    <s v="D01_P01_ListDistritos"/>
    <n v="17"/>
    <x v="16"/>
    <s v="010117"/>
    <s v="AmazonasChachapoyas"/>
    <s v="ChachapoyasQuinjalca"/>
    <x v="0"/>
    <s v="AM40"/>
    <s v="QUINJALCA-CHACHAPOYAS              "/>
  </r>
  <r>
    <x v="0"/>
    <x v="0"/>
    <s v="D01_ListProvincias"/>
    <n v="1"/>
    <x v="0"/>
    <s v="D01_P01_ListDistritos"/>
    <n v="18"/>
    <x v="17"/>
    <s v="010118"/>
    <s v="AmazonasChachapoyas"/>
    <s v="ChachapoyasSan Francisco de Daguas"/>
    <x v="0"/>
    <s v="AM41"/>
    <s v="SAN FRANCISCO DE DAGUAS-CHACHAPOYAS"/>
  </r>
  <r>
    <x v="0"/>
    <x v="0"/>
    <s v="D01_ListProvincias"/>
    <n v="1"/>
    <x v="0"/>
    <s v="D01_P01_ListDistritos"/>
    <n v="19"/>
    <x v="18"/>
    <s v="010119"/>
    <s v="AmazonasChachapoyas"/>
    <s v="ChachapoyasSan Isidro de Maino"/>
    <x v="0"/>
    <s v="AM42"/>
    <s v="SAN ISIDRO DE MAINO-CHACHAPOYAS    "/>
  </r>
  <r>
    <x v="0"/>
    <x v="0"/>
    <s v="D01_ListProvincias"/>
    <n v="1"/>
    <x v="0"/>
    <s v="D01_P01_ListDistritos"/>
    <n v="20"/>
    <x v="19"/>
    <s v="010120"/>
    <s v="AmazonasChachapoyas"/>
    <s v="ChachapoyasSoloco"/>
    <x v="0"/>
    <s v="AM43"/>
    <s v="SOLOCO-CHACHAPOYAS                 "/>
  </r>
  <r>
    <x v="0"/>
    <x v="0"/>
    <s v="D01_ListProvincias"/>
    <n v="1"/>
    <x v="0"/>
    <s v="D01_P01_ListDistritos"/>
    <n v="21"/>
    <x v="20"/>
    <s v="010121"/>
    <s v="AmazonasChachapoyas"/>
    <s v="ChachapoyasSonche"/>
    <x v="0"/>
    <s v="AM44"/>
    <s v="SONCHE-CHACHAPOYAS                 "/>
  </r>
  <r>
    <x v="0"/>
    <x v="0"/>
    <s v="D01_ListProvincias"/>
    <n v="2"/>
    <x v="1"/>
    <s v="D01_P02_ListDistritos"/>
    <n v="1"/>
    <x v="21"/>
    <s v="010201"/>
    <s v="AmazonasBagua"/>
    <s v="BaguaBagua"/>
    <x v="0"/>
    <s v="AM02"/>
    <s v="BAGUA-BAGUA                        "/>
  </r>
  <r>
    <x v="0"/>
    <x v="0"/>
    <s v="D01_ListProvincias"/>
    <n v="2"/>
    <x v="1"/>
    <s v="D01_P02_ListDistritos"/>
    <n v="2"/>
    <x v="22"/>
    <s v="010202"/>
    <s v="AmazonasBagua"/>
    <s v="BaguaAramango"/>
    <x v="0"/>
    <s v="AM08"/>
    <s v="ARAMANGO-BAGUA                     "/>
  </r>
  <r>
    <x v="0"/>
    <x v="0"/>
    <s v="D01_ListProvincias"/>
    <n v="2"/>
    <x v="1"/>
    <s v="D01_P02_ListDistritos"/>
    <n v="3"/>
    <x v="23"/>
    <s v="010203"/>
    <s v="AmazonasBagua"/>
    <s v="BaguaCopallin"/>
    <x v="0"/>
    <s v="AM09"/>
    <s v="COPALLIN-BAGUA                     "/>
  </r>
  <r>
    <x v="0"/>
    <x v="0"/>
    <s v="D01_ListProvincias"/>
    <n v="2"/>
    <x v="1"/>
    <s v="D01_P02_ListDistritos"/>
    <n v="4"/>
    <x v="24"/>
    <s v="010204"/>
    <s v="AmazonasBagua"/>
    <s v="BaguaEl Parco"/>
    <x v="0"/>
    <s v="AM10"/>
    <s v="EL PARCO-BAGUA                     "/>
  </r>
  <r>
    <x v="0"/>
    <x v="0"/>
    <s v="D01_ListProvincias"/>
    <n v="2"/>
    <x v="1"/>
    <s v="D01_P02_ListDistritos"/>
    <n v="5"/>
    <x v="25"/>
    <s v="010205"/>
    <s v="AmazonasBagua"/>
    <s v="BaguaImaza"/>
    <x v="0"/>
    <s v="AM11"/>
    <s v="IMAZA-BAGUA                        "/>
  </r>
  <r>
    <x v="0"/>
    <x v="0"/>
    <s v="D01_ListProvincias"/>
    <n v="2"/>
    <x v="1"/>
    <s v="D01_P02_ListDistritos"/>
    <n v="6"/>
    <x v="26"/>
    <s v="010206"/>
    <s v="AmazonasBagua"/>
    <s v="BaguaLa Peca"/>
    <x v="0"/>
    <s v="AM12"/>
    <s v="LA PECA-BAGUA                      "/>
  </r>
  <r>
    <x v="0"/>
    <x v="0"/>
    <s v="D01_ListProvincias"/>
    <n v="3"/>
    <x v="2"/>
    <s v="D01_P03_ListDistritos"/>
    <n v="1"/>
    <x v="27"/>
    <s v="010301"/>
    <s v="AmazonasBongara"/>
    <s v="BongaraJumbilla"/>
    <x v="0"/>
    <s v="AM13"/>
    <s v="JUMBILLA-BONGARA                   "/>
  </r>
  <r>
    <x v="0"/>
    <x v="0"/>
    <s v="D01_ListProvincias"/>
    <n v="3"/>
    <x v="2"/>
    <s v="D01_P03_ListDistritos"/>
    <n v="2"/>
    <x v="28"/>
    <s v="010302"/>
    <s v="AmazonasBongara"/>
    <s v="BongaraChisquilla"/>
    <x v="0"/>
    <s v="AM14"/>
    <s v="CHISQUILLA-BONGARA                 "/>
  </r>
  <r>
    <x v="0"/>
    <x v="0"/>
    <s v="D01_ListProvincias"/>
    <n v="3"/>
    <x v="2"/>
    <s v="D01_P03_ListDistritos"/>
    <n v="3"/>
    <x v="29"/>
    <s v="010303"/>
    <s v="AmazonasBongara"/>
    <s v="BongaraChuruja"/>
    <x v="0"/>
    <s v="AM15"/>
    <s v="CHURUJA-BONGARA                    "/>
  </r>
  <r>
    <x v="0"/>
    <x v="0"/>
    <s v="D01_ListProvincias"/>
    <n v="3"/>
    <x v="2"/>
    <s v="D01_P03_ListDistritos"/>
    <n v="4"/>
    <x v="30"/>
    <s v="010304"/>
    <s v="AmazonasBongara"/>
    <s v="BongaraCorosha"/>
    <x v="0"/>
    <s v="AM16"/>
    <s v="COROSHA-BONGARA                    "/>
  </r>
  <r>
    <x v="0"/>
    <x v="0"/>
    <s v="D01_ListProvincias"/>
    <n v="3"/>
    <x v="2"/>
    <s v="D01_P03_ListDistritos"/>
    <n v="5"/>
    <x v="31"/>
    <s v="010305"/>
    <s v="AmazonasBongara"/>
    <s v="BongaraCuispes"/>
    <x v="0"/>
    <s v="AM17"/>
    <s v="CUISPES-BONGARA                    "/>
  </r>
  <r>
    <x v="0"/>
    <x v="0"/>
    <s v="D01_ListProvincias"/>
    <n v="3"/>
    <x v="2"/>
    <s v="D01_P03_ListDistritos"/>
    <n v="6"/>
    <x v="32"/>
    <s v="010306"/>
    <s v="AmazonasBongara"/>
    <s v="BongaraFlorida"/>
    <x v="0"/>
    <s v="AM18"/>
    <s v="FLORIDA-BONGARA                    "/>
  </r>
  <r>
    <x v="0"/>
    <x v="0"/>
    <s v="D01_ListProvincias"/>
    <n v="3"/>
    <x v="2"/>
    <s v="D01_P03_ListDistritos"/>
    <n v="7"/>
    <x v="33"/>
    <s v="010307"/>
    <s v="AmazonasBongara"/>
    <s v="BongaraJazan"/>
    <x v="0"/>
    <s v="AM19"/>
    <s v="JAZAN-BONGARA                      "/>
  </r>
  <r>
    <x v="0"/>
    <x v="0"/>
    <s v="D01_ListProvincias"/>
    <n v="3"/>
    <x v="2"/>
    <s v="D01_P03_ListDistritos"/>
    <n v="8"/>
    <x v="34"/>
    <s v="010308"/>
    <s v="AmazonasBongara"/>
    <s v="BongaraRecta"/>
    <x v="0"/>
    <s v="AM20"/>
    <s v="RECTA-BONGARA                      "/>
  </r>
  <r>
    <x v="0"/>
    <x v="0"/>
    <s v="D01_ListProvincias"/>
    <n v="3"/>
    <x v="2"/>
    <s v="D01_P03_ListDistritos"/>
    <n v="9"/>
    <x v="35"/>
    <s v="010309"/>
    <s v="AmazonasBongara"/>
    <s v="BongaraSan Carlos"/>
    <x v="0"/>
    <s v="AM21"/>
    <s v="SAN CARLOS-BONGARA                 "/>
  </r>
  <r>
    <x v="0"/>
    <x v="0"/>
    <s v="D01_ListProvincias"/>
    <n v="3"/>
    <x v="2"/>
    <s v="D01_P03_ListDistritos"/>
    <n v="10"/>
    <x v="36"/>
    <s v="010310"/>
    <s v="AmazonasBongara"/>
    <s v="BongaraShipasbamba"/>
    <x v="0"/>
    <s v="AM22"/>
    <s v="SHIPASBAMBA-BONGARA                "/>
  </r>
  <r>
    <x v="0"/>
    <x v="0"/>
    <s v="D01_ListProvincias"/>
    <n v="3"/>
    <x v="2"/>
    <s v="D01_P03_ListDistritos"/>
    <n v="11"/>
    <x v="37"/>
    <s v="010311"/>
    <s v="AmazonasBongara"/>
    <s v="BongaraValera"/>
    <x v="0"/>
    <s v="AM23"/>
    <s v="VALERA-BONGARA                     "/>
  </r>
  <r>
    <x v="0"/>
    <x v="0"/>
    <s v="D01_ListProvincias"/>
    <n v="3"/>
    <x v="2"/>
    <s v="D01_P03_ListDistritos"/>
    <n v="12"/>
    <x v="38"/>
    <s v="010312"/>
    <s v="AmazonasBongara"/>
    <s v="BongaraYambrasbamba"/>
    <x v="0"/>
    <s v="AM24"/>
    <s v="YAMBRASBAMBA-BONGARA               "/>
  </r>
  <r>
    <x v="0"/>
    <x v="0"/>
    <s v="D01_ListProvincias"/>
    <n v="4"/>
    <x v="3"/>
    <s v="D01_P04_ListDistritos"/>
    <n v="1"/>
    <x v="39"/>
    <s v="010401"/>
    <s v="AmazonasCondorcanqui"/>
    <s v="CondorcanquiNieva"/>
    <x v="0"/>
    <s v="AM45"/>
    <s v="NIEVA-CONDORCANQUI                 "/>
  </r>
  <r>
    <x v="0"/>
    <x v="0"/>
    <s v="D01_ListProvincias"/>
    <n v="4"/>
    <x v="3"/>
    <s v="D01_P04_ListDistritos"/>
    <n v="2"/>
    <x v="40"/>
    <s v="010402"/>
    <s v="AmazonasCondorcanqui"/>
    <s v="CondorcanquiEl Cenepa"/>
    <x v="0"/>
    <s v="AM46"/>
    <s v="EL CENEPA-CONDORCANQUI             "/>
  </r>
  <r>
    <x v="0"/>
    <x v="0"/>
    <s v="D01_ListProvincias"/>
    <n v="4"/>
    <x v="3"/>
    <s v="D01_P04_ListDistritos"/>
    <n v="3"/>
    <x v="41"/>
    <s v="010403"/>
    <s v="AmazonasCondorcanqui"/>
    <s v="CondorcanquiRio Santiago"/>
    <x v="0"/>
    <s v="AM47"/>
    <s v="RIO SANTIAGO-CONDORCANQUI          "/>
  </r>
  <r>
    <x v="0"/>
    <x v="0"/>
    <s v="D01_ListProvincias"/>
    <n v="5"/>
    <x v="4"/>
    <s v="D01_P05_ListDistritos"/>
    <n v="1"/>
    <x v="42"/>
    <s v="010501"/>
    <s v="AmazonasLuya"/>
    <s v="LuyaLamud"/>
    <x v="0"/>
    <s v="AM48"/>
    <s v="LAMUD-LUYA                         "/>
  </r>
  <r>
    <x v="0"/>
    <x v="0"/>
    <s v="D01_ListProvincias"/>
    <n v="5"/>
    <x v="4"/>
    <s v="D01_P05_ListDistritos"/>
    <n v="2"/>
    <x v="43"/>
    <s v="010502"/>
    <s v="AmazonasLuya"/>
    <s v="LuyaCamporredondo"/>
    <x v="0"/>
    <s v="AM49"/>
    <s v="CAMPORREDONDO-LUYA                 "/>
  </r>
  <r>
    <x v="0"/>
    <x v="0"/>
    <s v="D01_ListProvincias"/>
    <n v="5"/>
    <x v="4"/>
    <s v="D01_P05_ListDistritos"/>
    <n v="3"/>
    <x v="44"/>
    <s v="010503"/>
    <s v="AmazonasLuya"/>
    <s v="LuyaCocabamba"/>
    <x v="0"/>
    <s v="AM50"/>
    <s v="COCABAMBA-LUYA                     "/>
  </r>
  <r>
    <x v="0"/>
    <x v="0"/>
    <s v="D01_ListProvincias"/>
    <n v="5"/>
    <x v="4"/>
    <s v="D01_P05_ListDistritos"/>
    <n v="4"/>
    <x v="45"/>
    <s v="010504"/>
    <s v="AmazonasLuya"/>
    <s v="LuyaColcamar"/>
    <x v="0"/>
    <s v="AM51"/>
    <s v="COLCAMAR-LUYA                      "/>
  </r>
  <r>
    <x v="0"/>
    <x v="0"/>
    <s v="D01_ListProvincias"/>
    <n v="5"/>
    <x v="4"/>
    <s v="D01_P05_ListDistritos"/>
    <n v="5"/>
    <x v="46"/>
    <s v="010505"/>
    <s v="AmazonasLuya"/>
    <s v="LuyaConila"/>
    <x v="0"/>
    <s v="AM52"/>
    <s v="CONILA-LUYA                        "/>
  </r>
  <r>
    <x v="0"/>
    <x v="0"/>
    <s v="D01_ListProvincias"/>
    <n v="5"/>
    <x v="4"/>
    <s v="D01_P05_ListDistritos"/>
    <n v="6"/>
    <x v="47"/>
    <s v="010506"/>
    <s v="AmazonasLuya"/>
    <s v="LuyaInguilpata"/>
    <x v="0"/>
    <s v="AM53"/>
    <s v="INGUILPATA-LUYA                    "/>
  </r>
  <r>
    <x v="0"/>
    <x v="0"/>
    <s v="D01_ListProvincias"/>
    <n v="5"/>
    <x v="4"/>
    <s v="D01_P05_ListDistritos"/>
    <n v="7"/>
    <x v="48"/>
    <s v="010507"/>
    <s v="AmazonasLuya"/>
    <s v="LuyaLonguita"/>
    <x v="0"/>
    <s v="AM54"/>
    <s v="LONGUITA-LUYA                      "/>
  </r>
  <r>
    <x v="0"/>
    <x v="0"/>
    <s v="D01_ListProvincias"/>
    <n v="5"/>
    <x v="4"/>
    <s v="D01_P05_ListDistritos"/>
    <n v="8"/>
    <x v="49"/>
    <s v="010508"/>
    <s v="AmazonasLuya"/>
    <s v="LuyaLonya Chico"/>
    <x v="0"/>
    <s v="AM55"/>
    <s v="LONYA CHICO-LUYA                   "/>
  </r>
  <r>
    <x v="0"/>
    <x v="0"/>
    <s v="D01_ListProvincias"/>
    <n v="5"/>
    <x v="4"/>
    <s v="D01_P05_ListDistritos"/>
    <n v="9"/>
    <x v="50"/>
    <s v="010509"/>
    <s v="AmazonasLuya"/>
    <s v="LuyaLuya"/>
    <x v="0"/>
    <s v="AM05"/>
    <s v="LUYA                               "/>
  </r>
  <r>
    <x v="0"/>
    <x v="0"/>
    <s v="D01_ListProvincias"/>
    <n v="5"/>
    <x v="4"/>
    <s v="D01_P05_ListDistritos"/>
    <n v="10"/>
    <x v="51"/>
    <s v="010510"/>
    <s v="AmazonasLuya"/>
    <s v="LuyaLuya Viejo"/>
    <x v="0"/>
    <s v="AM56"/>
    <s v="LUYA VIEJO-LUYA                    "/>
  </r>
  <r>
    <x v="0"/>
    <x v="0"/>
    <s v="D01_ListProvincias"/>
    <n v="5"/>
    <x v="4"/>
    <s v="D01_P05_ListDistritos"/>
    <n v="11"/>
    <x v="52"/>
    <s v="010511"/>
    <s v="AmazonasLuya"/>
    <s v="LuyaMaria"/>
    <x v="0"/>
    <s v="AM57"/>
    <s v="MARIA-LUYA                         "/>
  </r>
  <r>
    <x v="0"/>
    <x v="0"/>
    <s v="D01_ListProvincias"/>
    <n v="5"/>
    <x v="4"/>
    <s v="D01_P05_ListDistritos"/>
    <n v="12"/>
    <x v="53"/>
    <s v="010512"/>
    <s v="AmazonasLuya"/>
    <s v="LuyaOcalli"/>
    <x v="0"/>
    <s v="AM58"/>
    <s v="OCALLI-LUYA                        "/>
  </r>
  <r>
    <x v="0"/>
    <x v="0"/>
    <s v="D01_ListProvincias"/>
    <n v="5"/>
    <x v="4"/>
    <s v="D01_P05_ListDistritos"/>
    <n v="13"/>
    <x v="54"/>
    <s v="010513"/>
    <s v="AmazonasLuya"/>
    <s v="LuyaOcumal"/>
    <x v="0"/>
    <s v="AM59"/>
    <s v="OCUMAL-LUYA                        "/>
  </r>
  <r>
    <x v="0"/>
    <x v="0"/>
    <s v="D01_ListProvincias"/>
    <n v="5"/>
    <x v="4"/>
    <s v="D01_P05_ListDistritos"/>
    <n v="14"/>
    <x v="55"/>
    <s v="010514"/>
    <s v="AmazonasLuya"/>
    <s v="LuyaPisuquia"/>
    <x v="0"/>
    <s v="AM60"/>
    <s v="PISUQUIA-LUYA                      "/>
  </r>
  <r>
    <x v="0"/>
    <x v="0"/>
    <s v="D01_ListProvincias"/>
    <n v="5"/>
    <x v="4"/>
    <s v="D01_P05_ListDistritos"/>
    <n v="15"/>
    <x v="56"/>
    <s v="010515"/>
    <s v="AmazonasLuya"/>
    <s v="LuyaProvidencia"/>
    <x v="0"/>
    <s v="AM61"/>
    <s v="PROVIDENCIA-LUYA                   "/>
  </r>
  <r>
    <x v="0"/>
    <x v="0"/>
    <s v="D01_ListProvincias"/>
    <n v="5"/>
    <x v="4"/>
    <s v="D01_P05_ListDistritos"/>
    <n v="16"/>
    <x v="57"/>
    <s v="010516"/>
    <s v="AmazonasLuya"/>
    <s v="LuyaSan Cristobal"/>
    <x v="0"/>
    <s v="AM62"/>
    <s v="SAN CRISTOBAL-LUYA                 "/>
  </r>
  <r>
    <x v="0"/>
    <x v="0"/>
    <s v="D01_ListProvincias"/>
    <n v="5"/>
    <x v="4"/>
    <s v="D01_P05_ListDistritos"/>
    <n v="17"/>
    <x v="58"/>
    <s v="010517"/>
    <s v="AmazonasLuya"/>
    <s v="LuyaSan Francisco del Yeso"/>
    <x v="0"/>
    <s v="AM63"/>
    <s v="SAN FRANCISCO DEL YESO-LUYA        "/>
  </r>
  <r>
    <x v="0"/>
    <x v="0"/>
    <s v="D01_ListProvincias"/>
    <n v="5"/>
    <x v="4"/>
    <s v="D01_P05_ListDistritos"/>
    <n v="18"/>
    <x v="59"/>
    <s v="010518"/>
    <s v="AmazonasLuya"/>
    <s v="LuyaSan Jeronimo"/>
    <x v="0"/>
    <s v="AM64"/>
    <s v="SAN JERONIMO-LUYA                  "/>
  </r>
  <r>
    <x v="0"/>
    <x v="0"/>
    <s v="D01_ListProvincias"/>
    <n v="5"/>
    <x v="4"/>
    <s v="D01_P05_ListDistritos"/>
    <n v="19"/>
    <x v="60"/>
    <s v="010519"/>
    <s v="AmazonasLuya"/>
    <s v="LuyaSan Juan de Lopecancha"/>
    <x v="0"/>
    <s v="AM65"/>
    <s v="SAN JUAN DE LOPECANCHA-LUYA        "/>
  </r>
  <r>
    <x v="0"/>
    <x v="0"/>
    <s v="D01_ListProvincias"/>
    <n v="5"/>
    <x v="4"/>
    <s v="D01_P05_ListDistritos"/>
    <n v="20"/>
    <x v="61"/>
    <s v="010520"/>
    <s v="AmazonasLuya"/>
    <s v="LuyaSanta Catalina"/>
    <x v="0"/>
    <s v="AM66"/>
    <s v="SANTA CATALINA-LUYA                "/>
  </r>
  <r>
    <x v="0"/>
    <x v="0"/>
    <s v="D01_ListProvincias"/>
    <n v="5"/>
    <x v="4"/>
    <s v="D01_P05_ListDistritos"/>
    <n v="21"/>
    <x v="62"/>
    <s v="010521"/>
    <s v="AmazonasLuya"/>
    <s v="LuyaSanto Tomas"/>
    <x v="0"/>
    <s v="AM67"/>
    <s v="SANTO TOMAS-LUYA                   "/>
  </r>
  <r>
    <x v="0"/>
    <x v="0"/>
    <s v="D01_ListProvincias"/>
    <n v="5"/>
    <x v="4"/>
    <s v="D01_P05_ListDistritos"/>
    <n v="22"/>
    <x v="63"/>
    <s v="010522"/>
    <s v="AmazonasLuya"/>
    <s v="LuyaTingo"/>
    <x v="0"/>
    <s v="AM68"/>
    <s v="TINGO-LUYA                         "/>
  </r>
  <r>
    <x v="0"/>
    <x v="0"/>
    <s v="D01_ListProvincias"/>
    <n v="5"/>
    <x v="4"/>
    <s v="D01_P05_ListDistritos"/>
    <n v="23"/>
    <x v="64"/>
    <s v="010523"/>
    <s v="AmazonasLuya"/>
    <s v="LuyaTrita"/>
    <x v="0"/>
    <s v="AM69"/>
    <s v="TRITA-LUYA                         "/>
  </r>
  <r>
    <x v="0"/>
    <x v="0"/>
    <s v="D01_ListProvincias"/>
    <n v="6"/>
    <x v="5"/>
    <s v="D01_P06_ListDistritos"/>
    <n v="1"/>
    <x v="65"/>
    <s v="010601"/>
    <s v="AmazonasRodriguez de Mendoza"/>
    <s v="Rodriguez de MendozaSan Nicolas"/>
    <x v="0"/>
    <s v="AM70"/>
    <s v="SAN NICOLAS-RODRIGUEZ DE MENDOZA   "/>
  </r>
  <r>
    <x v="0"/>
    <x v="0"/>
    <s v="D01_ListProvincias"/>
    <n v="6"/>
    <x v="5"/>
    <s v="D01_P06_ListDistritos"/>
    <n v="2"/>
    <x v="66"/>
    <s v="010602"/>
    <s v="AmazonasRodriguez de Mendoza"/>
    <s v="Rodriguez de MendozaChirimoto"/>
    <x v="0"/>
    <s v="AM71"/>
    <s v="CHIRIMOTO-RODRIGUEZ DE MENDOZA     "/>
  </r>
  <r>
    <x v="0"/>
    <x v="0"/>
    <s v="D01_ListProvincias"/>
    <n v="6"/>
    <x v="5"/>
    <s v="D01_P06_ListDistritos"/>
    <n v="3"/>
    <x v="67"/>
    <s v="010603"/>
    <s v="AmazonasRodriguez de Mendoza"/>
    <s v="Rodriguez de MendozaCochamal"/>
    <x v="0"/>
    <s v="AM72"/>
    <s v="COCHAMAL-RODRIGUEZ DE MENDOZA      "/>
  </r>
  <r>
    <x v="0"/>
    <x v="0"/>
    <s v="D01_ListProvincias"/>
    <n v="6"/>
    <x v="5"/>
    <s v="D01_P06_ListDistritos"/>
    <n v="4"/>
    <x v="68"/>
    <s v="010604"/>
    <s v="AmazonasRodriguez de Mendoza"/>
    <s v="Rodriguez de MendozaHuambo"/>
    <x v="0"/>
    <s v="AM73"/>
    <s v="HUAMBO-RODRIGUEZ DE MENDOZA        "/>
  </r>
  <r>
    <x v="0"/>
    <x v="0"/>
    <s v="D01_ListProvincias"/>
    <n v="6"/>
    <x v="5"/>
    <s v="D01_P06_ListDistritos"/>
    <n v="5"/>
    <x v="69"/>
    <s v="010605"/>
    <s v="AmazonasRodriguez de Mendoza"/>
    <s v="Rodriguez de MendozaLimabamba"/>
    <x v="0"/>
    <s v="AM74"/>
    <s v="LIMABAMBA-RODRIGUEZ DE MENDOZA     "/>
  </r>
  <r>
    <x v="0"/>
    <x v="0"/>
    <s v="D01_ListProvincias"/>
    <n v="6"/>
    <x v="5"/>
    <s v="D01_P06_ListDistritos"/>
    <n v="6"/>
    <x v="70"/>
    <s v="010606"/>
    <s v="AmazonasRodriguez de Mendoza"/>
    <s v="Rodriguez de MendozaLongar"/>
    <x v="0"/>
    <s v="AM75"/>
    <s v="LONGAR-RODRIGUEZ DE MENDOZA        "/>
  </r>
  <r>
    <x v="0"/>
    <x v="0"/>
    <s v="D01_ListProvincias"/>
    <n v="6"/>
    <x v="5"/>
    <s v="D01_P06_ListDistritos"/>
    <n v="7"/>
    <x v="71"/>
    <s v="010607"/>
    <s v="AmazonasRodriguez de Mendoza"/>
    <s v="Rodriguez de MendozaMariscal Benavides"/>
    <x v="0"/>
    <s v="AM76"/>
    <s v="MARISCAL BENAVIDES-RODRIGUEZ DE MEN"/>
  </r>
  <r>
    <x v="0"/>
    <x v="0"/>
    <s v="D01_ListProvincias"/>
    <n v="6"/>
    <x v="5"/>
    <s v="D01_P06_ListDistritos"/>
    <n v="8"/>
    <x v="72"/>
    <s v="010608"/>
    <s v="AmazonasRodriguez de Mendoza"/>
    <s v="Rodriguez de MendozaMilpuc"/>
    <x v="0"/>
    <s v="AM77"/>
    <s v="MILPUC-RODRIGUEZ DE MENDOZA        "/>
  </r>
  <r>
    <x v="0"/>
    <x v="0"/>
    <s v="D01_ListProvincias"/>
    <n v="6"/>
    <x v="5"/>
    <s v="D01_P06_ListDistritos"/>
    <n v="9"/>
    <x v="73"/>
    <s v="010609"/>
    <s v="AmazonasRodriguez de Mendoza"/>
    <s v="Rodriguez de MendozaOmia"/>
    <x v="0"/>
    <s v="AM78"/>
    <s v="OMIA-RODRIGUEZ DE MENDOZA          "/>
  </r>
  <r>
    <x v="0"/>
    <x v="0"/>
    <s v="D01_ListProvincias"/>
    <n v="6"/>
    <x v="5"/>
    <s v="D01_P06_ListDistritos"/>
    <n v="10"/>
    <x v="74"/>
    <s v="010610"/>
    <s v="AmazonasRodriguez de Mendoza"/>
    <s v="Rodriguez de MendozaSanta Rosa"/>
    <x v="0"/>
    <s v="AM79"/>
    <s v="SANTA ROSA-RODRIGUEZ DE MENDOZA    "/>
  </r>
  <r>
    <x v="0"/>
    <x v="0"/>
    <s v="D01_ListProvincias"/>
    <n v="6"/>
    <x v="5"/>
    <s v="D01_P06_ListDistritos"/>
    <n v="11"/>
    <x v="75"/>
    <s v="010611"/>
    <s v="AmazonasRodriguez de Mendoza"/>
    <s v="Rodriguez de MendozaTotora"/>
    <x v="0"/>
    <s v="AM80"/>
    <s v="TOTORA-RODRIGUEZ DE MENDOZA        "/>
  </r>
  <r>
    <x v="0"/>
    <x v="0"/>
    <s v="D01_ListProvincias"/>
    <n v="6"/>
    <x v="5"/>
    <s v="D01_P06_ListDistritos"/>
    <n v="12"/>
    <x v="76"/>
    <s v="010612"/>
    <s v="AmazonasRodriguez de Mendoza"/>
    <s v="Rodriguez de MendozaVista Alegre"/>
    <x v="0"/>
    <s v="AM81"/>
    <s v="VISTA ALEGRE-RODRIGUEZ DE MENDOZA  "/>
  </r>
  <r>
    <x v="0"/>
    <x v="0"/>
    <s v="D01_ListProvincias"/>
    <n v="7"/>
    <x v="6"/>
    <s v="D01_P07_ListDistritos"/>
    <n v="1"/>
    <x v="77"/>
    <s v="010701"/>
    <s v="AmazonasUtcubamba"/>
    <s v="UtcubambaBagua Grande"/>
    <x v="0"/>
    <s v="AM82"/>
    <s v="BAGUA GRANDE-UTCUBAMBA             "/>
  </r>
  <r>
    <x v="0"/>
    <x v="0"/>
    <s v="D01_ListProvincias"/>
    <n v="7"/>
    <x v="6"/>
    <s v="D01_P07_ListDistritos"/>
    <n v="2"/>
    <x v="78"/>
    <s v="010702"/>
    <s v="AmazonasUtcubamba"/>
    <s v="UtcubambaCajaruro"/>
    <x v="0"/>
    <s v="AM83"/>
    <s v="CAJARURO-UTCUBAMBA                 "/>
  </r>
  <r>
    <x v="0"/>
    <x v="0"/>
    <s v="D01_ListProvincias"/>
    <n v="7"/>
    <x v="6"/>
    <s v="D01_P07_ListDistritos"/>
    <n v="3"/>
    <x v="79"/>
    <s v="010703"/>
    <s v="AmazonasUtcubamba"/>
    <s v="UtcubambaCumba"/>
    <x v="0"/>
    <s v="AM84"/>
    <s v="CUMBA-UTCUBAMBA                    "/>
  </r>
  <r>
    <x v="0"/>
    <x v="0"/>
    <s v="D01_ListProvincias"/>
    <n v="7"/>
    <x v="6"/>
    <s v="D01_P07_ListDistritos"/>
    <n v="4"/>
    <x v="80"/>
    <s v="010704"/>
    <s v="AmazonasUtcubamba"/>
    <s v="UtcubambaEl Milagro"/>
    <x v="0"/>
    <s v="AM85"/>
    <s v="EL MILAGRO-UTCUBAMBA               "/>
  </r>
  <r>
    <x v="0"/>
    <x v="0"/>
    <s v="D01_ListProvincias"/>
    <n v="7"/>
    <x v="6"/>
    <s v="D01_P07_ListDistritos"/>
    <n v="5"/>
    <x v="81"/>
    <s v="010705"/>
    <s v="AmazonasUtcubamba"/>
    <s v="UtcubambaJamalca"/>
    <x v="0"/>
    <s v="AM86"/>
    <s v="JAMALCA-UTCUBAMBA                  "/>
  </r>
  <r>
    <x v="0"/>
    <x v="0"/>
    <s v="D01_ListProvincias"/>
    <n v="7"/>
    <x v="6"/>
    <s v="D01_P07_ListDistritos"/>
    <n v="6"/>
    <x v="82"/>
    <s v="010706"/>
    <s v="AmazonasUtcubamba"/>
    <s v="UtcubambaLonya Grande"/>
    <x v="0"/>
    <s v="AM87"/>
    <s v="LONYA GRANDE-UTCUBAMBA             "/>
  </r>
  <r>
    <x v="0"/>
    <x v="0"/>
    <s v="D01_ListProvincias"/>
    <n v="7"/>
    <x v="6"/>
    <s v="D01_P07_ListDistritos"/>
    <n v="7"/>
    <x v="83"/>
    <s v="010707"/>
    <s v="AmazonasUtcubamba"/>
    <s v="UtcubambaYamon"/>
    <x v="0"/>
    <s v="AM88"/>
    <s v="YAMON-UTCUBAMBA                    "/>
  </r>
  <r>
    <x v="1"/>
    <x v="1"/>
    <s v="D02_ListProvincias"/>
    <n v="1"/>
    <x v="7"/>
    <s v="D02_P01_ListDistritos"/>
    <n v="1"/>
    <x v="84"/>
    <s v="020101"/>
    <s v="AncashHuaraz"/>
    <s v="HuarazHuaraz"/>
    <x v="1"/>
    <s v="AN01"/>
    <s v="HUARAZ                             "/>
  </r>
  <r>
    <x v="1"/>
    <x v="1"/>
    <s v="D02_ListProvincias"/>
    <n v="1"/>
    <x v="7"/>
    <s v="D02_P01_ListDistritos"/>
    <n v="2"/>
    <x v="85"/>
    <s v="020102"/>
    <s v="AncashHuaraz"/>
    <s v="HuarazCochabamba"/>
    <x v="1"/>
    <s v="AN72"/>
    <s v="COCHABAMBA-HUARAZ                  "/>
  </r>
  <r>
    <x v="1"/>
    <x v="1"/>
    <s v="D02_ListProvincias"/>
    <n v="1"/>
    <x v="7"/>
    <s v="D02_P01_ListDistritos"/>
    <n v="3"/>
    <x v="86"/>
    <s v="020103"/>
    <s v="AncashHuaraz"/>
    <s v="HuarazColcabamba"/>
    <x v="1"/>
    <s v="AN73"/>
    <s v="COLCABAMBA-HUARAZ                  "/>
  </r>
  <r>
    <x v="1"/>
    <x v="1"/>
    <s v="D02_ListProvincias"/>
    <n v="1"/>
    <x v="7"/>
    <s v="D02_P01_ListDistritos"/>
    <n v="4"/>
    <x v="87"/>
    <s v="020104"/>
    <s v="AncashHuaraz"/>
    <s v="HuarazHuanchay"/>
    <x v="1"/>
    <s v="AN74"/>
    <s v="HUANCHAY-HUARAZ                    "/>
  </r>
  <r>
    <x v="1"/>
    <x v="1"/>
    <s v="D02_ListProvincias"/>
    <n v="1"/>
    <x v="7"/>
    <s v="D02_P01_ListDistritos"/>
    <n v="5"/>
    <x v="88"/>
    <s v="020105"/>
    <s v="AncashHuaraz"/>
    <s v="HuarazIndependencia"/>
    <x v="1"/>
    <s v="AN75"/>
    <s v="INDEPENDENCIA-HUARAZ               "/>
  </r>
  <r>
    <x v="1"/>
    <x v="1"/>
    <s v="D02_ListProvincias"/>
    <n v="1"/>
    <x v="7"/>
    <s v="D02_P01_ListDistritos"/>
    <n v="6"/>
    <x v="89"/>
    <s v="020106"/>
    <s v="AncashHuaraz"/>
    <s v="HuarazJangas"/>
    <x v="1"/>
    <s v="AN76"/>
    <s v="JANGAS-HUARAZ                      "/>
  </r>
  <r>
    <x v="1"/>
    <x v="1"/>
    <s v="D02_ListProvincias"/>
    <n v="1"/>
    <x v="7"/>
    <s v="D02_P01_ListDistritos"/>
    <n v="7"/>
    <x v="90"/>
    <s v="020107"/>
    <s v="AncashHuaraz"/>
    <s v="HuarazLa Libertad"/>
    <x v="1"/>
    <s v="AN77"/>
    <s v="LA LIBERTAD-HUARAZ                 "/>
  </r>
  <r>
    <x v="1"/>
    <x v="1"/>
    <s v="D02_ListProvincias"/>
    <n v="1"/>
    <x v="7"/>
    <s v="D02_P01_ListDistritos"/>
    <n v="8"/>
    <x v="15"/>
    <s v="020108"/>
    <s v="AncashHuaraz"/>
    <s v="HuarazOlleros"/>
    <x v="1"/>
    <s v="AN78"/>
    <s v="OLLEROS-HUARAZ                     "/>
  </r>
  <r>
    <x v="1"/>
    <x v="1"/>
    <s v="D02_ListProvincias"/>
    <n v="1"/>
    <x v="7"/>
    <s v="D02_P01_ListDistritos"/>
    <n v="9"/>
    <x v="91"/>
    <s v="020109"/>
    <s v="AncashHuaraz"/>
    <s v="HuarazPampas"/>
    <x v="1"/>
    <s v="AN79"/>
    <s v="PAMPAS-HUARAZ                      "/>
  </r>
  <r>
    <x v="1"/>
    <x v="1"/>
    <s v="D02_ListProvincias"/>
    <n v="1"/>
    <x v="7"/>
    <s v="D02_P01_ListDistritos"/>
    <n v="10"/>
    <x v="92"/>
    <s v="020110"/>
    <s v="AncashHuaraz"/>
    <s v="HuarazPariacoto"/>
    <x v="1"/>
    <s v="AN80"/>
    <s v="PARIACOTO-HUARAZ                   "/>
  </r>
  <r>
    <x v="1"/>
    <x v="1"/>
    <s v="D02_ListProvincias"/>
    <n v="1"/>
    <x v="7"/>
    <s v="D02_P01_ListDistritos"/>
    <n v="11"/>
    <x v="93"/>
    <s v="020111"/>
    <s v="AncashHuaraz"/>
    <s v="HuarazPira"/>
    <x v="1"/>
    <s v="AN81"/>
    <s v="PIRA-HUARAZ                        "/>
  </r>
  <r>
    <x v="1"/>
    <x v="1"/>
    <s v="D02_ListProvincias"/>
    <n v="1"/>
    <x v="7"/>
    <s v="D02_P01_ListDistritos"/>
    <n v="12"/>
    <x v="94"/>
    <s v="020112"/>
    <s v="AncashHuaraz"/>
    <s v="HuarazTarica"/>
    <x v="1"/>
    <s v="AN82"/>
    <s v="TARICA-HUARAZ                      "/>
  </r>
  <r>
    <x v="1"/>
    <x v="1"/>
    <s v="D02_ListProvincias"/>
    <n v="2"/>
    <x v="8"/>
    <s v="D02_P02_ListDistritos"/>
    <n v="1"/>
    <x v="95"/>
    <s v="020201"/>
    <s v="AncashAija"/>
    <s v="AijaAija"/>
    <x v="1"/>
    <s v="AN02"/>
    <s v="AIJA                               "/>
  </r>
  <r>
    <x v="1"/>
    <x v="1"/>
    <s v="D02_ListProvincias"/>
    <n v="2"/>
    <x v="8"/>
    <s v="D02_P02_ListDistritos"/>
    <n v="2"/>
    <x v="96"/>
    <s v="020202"/>
    <s v="AncashAija"/>
    <s v="AijaCoris"/>
    <x v="1"/>
    <s v="AN28"/>
    <s v="CORIS-AIJA                         "/>
  </r>
  <r>
    <x v="1"/>
    <x v="1"/>
    <s v="D02_ListProvincias"/>
    <n v="2"/>
    <x v="8"/>
    <s v="D02_P02_ListDistritos"/>
    <n v="3"/>
    <x v="97"/>
    <s v="020203"/>
    <s v="AncashAija"/>
    <s v="AijaHuacllan"/>
    <x v="1"/>
    <s v="AN29"/>
    <s v="HUACLLAN-AIJA                      "/>
  </r>
  <r>
    <x v="1"/>
    <x v="1"/>
    <s v="D02_ListProvincias"/>
    <n v="2"/>
    <x v="8"/>
    <s v="D02_P02_ListDistritos"/>
    <n v="4"/>
    <x v="98"/>
    <s v="020204"/>
    <s v="AncashAija"/>
    <s v="AijaLa Merced"/>
    <x v="1"/>
    <s v="AN30"/>
    <s v="LA MERCED-AIJA                     "/>
  </r>
  <r>
    <x v="1"/>
    <x v="1"/>
    <s v="D02_ListProvincias"/>
    <n v="2"/>
    <x v="8"/>
    <s v="D02_P02_ListDistritos"/>
    <n v="5"/>
    <x v="99"/>
    <s v="020205"/>
    <s v="AncashAija"/>
    <s v="AijaSuccha"/>
    <x v="1"/>
    <s v="AN31"/>
    <s v="SUCCHA-AIJA                        "/>
  </r>
  <r>
    <x v="1"/>
    <x v="1"/>
    <s v="D02_ListProvincias"/>
    <n v="3"/>
    <x v="9"/>
    <s v="D02_P03_ListDistritos"/>
    <n v="1"/>
    <x v="100"/>
    <s v="020301"/>
    <s v="AncashAntonio Raymondi"/>
    <s v="Antonio RaymondiLlamellin"/>
    <x v="1"/>
    <s v="AN32"/>
    <s v="LLAMELLIN-ANTONIO RAYMONDI         "/>
  </r>
  <r>
    <x v="1"/>
    <x v="1"/>
    <s v="D02_ListProvincias"/>
    <n v="3"/>
    <x v="9"/>
    <s v="D02_P03_ListDistritos"/>
    <n v="2"/>
    <x v="101"/>
    <s v="020302"/>
    <s v="AncashAntonio Raymondi"/>
    <s v="Antonio RaymondiAczo"/>
    <x v="1"/>
    <s v="AN33"/>
    <s v="ACZO-ANTONIO RAYMONDI              "/>
  </r>
  <r>
    <x v="1"/>
    <x v="1"/>
    <s v="D02_ListProvincias"/>
    <n v="3"/>
    <x v="9"/>
    <s v="D02_P03_ListDistritos"/>
    <n v="3"/>
    <x v="102"/>
    <s v="020303"/>
    <s v="AncashAntonio Raymondi"/>
    <s v="Antonio RaymondiChaccho"/>
    <x v="1"/>
    <s v="AN34"/>
    <s v="CHACCHO-ANTONIO RAYMONDI           "/>
  </r>
  <r>
    <x v="1"/>
    <x v="1"/>
    <s v="D02_ListProvincias"/>
    <n v="3"/>
    <x v="9"/>
    <s v="D02_P03_ListDistritos"/>
    <n v="4"/>
    <x v="103"/>
    <s v="020304"/>
    <s v="AncashAntonio Raymondi"/>
    <s v="Antonio RaymondiChingas"/>
    <x v="1"/>
    <s v="AN35"/>
    <s v="CHINGAS-ANTONIO RAYMONDI           "/>
  </r>
  <r>
    <x v="1"/>
    <x v="1"/>
    <s v="D02_ListProvincias"/>
    <n v="3"/>
    <x v="9"/>
    <s v="D02_P03_ListDistritos"/>
    <n v="5"/>
    <x v="104"/>
    <s v="020305"/>
    <s v="AncashAntonio Raymondi"/>
    <s v="Antonio RaymondiMirgas"/>
    <x v="1"/>
    <s v="AN36"/>
    <s v="MIRGAS-ANTONIO RAYMONDI            "/>
  </r>
  <r>
    <x v="1"/>
    <x v="1"/>
    <s v="D02_ListProvincias"/>
    <n v="3"/>
    <x v="9"/>
    <s v="D02_P03_ListDistritos"/>
    <n v="6"/>
    <x v="105"/>
    <s v="020306"/>
    <s v="AncashAntonio Raymondi"/>
    <s v="Antonio RaymondiSan Juan de Rontoy"/>
    <x v="1"/>
    <s v="AN37"/>
    <s v="SAN JUAN DE RONTOY-ANTONIO RAYMONDI"/>
  </r>
  <r>
    <x v="1"/>
    <x v="1"/>
    <s v="D02_ListProvincias"/>
    <n v="4"/>
    <x v="10"/>
    <s v="D02_P04_ListDistritos"/>
    <n v="1"/>
    <x v="106"/>
    <s v="020401"/>
    <s v="AncashAsuncion"/>
    <s v="AsuncionChacas"/>
    <x v="1"/>
    <s v="AN38"/>
    <s v="CHACAS-ASUNCION                    "/>
  </r>
  <r>
    <x v="1"/>
    <x v="1"/>
    <s v="D02_ListProvincias"/>
    <n v="4"/>
    <x v="10"/>
    <s v="D02_P04_ListDistritos"/>
    <n v="2"/>
    <x v="107"/>
    <s v="020402"/>
    <s v="AncashAsuncion"/>
    <s v="AsuncionAcochaca"/>
    <x v="1"/>
    <s v="AN39"/>
    <s v="ACOCHACA-ASUNCION                  "/>
  </r>
  <r>
    <x v="1"/>
    <x v="1"/>
    <s v="D02_ListProvincias"/>
    <n v="5"/>
    <x v="11"/>
    <s v="D02_P05_ListDistritos"/>
    <n v="1"/>
    <x v="108"/>
    <s v="020501"/>
    <s v="AncashBolognesi"/>
    <s v="BolognesiChiquian"/>
    <x v="1"/>
    <s v="AN23"/>
    <s v="CHIQUIAN                           "/>
  </r>
  <r>
    <x v="1"/>
    <x v="1"/>
    <s v="D02_ListProvincias"/>
    <n v="5"/>
    <x v="11"/>
    <s v="D02_P05_ListDistritos"/>
    <n v="2"/>
    <x v="109"/>
    <s v="020502"/>
    <s v="AncashBolognesi"/>
    <s v="BolognesiAbelardo Pardo Lezameta"/>
    <x v="1"/>
    <s v="AN24"/>
    <s v="ABELARDO PARDO LEZAMETA            "/>
  </r>
  <r>
    <x v="1"/>
    <x v="1"/>
    <s v="D02_ListProvincias"/>
    <n v="5"/>
    <x v="11"/>
    <s v="D02_P05_ListDistritos"/>
    <n v="3"/>
    <x v="110"/>
    <s v="020503"/>
    <s v="AncashBolognesi"/>
    <s v="BolognesiAntonio Raymondi"/>
    <x v="1"/>
    <s v="AN03"/>
    <s v="ANTONIO RAYMONDI                   "/>
  </r>
  <r>
    <x v="1"/>
    <x v="1"/>
    <s v="D02_ListProvincias"/>
    <n v="5"/>
    <x v="11"/>
    <s v="D02_P05_ListDistritos"/>
    <n v="4"/>
    <x v="111"/>
    <s v="020504"/>
    <s v="AncashBolognesi"/>
    <s v="BolognesiAquia"/>
    <x v="1"/>
    <s v="AN25"/>
    <s v="AQUIA                              "/>
  </r>
  <r>
    <x v="1"/>
    <x v="1"/>
    <s v="D02_ListProvincias"/>
    <n v="5"/>
    <x v="11"/>
    <s v="D02_P05_ListDistritos"/>
    <n v="5"/>
    <x v="112"/>
    <s v="020505"/>
    <s v="AncashBolognesi"/>
    <s v="BolognesiCajacay"/>
    <x v="1"/>
    <s v="AN40"/>
    <s v="CAJACAY-BOLOGNESI                  "/>
  </r>
  <r>
    <x v="1"/>
    <x v="1"/>
    <s v="D02_ListProvincias"/>
    <n v="5"/>
    <x v="11"/>
    <s v="D02_P05_ListDistritos"/>
    <n v="6"/>
    <x v="113"/>
    <s v="020506"/>
    <s v="AncashBolognesi"/>
    <s v="BolognesiCanis"/>
    <x v="1"/>
    <s v="AN27"/>
    <s v="CANIS                              "/>
  </r>
  <r>
    <x v="1"/>
    <x v="1"/>
    <s v="D02_ListProvincias"/>
    <n v="5"/>
    <x v="11"/>
    <s v="D02_P05_ListDistritos"/>
    <n v="7"/>
    <x v="114"/>
    <s v="020507"/>
    <s v="AncashBolognesi"/>
    <s v="BolognesiColquioc"/>
    <x v="1"/>
    <s v="AN41"/>
    <s v="COLQUIOC-BOLOGNESI                 "/>
  </r>
  <r>
    <x v="1"/>
    <x v="1"/>
    <s v="D02_ListProvincias"/>
    <n v="5"/>
    <x v="11"/>
    <s v="D02_P05_ListDistritos"/>
    <n v="8"/>
    <x v="115"/>
    <s v="020508"/>
    <s v="AncashBolognesi"/>
    <s v="BolognesiHuallanca"/>
    <x v="1"/>
    <s v="AN42"/>
    <s v="HUALLANCA-BOLOGNESI                "/>
  </r>
  <r>
    <x v="1"/>
    <x v="1"/>
    <s v="D02_ListProvincias"/>
    <n v="5"/>
    <x v="11"/>
    <s v="D02_P05_ListDistritos"/>
    <n v="9"/>
    <x v="116"/>
    <s v="020509"/>
    <s v="AncashBolognesi"/>
    <s v="BolognesiHuasta"/>
    <x v="1"/>
    <s v="AN43"/>
    <s v="HUASTA-BOLOGNESI                   "/>
  </r>
  <r>
    <x v="1"/>
    <x v="1"/>
    <s v="D02_ListProvincias"/>
    <n v="5"/>
    <x v="11"/>
    <s v="D02_P05_ListDistritos"/>
    <n v="10"/>
    <x v="117"/>
    <s v="020510"/>
    <s v="AncashBolognesi"/>
    <s v="BolognesiHuayllacayan"/>
    <x v="1"/>
    <s v="AN44"/>
    <s v="HUAYLLACAYAN-BOLOGNESI             "/>
  </r>
  <r>
    <x v="1"/>
    <x v="1"/>
    <s v="D02_ListProvincias"/>
    <n v="5"/>
    <x v="11"/>
    <s v="D02_P05_ListDistritos"/>
    <n v="11"/>
    <x v="118"/>
    <s v="020511"/>
    <s v="AncashBolognesi"/>
    <s v="BolognesiLa Primavera"/>
    <x v="1"/>
    <s v="AN45"/>
    <s v="LA PRIMAVERA-BOLOGNESI             "/>
  </r>
  <r>
    <x v="1"/>
    <x v="1"/>
    <s v="D02_ListProvincias"/>
    <n v="5"/>
    <x v="11"/>
    <s v="D02_P05_ListDistritos"/>
    <n v="12"/>
    <x v="119"/>
    <s v="020512"/>
    <s v="AncashBolognesi"/>
    <s v="BolognesiMangas"/>
    <x v="1"/>
    <s v="AN46"/>
    <s v="MANGAS-BOLOGNESI                   "/>
  </r>
  <r>
    <x v="1"/>
    <x v="1"/>
    <s v="D02_ListProvincias"/>
    <n v="5"/>
    <x v="11"/>
    <s v="D02_P05_ListDistritos"/>
    <n v="13"/>
    <x v="120"/>
    <s v="020513"/>
    <s v="AncashBolognesi"/>
    <s v="BolognesiPacllon"/>
    <x v="1"/>
    <s v="AN47"/>
    <s v="PACLLON-BOLOGNESI                  "/>
  </r>
  <r>
    <x v="1"/>
    <x v="1"/>
    <s v="D02_ListProvincias"/>
    <n v="5"/>
    <x v="11"/>
    <s v="D02_P05_ListDistritos"/>
    <n v="14"/>
    <x v="121"/>
    <s v="020514"/>
    <s v="AncashBolognesi"/>
    <s v="BolognesiSan Miguel de Corpanqui"/>
    <x v="1"/>
    <s v="AN48"/>
    <s v="SAN MIGUEL DE CORPANQUI-BOLOGNESI  "/>
  </r>
  <r>
    <x v="1"/>
    <x v="1"/>
    <s v="D02_ListProvincias"/>
    <n v="5"/>
    <x v="11"/>
    <s v="D02_P05_ListDistritos"/>
    <n v="15"/>
    <x v="122"/>
    <s v="020515"/>
    <s v="AncashBolognesi"/>
    <s v="BolognesiTicllos"/>
    <x v="1"/>
    <s v="AN49"/>
    <s v="TICLLOS-BOLOGNESI                  "/>
  </r>
  <r>
    <x v="1"/>
    <x v="1"/>
    <s v="D02_ListProvincias"/>
    <n v="6"/>
    <x v="12"/>
    <s v="D02_P06_ListDistritos"/>
    <n v="1"/>
    <x v="123"/>
    <s v="020601"/>
    <s v="AncashCarhuaz"/>
    <s v="CarhuazCarhuaz"/>
    <x v="1"/>
    <s v="AN06"/>
    <s v="CARHUAZ                            "/>
  </r>
  <r>
    <x v="1"/>
    <x v="1"/>
    <s v="D02_ListProvincias"/>
    <n v="6"/>
    <x v="12"/>
    <s v="D02_P06_ListDistritos"/>
    <n v="2"/>
    <x v="124"/>
    <s v="020602"/>
    <s v="AncashCarhuaz"/>
    <s v="CarhuazAcopampa"/>
    <x v="1"/>
    <s v="AN50"/>
    <s v="ACOPAMPA-CARHUAZ                   "/>
  </r>
  <r>
    <x v="1"/>
    <x v="1"/>
    <s v="D02_ListProvincias"/>
    <n v="6"/>
    <x v="12"/>
    <s v="D02_P06_ListDistritos"/>
    <n v="3"/>
    <x v="125"/>
    <s v="020603"/>
    <s v="AncashCarhuaz"/>
    <s v="CarhuazAmashca"/>
    <x v="1"/>
    <s v="AN51"/>
    <s v="AMASHCA-CARHUAZ                    "/>
  </r>
  <r>
    <x v="1"/>
    <x v="1"/>
    <s v="D02_ListProvincias"/>
    <n v="6"/>
    <x v="12"/>
    <s v="D02_P06_ListDistritos"/>
    <n v="4"/>
    <x v="126"/>
    <s v="020604"/>
    <s v="AncashCarhuaz"/>
    <s v="CarhuazAnta"/>
    <x v="1"/>
    <s v="AN52"/>
    <s v="ANTA-CARHUAZ                       "/>
  </r>
  <r>
    <x v="1"/>
    <x v="1"/>
    <s v="D02_ListProvincias"/>
    <n v="6"/>
    <x v="12"/>
    <s v="D02_P06_ListDistritos"/>
    <n v="5"/>
    <x v="127"/>
    <s v="020605"/>
    <s v="AncashCarhuaz"/>
    <s v="CarhuazAtaquero"/>
    <x v="1"/>
    <s v="AN53"/>
    <s v="ATAQUERO-CARHUAZ                   "/>
  </r>
  <r>
    <x v="1"/>
    <x v="1"/>
    <s v="D02_ListProvincias"/>
    <n v="6"/>
    <x v="12"/>
    <s v="D02_P06_ListDistritos"/>
    <n v="6"/>
    <x v="128"/>
    <s v="020606"/>
    <s v="AncashCarhuaz"/>
    <s v="CarhuazMarcara"/>
    <x v="1"/>
    <s v="AN54"/>
    <s v="MARCARA-CARHUAZ                    "/>
  </r>
  <r>
    <x v="1"/>
    <x v="1"/>
    <s v="D02_ListProvincias"/>
    <n v="6"/>
    <x v="12"/>
    <s v="D02_P06_ListDistritos"/>
    <n v="7"/>
    <x v="129"/>
    <s v="020607"/>
    <s v="AncashCarhuaz"/>
    <s v="CarhuazPariahuanca"/>
    <x v="1"/>
    <s v="AN55"/>
    <s v="PARIAHUANCA-CARHUAZ                "/>
  </r>
  <r>
    <x v="1"/>
    <x v="1"/>
    <s v="D02_ListProvincias"/>
    <n v="6"/>
    <x v="12"/>
    <s v="D02_P06_ListDistritos"/>
    <n v="8"/>
    <x v="130"/>
    <s v="020608"/>
    <s v="AncashCarhuaz"/>
    <s v="CarhuazSan Miguel de Aco"/>
    <x v="1"/>
    <s v="AN56"/>
    <s v="SAN MIGUEL DE ACO-CARHUAZ          "/>
  </r>
  <r>
    <x v="1"/>
    <x v="1"/>
    <s v="D02_ListProvincias"/>
    <n v="6"/>
    <x v="12"/>
    <s v="D02_P06_ListDistritos"/>
    <n v="9"/>
    <x v="131"/>
    <s v="020609"/>
    <s v="AncashCarhuaz"/>
    <s v="CarhuazShilla"/>
    <x v="1"/>
    <s v="AN57"/>
    <s v="SHILLA-CARHUAZ                     "/>
  </r>
  <r>
    <x v="1"/>
    <x v="1"/>
    <s v="D02_ListProvincias"/>
    <n v="6"/>
    <x v="12"/>
    <s v="D02_P06_ListDistritos"/>
    <n v="10"/>
    <x v="132"/>
    <s v="020610"/>
    <s v="AncashCarhuaz"/>
    <s v="CarhuazTinco"/>
    <x v="1"/>
    <s v="AN58"/>
    <s v="TINCO-CARHUAZ                      "/>
  </r>
  <r>
    <x v="1"/>
    <x v="1"/>
    <s v="D02_ListProvincias"/>
    <n v="6"/>
    <x v="12"/>
    <s v="D02_P06_ListDistritos"/>
    <n v="11"/>
    <x v="133"/>
    <s v="020611"/>
    <s v="AncashCarhuaz"/>
    <s v="CarhuazYungar"/>
    <x v="1"/>
    <s v="AN59"/>
    <s v="YUNGAR-CARHUAZ                     "/>
  </r>
  <r>
    <x v="1"/>
    <x v="1"/>
    <s v="D02_ListProvincias"/>
    <n v="7"/>
    <x v="13"/>
    <s v="D02_P07_ListDistritos"/>
    <n v="1"/>
    <x v="134"/>
    <s v="020701"/>
    <s v="AncashCarlos Fermin Fitzcarrald"/>
    <s v="Carlos Fermin FitzcarraldSan Luis"/>
    <x v="1"/>
    <s v="AN60"/>
    <s v="SAN LUIS-CARLOS FERMIN FITZCARRALD "/>
  </r>
  <r>
    <x v="1"/>
    <x v="1"/>
    <s v="D02_ListProvincias"/>
    <n v="7"/>
    <x v="13"/>
    <s v="D02_P07_ListDistritos"/>
    <n v="2"/>
    <x v="65"/>
    <s v="020702"/>
    <s v="AncashCarlos Fermin Fitzcarrald"/>
    <s v="Carlos Fermin FitzcarraldSan Nicolas"/>
    <x v="1"/>
    <s v="AN61"/>
    <s v="SAN NICOLAS-CARLOS FERMIN FITZCARRA"/>
  </r>
  <r>
    <x v="1"/>
    <x v="1"/>
    <s v="D02_ListProvincias"/>
    <n v="7"/>
    <x v="13"/>
    <s v="D02_P07_ListDistritos"/>
    <n v="3"/>
    <x v="135"/>
    <s v="020703"/>
    <s v="AncashCarlos Fermin Fitzcarrald"/>
    <s v="Carlos Fermin FitzcarraldYauya"/>
    <x v="1"/>
    <s v="AN62"/>
    <s v="YAUYA-CARLOS FERMIN FITZCARRALD    "/>
  </r>
  <r>
    <x v="1"/>
    <x v="1"/>
    <s v="D02_ListProvincias"/>
    <n v="8"/>
    <x v="14"/>
    <s v="D02_P08_ListDistritos"/>
    <n v="1"/>
    <x v="136"/>
    <s v="020801"/>
    <s v="AncashCasma"/>
    <s v="CasmaCasma"/>
    <x v="1"/>
    <s v="AN08"/>
    <s v="CASMA                              "/>
  </r>
  <r>
    <x v="1"/>
    <x v="1"/>
    <s v="D02_ListProvincias"/>
    <n v="8"/>
    <x v="14"/>
    <s v="D02_P08_ListDistritos"/>
    <n v="2"/>
    <x v="137"/>
    <s v="020802"/>
    <s v="AncashCasma"/>
    <s v="CasmaBuena Vista Alta"/>
    <x v="1"/>
    <s v="AN63"/>
    <s v="BUENA VISTA ALTA-CASMA             "/>
  </r>
  <r>
    <x v="1"/>
    <x v="1"/>
    <s v="D02_ListProvincias"/>
    <n v="8"/>
    <x v="14"/>
    <s v="D02_P08_ListDistritos"/>
    <n v="3"/>
    <x v="138"/>
    <s v="020803"/>
    <s v="AncashCasma"/>
    <s v="CasmaComandante Noel"/>
    <x v="1"/>
    <s v="AN64"/>
    <s v="COMANDANTE NOEL-CASMA              "/>
  </r>
  <r>
    <x v="1"/>
    <x v="1"/>
    <s v="D02_ListProvincias"/>
    <n v="8"/>
    <x v="14"/>
    <s v="D02_P08_ListDistritos"/>
    <n v="4"/>
    <x v="139"/>
    <s v="020804"/>
    <s v="AncashCasma"/>
    <s v="CasmaYautan"/>
    <x v="1"/>
    <s v="AN65"/>
    <s v="YAUTAN-CASMA                       "/>
  </r>
  <r>
    <x v="1"/>
    <x v="1"/>
    <s v="D02_ListProvincias"/>
    <n v="9"/>
    <x v="15"/>
    <s v="D02_P09_ListDistritos"/>
    <n v="1"/>
    <x v="140"/>
    <s v="020901"/>
    <s v="AncashCorongo"/>
    <s v="CorongoCorongo"/>
    <x v="1"/>
    <s v="AN09"/>
    <s v="CORONGO                            "/>
  </r>
  <r>
    <x v="1"/>
    <x v="1"/>
    <s v="D02_ListProvincias"/>
    <n v="9"/>
    <x v="15"/>
    <s v="D02_P09_ListDistritos"/>
    <n v="2"/>
    <x v="141"/>
    <s v="020902"/>
    <s v="AncashCorongo"/>
    <s v="CorongoAco"/>
    <x v="1"/>
    <s v="AN66"/>
    <s v="ACO-CORONGO                        "/>
  </r>
  <r>
    <x v="1"/>
    <x v="1"/>
    <s v="D02_ListProvincias"/>
    <n v="9"/>
    <x v="15"/>
    <s v="D02_P09_ListDistritos"/>
    <n v="3"/>
    <x v="142"/>
    <s v="020903"/>
    <s v="AncashCorongo"/>
    <s v="CorongoBambas"/>
    <x v="1"/>
    <s v="AN67"/>
    <s v="BAMBAS-CORONGO                     "/>
  </r>
  <r>
    <x v="1"/>
    <x v="1"/>
    <s v="D02_ListProvincias"/>
    <n v="9"/>
    <x v="15"/>
    <s v="D02_P09_ListDistritos"/>
    <n v="4"/>
    <x v="143"/>
    <s v="020904"/>
    <s v="AncashCorongo"/>
    <s v="CorongoCusca"/>
    <x v="1"/>
    <s v="AN68"/>
    <s v="CUSCA-CORONGO                      "/>
  </r>
  <r>
    <x v="1"/>
    <x v="1"/>
    <s v="D02_ListProvincias"/>
    <n v="9"/>
    <x v="15"/>
    <s v="D02_P09_ListDistritos"/>
    <n v="5"/>
    <x v="144"/>
    <s v="020905"/>
    <s v="AncashCorongo"/>
    <s v="CorongoLa Pampa"/>
    <x v="1"/>
    <s v="AN69"/>
    <s v="LA PAMPA-CORONGO                   "/>
  </r>
  <r>
    <x v="1"/>
    <x v="1"/>
    <s v="D02_ListProvincias"/>
    <n v="9"/>
    <x v="15"/>
    <s v="D02_P09_ListDistritos"/>
    <n v="6"/>
    <x v="145"/>
    <s v="020906"/>
    <s v="AncashCorongo"/>
    <s v="CorongoYanac"/>
    <x v="1"/>
    <s v="AN70"/>
    <s v="YANAC-CORONGO                      "/>
  </r>
  <r>
    <x v="1"/>
    <x v="1"/>
    <s v="D02_ListProvincias"/>
    <n v="9"/>
    <x v="15"/>
    <s v="D02_P09_ListDistritos"/>
    <n v="7"/>
    <x v="146"/>
    <s v="020907"/>
    <s v="AncashCorongo"/>
    <s v="CorongoYupan"/>
    <x v="1"/>
    <s v="AN71"/>
    <s v="YUPAN-CORONGO                      "/>
  </r>
  <r>
    <x v="1"/>
    <x v="1"/>
    <s v="D02_ListProvincias"/>
    <n v="10"/>
    <x v="16"/>
    <s v="D02_P10_ListDistritos"/>
    <n v="1"/>
    <x v="147"/>
    <s v="021001"/>
    <s v="AncashHuari"/>
    <s v="HuariHuari"/>
    <x v="1"/>
    <s v="AN10"/>
    <s v="HUARI                              "/>
  </r>
  <r>
    <x v="1"/>
    <x v="1"/>
    <s v="D02_ListProvincias"/>
    <n v="10"/>
    <x v="16"/>
    <s v="D02_P10_ListDistritos"/>
    <n v="2"/>
    <x v="148"/>
    <s v="021002"/>
    <s v="AncashHuari"/>
    <s v="HuariAnra"/>
    <x v="1"/>
    <s v="AN83"/>
    <s v="ANRA-HUARI                         "/>
  </r>
  <r>
    <x v="1"/>
    <x v="1"/>
    <s v="D02_ListProvincias"/>
    <n v="10"/>
    <x v="16"/>
    <s v="D02_P10_ListDistritos"/>
    <n v="3"/>
    <x v="149"/>
    <s v="021003"/>
    <s v="AncashHuari"/>
    <s v="HuariCajay"/>
    <x v="1"/>
    <s v="AN84"/>
    <s v="CAJAY-HUARI                        "/>
  </r>
  <r>
    <x v="1"/>
    <x v="1"/>
    <s v="D02_ListProvincias"/>
    <n v="10"/>
    <x v="16"/>
    <s v="D02_P10_ListDistritos"/>
    <n v="4"/>
    <x v="150"/>
    <s v="021004"/>
    <s v="AncashHuari"/>
    <s v="HuariChavin de Huantar"/>
    <x v="1"/>
    <s v="AN85"/>
    <s v="CHAVIN DE HUANTAR-HUARI            "/>
  </r>
  <r>
    <x v="1"/>
    <x v="1"/>
    <s v="D02_ListProvincias"/>
    <n v="10"/>
    <x v="16"/>
    <s v="D02_P10_ListDistritos"/>
    <n v="5"/>
    <x v="151"/>
    <s v="021005"/>
    <s v="AncashHuari"/>
    <s v="HuariHuacachi"/>
    <x v="1"/>
    <s v="AN86"/>
    <s v="HUACACHI-HUARI                     "/>
  </r>
  <r>
    <x v="1"/>
    <x v="1"/>
    <s v="D02_ListProvincias"/>
    <n v="10"/>
    <x v="16"/>
    <s v="D02_P10_ListDistritos"/>
    <n v="6"/>
    <x v="152"/>
    <s v="021006"/>
    <s v="AncashHuari"/>
    <s v="HuariHuacchis"/>
    <x v="1"/>
    <s v="AN87"/>
    <s v="HUACCHIS-HUARI                     "/>
  </r>
  <r>
    <x v="1"/>
    <x v="1"/>
    <s v="D02_ListProvincias"/>
    <n v="10"/>
    <x v="16"/>
    <s v="D02_P10_ListDistritos"/>
    <n v="7"/>
    <x v="153"/>
    <s v="021007"/>
    <s v="AncashHuari"/>
    <s v="HuariHuachis"/>
    <x v="1"/>
    <s v="AN88"/>
    <s v="HUACHIS-HUARI                      "/>
  </r>
  <r>
    <x v="1"/>
    <x v="1"/>
    <s v="D02_ListProvincias"/>
    <n v="10"/>
    <x v="16"/>
    <s v="D02_P10_ListDistritos"/>
    <n v="8"/>
    <x v="154"/>
    <s v="021008"/>
    <s v="AncashHuari"/>
    <s v="HuariHuantar"/>
    <x v="1"/>
    <s v="AN89"/>
    <s v="HUANTAR-HUARI                      "/>
  </r>
  <r>
    <x v="1"/>
    <x v="1"/>
    <s v="D02_ListProvincias"/>
    <n v="10"/>
    <x v="16"/>
    <s v="D02_P10_ListDistritos"/>
    <n v="9"/>
    <x v="155"/>
    <s v="021009"/>
    <s v="AncashHuari"/>
    <s v="HuariMasin"/>
    <x v="1"/>
    <s v="AN90"/>
    <s v="MASIN-HUARI                        "/>
  </r>
  <r>
    <x v="1"/>
    <x v="1"/>
    <s v="D02_ListProvincias"/>
    <n v="10"/>
    <x v="16"/>
    <s v="D02_P10_ListDistritos"/>
    <n v="10"/>
    <x v="156"/>
    <s v="021010"/>
    <s v="AncashHuari"/>
    <s v="HuariPaucas"/>
    <x v="1"/>
    <s v="AN91"/>
    <s v="PAUCAS-HUARI                       "/>
  </r>
  <r>
    <x v="1"/>
    <x v="1"/>
    <s v="D02_ListProvincias"/>
    <n v="10"/>
    <x v="16"/>
    <s v="D02_P10_ListDistritos"/>
    <n v="11"/>
    <x v="157"/>
    <s v="021011"/>
    <s v="AncashHuari"/>
    <s v="HuariPonto"/>
    <x v="1"/>
    <s v="AN92"/>
    <s v="PONTO-HUARI                        "/>
  </r>
  <r>
    <x v="1"/>
    <x v="1"/>
    <s v="D02_ListProvincias"/>
    <n v="10"/>
    <x v="16"/>
    <s v="D02_P10_ListDistritos"/>
    <n v="12"/>
    <x v="158"/>
    <s v="021012"/>
    <s v="AncashHuari"/>
    <s v="HuariRahuapampa"/>
    <x v="1"/>
    <s v="AN93"/>
    <s v="RAHUAPAMPA-HUARI                   "/>
  </r>
  <r>
    <x v="1"/>
    <x v="1"/>
    <s v="D02_ListProvincias"/>
    <n v="10"/>
    <x v="16"/>
    <s v="D02_P10_ListDistritos"/>
    <n v="13"/>
    <x v="159"/>
    <s v="021013"/>
    <s v="AncashHuari"/>
    <s v="HuariRapayan"/>
    <x v="1"/>
    <s v="AN94"/>
    <s v="RAPAYAN-HUARI                      "/>
  </r>
  <r>
    <x v="1"/>
    <x v="1"/>
    <s v="D02_ListProvincias"/>
    <n v="10"/>
    <x v="16"/>
    <s v="D02_P10_ListDistritos"/>
    <n v="14"/>
    <x v="160"/>
    <s v="021014"/>
    <s v="AncashHuari"/>
    <s v="HuariSan Marcos"/>
    <x v="1"/>
    <s v="AN95"/>
    <s v="SAN MARCOS-HUARI                   "/>
  </r>
  <r>
    <x v="1"/>
    <x v="1"/>
    <s v="D02_ListProvincias"/>
    <n v="10"/>
    <x v="16"/>
    <s v="D02_P10_ListDistritos"/>
    <n v="15"/>
    <x v="161"/>
    <s v="021015"/>
    <s v="AncashHuari"/>
    <s v="HuariSan Pedro de Chana"/>
    <x v="1"/>
    <s v="AN96"/>
    <s v="SAN PEDRO DE CHANA-HUARI           "/>
  </r>
  <r>
    <x v="1"/>
    <x v="1"/>
    <s v="D02_ListProvincias"/>
    <n v="10"/>
    <x v="16"/>
    <s v="D02_P10_ListDistritos"/>
    <n v="16"/>
    <x v="162"/>
    <s v="021016"/>
    <s v="AncashHuari"/>
    <s v="HuariUco"/>
    <x v="1"/>
    <s v="AN97"/>
    <s v="UCO-HUARI                          "/>
  </r>
  <r>
    <x v="1"/>
    <x v="1"/>
    <s v="D02_ListProvincias"/>
    <n v="11"/>
    <x v="17"/>
    <s v="D02_P11_ListDistritos"/>
    <n v="1"/>
    <x v="163"/>
    <s v="021101"/>
    <s v="AncashHuarmey"/>
    <s v="HuarmeyHuarmey"/>
    <x v="1"/>
    <s v="AN11"/>
    <s v="HUARMEY                            "/>
  </r>
  <r>
    <x v="1"/>
    <x v="1"/>
    <s v="D02_ListProvincias"/>
    <n v="11"/>
    <x v="17"/>
    <s v="D02_P11_ListDistritos"/>
    <n v="2"/>
    <x v="164"/>
    <s v="021102"/>
    <s v="AncashHuarmey"/>
    <s v="HuarmeyCochapeti"/>
    <x v="1"/>
    <s v="AN98"/>
    <s v="COCHAPETI-HUARMEY                  "/>
  </r>
  <r>
    <x v="1"/>
    <x v="1"/>
    <s v="D02_ListProvincias"/>
    <n v="11"/>
    <x v="17"/>
    <s v="D02_P11_ListDistritos"/>
    <n v="3"/>
    <x v="165"/>
    <s v="021103"/>
    <s v="AncashHuarmey"/>
    <s v="HuarmeyCulebras"/>
    <x v="1"/>
    <s v="AN99"/>
    <s v="CULEBRAS-HUARMEY                   "/>
  </r>
  <r>
    <x v="1"/>
    <x v="1"/>
    <s v="D02_ListProvincias"/>
    <n v="11"/>
    <x v="17"/>
    <s v="D02_P11_ListDistritos"/>
    <n v="4"/>
    <x v="166"/>
    <s v="021104"/>
    <s v="AncashHuarmey"/>
    <s v="HuarmeyHuayan"/>
    <x v="1"/>
    <s v="ANA0"/>
    <s v="HUAYAN-HUARMEY                     "/>
  </r>
  <r>
    <x v="1"/>
    <x v="1"/>
    <s v="D02_ListProvincias"/>
    <n v="11"/>
    <x v="17"/>
    <s v="D02_P11_ListDistritos"/>
    <n v="5"/>
    <x v="167"/>
    <s v="021105"/>
    <s v="AncashHuarmey"/>
    <s v="HuarmeyMalvas"/>
    <x v="1"/>
    <s v="ANA1"/>
    <s v="MALVAS-HUARMEY                     "/>
  </r>
  <r>
    <x v="1"/>
    <x v="1"/>
    <s v="D02_ListProvincias"/>
    <n v="12"/>
    <x v="18"/>
    <s v="D02_P12_ListDistritos"/>
    <n v="1"/>
    <x v="168"/>
    <s v="021201"/>
    <s v="AncashHuaylas"/>
    <s v="HuaylasCaraz"/>
    <x v="1"/>
    <s v="ANA2"/>
    <s v="CARAZ-HUAYLAS                      "/>
  </r>
  <r>
    <x v="1"/>
    <x v="1"/>
    <s v="D02_ListProvincias"/>
    <n v="12"/>
    <x v="18"/>
    <s v="D02_P12_ListDistritos"/>
    <n v="2"/>
    <x v="115"/>
    <s v="021202"/>
    <s v="AncashHuaylas"/>
    <s v="HuaylasHuallanca"/>
    <x v="1"/>
    <s v="ANA3"/>
    <s v="HUALLANCA-HUAYLAS                  "/>
  </r>
  <r>
    <x v="1"/>
    <x v="1"/>
    <s v="D02_ListProvincias"/>
    <n v="12"/>
    <x v="18"/>
    <s v="D02_P12_ListDistritos"/>
    <n v="3"/>
    <x v="169"/>
    <s v="021203"/>
    <s v="AncashHuaylas"/>
    <s v="HuaylasHuata"/>
    <x v="1"/>
    <s v="ANA4"/>
    <s v="HUATA-HUAYLAS                      "/>
  </r>
  <r>
    <x v="1"/>
    <x v="1"/>
    <s v="D02_ListProvincias"/>
    <n v="12"/>
    <x v="18"/>
    <s v="D02_P12_ListDistritos"/>
    <n v="4"/>
    <x v="170"/>
    <s v="021204"/>
    <s v="AncashHuaylas"/>
    <s v="HuaylasHuaylas"/>
    <x v="1"/>
    <s v="AN12"/>
    <s v="HUAYLAS                            "/>
  </r>
  <r>
    <x v="1"/>
    <x v="1"/>
    <s v="D02_ListProvincias"/>
    <n v="12"/>
    <x v="18"/>
    <s v="D02_P12_ListDistritos"/>
    <n v="5"/>
    <x v="171"/>
    <s v="021205"/>
    <s v="AncashHuaylas"/>
    <s v="HuaylasMato"/>
    <x v="1"/>
    <s v="ANA5"/>
    <s v="MATO-HUAYLAS                       "/>
  </r>
  <r>
    <x v="1"/>
    <x v="1"/>
    <s v="D02_ListProvincias"/>
    <n v="12"/>
    <x v="18"/>
    <s v="D02_P12_ListDistritos"/>
    <n v="6"/>
    <x v="172"/>
    <s v="021206"/>
    <s v="AncashHuaylas"/>
    <s v="HuaylasPamparomas"/>
    <x v="1"/>
    <s v="ANA6"/>
    <s v="PAMPAROMAS-HUAYLAS                 "/>
  </r>
  <r>
    <x v="1"/>
    <x v="1"/>
    <s v="D02_ListProvincias"/>
    <n v="12"/>
    <x v="18"/>
    <s v="D02_P12_ListDistritos"/>
    <n v="7"/>
    <x v="173"/>
    <s v="021207"/>
    <s v="AncashHuaylas"/>
    <s v="HuaylasPueblo Libre"/>
    <x v="1"/>
    <s v="ANA7"/>
    <s v="PUEBLO LIBRE-HUAYLAS               "/>
  </r>
  <r>
    <x v="1"/>
    <x v="1"/>
    <s v="D02_ListProvincias"/>
    <n v="12"/>
    <x v="18"/>
    <s v="D02_P12_ListDistritos"/>
    <n v="8"/>
    <x v="174"/>
    <s v="021208"/>
    <s v="AncashHuaylas"/>
    <s v="HuaylasSanta Cruz"/>
    <x v="1"/>
    <s v="ANA8"/>
    <s v="SANTA CRUZ-HUAYLAS                 "/>
  </r>
  <r>
    <x v="1"/>
    <x v="1"/>
    <s v="D02_ListProvincias"/>
    <n v="12"/>
    <x v="18"/>
    <s v="D02_P12_ListDistritos"/>
    <n v="9"/>
    <x v="175"/>
    <s v="021209"/>
    <s v="AncashHuaylas"/>
    <s v="HuaylasSanto Toribio"/>
    <x v="1"/>
    <s v="ANA9"/>
    <s v="SANTO TORIBIO-HUAYLAS              "/>
  </r>
  <r>
    <x v="1"/>
    <x v="1"/>
    <s v="D02_ListProvincias"/>
    <n v="12"/>
    <x v="18"/>
    <s v="D02_P12_ListDistritos"/>
    <n v="10"/>
    <x v="176"/>
    <s v="021210"/>
    <s v="AncashHuaylas"/>
    <s v="HuaylasYuracmarca"/>
    <x v="1"/>
    <s v="ANB0"/>
    <s v="YURACMARCA-HUAYLAS                 "/>
  </r>
  <r>
    <x v="1"/>
    <x v="1"/>
    <s v="D02_ListProvincias"/>
    <n v="13"/>
    <x v="19"/>
    <s v="D02_P13_ListDistritos"/>
    <n v="1"/>
    <x v="177"/>
    <s v="021301"/>
    <s v="AncashMariscal Luzuriaga"/>
    <s v="Mariscal LuzuriagaPiscobamba"/>
    <x v="1"/>
    <s v="ANB1"/>
    <s v="PISCOBAMBA-MARISCAL LUZURIAGA      "/>
  </r>
  <r>
    <x v="1"/>
    <x v="1"/>
    <s v="D02_ListProvincias"/>
    <n v="13"/>
    <x v="19"/>
    <s v="D02_P13_ListDistritos"/>
    <n v="2"/>
    <x v="178"/>
    <s v="021302"/>
    <s v="AncashMariscal Luzuriaga"/>
    <s v="Mariscal LuzuriagaCasca"/>
    <x v="1"/>
    <s v="ANB2"/>
    <s v="CASCA-MARISCAL LUZURIAGA           "/>
  </r>
  <r>
    <x v="1"/>
    <x v="1"/>
    <s v="D02_ListProvincias"/>
    <n v="13"/>
    <x v="19"/>
    <s v="D02_P13_ListDistritos"/>
    <n v="3"/>
    <x v="179"/>
    <s v="021303"/>
    <s v="AncashMariscal Luzuriaga"/>
    <s v="Mariscal LuzuriagaEleazar Guzman Barron"/>
    <x v="1"/>
    <s v="ANB3"/>
    <s v="ELEAZAR GUZMAN BARRON-MARISCAL LUZU"/>
  </r>
  <r>
    <x v="1"/>
    <x v="1"/>
    <s v="D02_ListProvincias"/>
    <n v="13"/>
    <x v="19"/>
    <s v="D02_P13_ListDistritos"/>
    <n v="4"/>
    <x v="180"/>
    <s v="021304"/>
    <s v="AncashMariscal Luzuriaga"/>
    <s v="Mariscal LuzuriagaFidel Olivas Escudero"/>
    <x v="1"/>
    <s v="ANB4"/>
    <s v="FIDEL OLIVAS ESCUDERO-MARISCAL LUZU"/>
  </r>
  <r>
    <x v="1"/>
    <x v="1"/>
    <s v="D02_ListProvincias"/>
    <n v="13"/>
    <x v="19"/>
    <s v="D02_P13_ListDistritos"/>
    <n v="5"/>
    <x v="181"/>
    <s v="021305"/>
    <s v="AncashMariscal Luzuriaga"/>
    <s v="Mariscal LuzuriagaLlama"/>
    <x v="1"/>
    <s v="ANB5"/>
    <s v="LLAMA-MARISCAL LUZURIAGA           "/>
  </r>
  <r>
    <x v="1"/>
    <x v="1"/>
    <s v="D02_ListProvincias"/>
    <n v="13"/>
    <x v="19"/>
    <s v="D02_P13_ListDistritos"/>
    <n v="6"/>
    <x v="182"/>
    <s v="021306"/>
    <s v="AncashMariscal Luzuriaga"/>
    <s v="Mariscal LuzuriagaLlumpa"/>
    <x v="1"/>
    <s v="ANB6"/>
    <s v="LLUMPA-MARISCAL LUZURIAGA          "/>
  </r>
  <r>
    <x v="1"/>
    <x v="1"/>
    <s v="D02_ListProvincias"/>
    <n v="13"/>
    <x v="19"/>
    <s v="D02_P13_ListDistritos"/>
    <n v="7"/>
    <x v="183"/>
    <s v="021307"/>
    <s v="AncashMariscal Luzuriaga"/>
    <s v="Mariscal LuzuriagaLucma"/>
    <x v="1"/>
    <s v="ANB7"/>
    <s v="LUCMA-MARISCAL LUZURIAGA           "/>
  </r>
  <r>
    <x v="1"/>
    <x v="1"/>
    <s v="D02_ListProvincias"/>
    <n v="13"/>
    <x v="19"/>
    <s v="D02_P13_ListDistritos"/>
    <n v="8"/>
    <x v="184"/>
    <s v="021308"/>
    <s v="AncashMariscal Luzuriaga"/>
    <s v="Mariscal LuzuriagaMusga"/>
    <x v="1"/>
    <s v="ANB8"/>
    <s v="MUSGA-MARISCAL LUZURIAGA           "/>
  </r>
  <r>
    <x v="1"/>
    <x v="1"/>
    <s v="D02_ListProvincias"/>
    <n v="14"/>
    <x v="20"/>
    <s v="D02_P14_ListDistritos"/>
    <n v="1"/>
    <x v="185"/>
    <s v="021401"/>
    <s v="AncashOcros"/>
    <s v="OcrosOcros"/>
    <x v="1"/>
    <s v="AN14"/>
    <s v="OCROS                              "/>
  </r>
  <r>
    <x v="1"/>
    <x v="1"/>
    <s v="D02_ListProvincias"/>
    <n v="14"/>
    <x v="20"/>
    <s v="D02_P14_ListDistritos"/>
    <n v="2"/>
    <x v="186"/>
    <s v="021402"/>
    <s v="AncashOcros"/>
    <s v="OcrosAcas"/>
    <x v="1"/>
    <s v="ANB9"/>
    <s v="ACAS-OCROS                         "/>
  </r>
  <r>
    <x v="1"/>
    <x v="1"/>
    <s v="D02_ListProvincias"/>
    <n v="14"/>
    <x v="20"/>
    <s v="D02_P14_ListDistritos"/>
    <n v="3"/>
    <x v="187"/>
    <s v="021403"/>
    <s v="AncashOcros"/>
    <s v="OcrosCajamarquilla"/>
    <x v="1"/>
    <s v="ANC0"/>
    <s v="CAJAMARQUILLA-OCROS                "/>
  </r>
  <r>
    <x v="1"/>
    <x v="1"/>
    <s v="D02_ListProvincias"/>
    <n v="14"/>
    <x v="20"/>
    <s v="D02_P14_ListDistritos"/>
    <n v="4"/>
    <x v="188"/>
    <s v="021404"/>
    <s v="AncashOcros"/>
    <s v="OcrosCarhuapampa"/>
    <x v="1"/>
    <s v="ANC1"/>
    <s v="CARHUAPAMPA-OCROS                  "/>
  </r>
  <r>
    <x v="1"/>
    <x v="1"/>
    <s v="D02_ListProvincias"/>
    <n v="14"/>
    <x v="20"/>
    <s v="D02_P14_ListDistritos"/>
    <n v="5"/>
    <x v="189"/>
    <s v="021405"/>
    <s v="AncashOcros"/>
    <s v="OcrosCochas"/>
    <x v="1"/>
    <s v="ANC2"/>
    <s v="COCHAS-OCROS                       "/>
  </r>
  <r>
    <x v="1"/>
    <x v="1"/>
    <s v="D02_ListProvincias"/>
    <n v="14"/>
    <x v="20"/>
    <s v="D02_P14_ListDistritos"/>
    <n v="6"/>
    <x v="190"/>
    <s v="021406"/>
    <s v="AncashOcros"/>
    <s v="OcrosCongas"/>
    <x v="1"/>
    <s v="ANC3"/>
    <s v="CONGAS-OCROS                       "/>
  </r>
  <r>
    <x v="1"/>
    <x v="1"/>
    <s v="D02_ListProvincias"/>
    <n v="14"/>
    <x v="20"/>
    <s v="D02_P14_ListDistritos"/>
    <n v="7"/>
    <x v="191"/>
    <s v="021407"/>
    <s v="AncashOcros"/>
    <s v="OcrosLlipa"/>
    <x v="1"/>
    <s v="ANC4"/>
    <s v="LLIPA-OCROS                        "/>
  </r>
  <r>
    <x v="1"/>
    <x v="1"/>
    <s v="D02_ListProvincias"/>
    <n v="14"/>
    <x v="20"/>
    <s v="D02_P14_ListDistritos"/>
    <n v="8"/>
    <x v="192"/>
    <s v="021408"/>
    <s v="AncashOcros"/>
    <s v="OcrosSan Cristobal de Rajan"/>
    <x v="1"/>
    <s v="ANC5"/>
    <s v="SAN CRISTOBAL DE RAJAN-OCROS       "/>
  </r>
  <r>
    <x v="1"/>
    <x v="1"/>
    <s v="D02_ListProvincias"/>
    <n v="14"/>
    <x v="20"/>
    <s v="D02_P14_ListDistritos"/>
    <n v="9"/>
    <x v="193"/>
    <s v="021409"/>
    <s v="AncashOcros"/>
    <s v="OcrosSan Pedro"/>
    <x v="1"/>
    <s v="ANC6"/>
    <s v="SAN PEDRO-OCROS                    "/>
  </r>
  <r>
    <x v="1"/>
    <x v="1"/>
    <s v="D02_ListProvincias"/>
    <n v="14"/>
    <x v="20"/>
    <s v="D02_P14_ListDistritos"/>
    <n v="10"/>
    <x v="194"/>
    <s v="021410"/>
    <s v="AncashOcros"/>
    <s v="OcrosSantiago de Chilcas"/>
    <x v="1"/>
    <s v="ANC7"/>
    <s v="SANTIAGO DE CHILCAS-OCROS          "/>
  </r>
  <r>
    <x v="1"/>
    <x v="1"/>
    <s v="D02_ListProvincias"/>
    <n v="15"/>
    <x v="21"/>
    <s v="D02_P15_ListDistritos"/>
    <n v="1"/>
    <x v="195"/>
    <s v="021501"/>
    <s v="AncashPallasca"/>
    <s v="PallascaCabana"/>
    <x v="1"/>
    <s v="ANC8"/>
    <s v="CABANA-PALLASCA                    "/>
  </r>
  <r>
    <x v="1"/>
    <x v="1"/>
    <s v="D02_ListProvincias"/>
    <n v="15"/>
    <x v="21"/>
    <s v="D02_P15_ListDistritos"/>
    <n v="2"/>
    <x v="196"/>
    <s v="021502"/>
    <s v="AncashPallasca"/>
    <s v="PallascaBolognesi"/>
    <x v="1"/>
    <s v="AN05"/>
    <s v="BOLOGNESI                          "/>
  </r>
  <r>
    <x v="1"/>
    <x v="1"/>
    <s v="D02_ListProvincias"/>
    <n v="15"/>
    <x v="21"/>
    <s v="D02_P15_ListDistritos"/>
    <n v="3"/>
    <x v="197"/>
    <s v="021503"/>
    <s v="AncashPallasca"/>
    <s v="PallascaConchucos"/>
    <x v="1"/>
    <s v="ANC9"/>
    <s v="CONCHUCOS-PALLASCA                 "/>
  </r>
  <r>
    <x v="1"/>
    <x v="1"/>
    <s v="D02_ListProvincias"/>
    <n v="15"/>
    <x v="21"/>
    <s v="D02_P15_ListDistritos"/>
    <n v="4"/>
    <x v="198"/>
    <s v="021504"/>
    <s v="AncashPallasca"/>
    <s v="PallascaHuacaschuque"/>
    <x v="1"/>
    <s v="AND0"/>
    <s v="HUACASCHUQUE-PALLASCA              "/>
  </r>
  <r>
    <x v="1"/>
    <x v="1"/>
    <s v="D02_ListProvincias"/>
    <n v="15"/>
    <x v="21"/>
    <s v="D02_P15_ListDistritos"/>
    <n v="5"/>
    <x v="199"/>
    <s v="021505"/>
    <s v="AncashPallasca"/>
    <s v="PallascaHuandoval"/>
    <x v="1"/>
    <s v="AND1"/>
    <s v="HUANDOVAL-PALLASCA                 "/>
  </r>
  <r>
    <x v="1"/>
    <x v="1"/>
    <s v="D02_ListProvincias"/>
    <n v="15"/>
    <x v="21"/>
    <s v="D02_P15_ListDistritos"/>
    <n v="6"/>
    <x v="200"/>
    <s v="021506"/>
    <s v="AncashPallasca"/>
    <s v="PallascaLacabamba"/>
    <x v="1"/>
    <s v="AND2"/>
    <s v="LACABAMBA-PALLASCA                 "/>
  </r>
  <r>
    <x v="1"/>
    <x v="1"/>
    <s v="D02_ListProvincias"/>
    <n v="15"/>
    <x v="21"/>
    <s v="D02_P15_ListDistritos"/>
    <n v="7"/>
    <x v="201"/>
    <s v="021507"/>
    <s v="AncashPallasca"/>
    <s v="PallascaLlapo"/>
    <x v="1"/>
    <s v="AND3"/>
    <s v="LLAPO-PALLASCA                     "/>
  </r>
  <r>
    <x v="1"/>
    <x v="1"/>
    <s v="D02_ListProvincias"/>
    <n v="15"/>
    <x v="21"/>
    <s v="D02_P15_ListDistritos"/>
    <n v="8"/>
    <x v="202"/>
    <s v="021508"/>
    <s v="AncashPallasca"/>
    <s v="PallascaPallasca"/>
    <x v="1"/>
    <s v="AN15"/>
    <s v="PALLASCA                           "/>
  </r>
  <r>
    <x v="1"/>
    <x v="1"/>
    <s v="D02_ListProvincias"/>
    <n v="15"/>
    <x v="21"/>
    <s v="D02_P15_ListDistritos"/>
    <n v="9"/>
    <x v="91"/>
    <s v="021509"/>
    <s v="AncashPallasca"/>
    <s v="PallascaPampas"/>
    <x v="1"/>
    <s v="AND4"/>
    <s v="PAMPAS-PALLASCA                    "/>
  </r>
  <r>
    <x v="1"/>
    <x v="1"/>
    <s v="D02_ListProvincias"/>
    <n v="15"/>
    <x v="21"/>
    <s v="D02_P15_ListDistritos"/>
    <n v="10"/>
    <x v="74"/>
    <s v="021510"/>
    <s v="AncashPallasca"/>
    <s v="PallascaSanta Rosa"/>
    <x v="1"/>
    <s v="AND5"/>
    <s v="SANTA ROSA-PALLASCA                "/>
  </r>
  <r>
    <x v="1"/>
    <x v="1"/>
    <s v="D02_ListProvincias"/>
    <n v="15"/>
    <x v="21"/>
    <s v="D02_P15_ListDistritos"/>
    <n v="11"/>
    <x v="203"/>
    <s v="021511"/>
    <s v="AncashPallasca"/>
    <s v="PallascaTauca"/>
    <x v="1"/>
    <s v="AND6"/>
    <s v="TAUCA-PALLASCA                     "/>
  </r>
  <r>
    <x v="1"/>
    <x v="1"/>
    <s v="D02_ListProvincias"/>
    <n v="16"/>
    <x v="22"/>
    <s v="D02_P16_ListDistritos"/>
    <n v="1"/>
    <x v="204"/>
    <s v="021601"/>
    <s v="AncashPomabamba"/>
    <s v="PomabambaPomabamba"/>
    <x v="1"/>
    <s v="AN16"/>
    <s v="POMABAMBA                          "/>
  </r>
  <r>
    <x v="1"/>
    <x v="1"/>
    <s v="D02_ListProvincias"/>
    <n v="16"/>
    <x v="22"/>
    <s v="D02_P16_ListDistritos"/>
    <n v="2"/>
    <x v="205"/>
    <s v="021602"/>
    <s v="AncashPomabamba"/>
    <s v="PomabambaHuayllan"/>
    <x v="1"/>
    <s v="AND7"/>
    <s v="HUAYLLAN-POMABAMBA                 "/>
  </r>
  <r>
    <x v="1"/>
    <x v="1"/>
    <s v="D02_ListProvincias"/>
    <n v="16"/>
    <x v="22"/>
    <s v="D02_P16_ListDistritos"/>
    <n v="3"/>
    <x v="206"/>
    <s v="021603"/>
    <s v="AncashPomabamba"/>
    <s v="PomabambaParobamba"/>
    <x v="1"/>
    <s v="AND8"/>
    <s v="PAROBAMBA-POMABAMBA                "/>
  </r>
  <r>
    <x v="1"/>
    <x v="1"/>
    <s v="D02_ListProvincias"/>
    <n v="16"/>
    <x v="22"/>
    <s v="D02_P16_ListDistritos"/>
    <n v="4"/>
    <x v="207"/>
    <s v="021604"/>
    <s v="AncashPomabamba"/>
    <s v="PomabambaQuinuabamba"/>
    <x v="1"/>
    <s v="AND9"/>
    <s v="QUINUABAMBA-POMABAMBA              "/>
  </r>
  <r>
    <x v="1"/>
    <x v="1"/>
    <s v="D02_ListProvincias"/>
    <n v="17"/>
    <x v="23"/>
    <s v="D02_P17_ListDistritos"/>
    <n v="1"/>
    <x v="208"/>
    <s v="021701"/>
    <s v="AncashRecuay"/>
    <s v="RecuayRecuay"/>
    <x v="1"/>
    <s v="AN17"/>
    <s v="RECUAY                             "/>
  </r>
  <r>
    <x v="1"/>
    <x v="1"/>
    <s v="D02_ListProvincias"/>
    <n v="17"/>
    <x v="23"/>
    <s v="D02_P17_ListDistritos"/>
    <n v="2"/>
    <x v="209"/>
    <s v="021702"/>
    <s v="AncashRecuay"/>
    <s v="RecuayCatac"/>
    <x v="1"/>
    <s v="ANE0"/>
    <s v="CATAC-RECUAY                       "/>
  </r>
  <r>
    <x v="1"/>
    <x v="1"/>
    <s v="D02_ListProvincias"/>
    <n v="17"/>
    <x v="23"/>
    <s v="D02_P17_ListDistritos"/>
    <n v="3"/>
    <x v="210"/>
    <s v="021703"/>
    <s v="AncashRecuay"/>
    <s v="RecuayCotaparaco"/>
    <x v="1"/>
    <s v="ANE1"/>
    <s v="COTAPARACO-RECUAY                  "/>
  </r>
  <r>
    <x v="1"/>
    <x v="1"/>
    <s v="D02_ListProvincias"/>
    <n v="17"/>
    <x v="23"/>
    <s v="D02_P17_ListDistritos"/>
    <n v="4"/>
    <x v="211"/>
    <s v="021704"/>
    <s v="AncashRecuay"/>
    <s v="RecuayHuayllapampa"/>
    <x v="1"/>
    <s v="ANE2"/>
    <s v="HUAYLLAPAMPA-RECUAY                "/>
  </r>
  <r>
    <x v="1"/>
    <x v="1"/>
    <s v="D02_ListProvincias"/>
    <n v="17"/>
    <x v="23"/>
    <s v="D02_P17_ListDistritos"/>
    <n v="5"/>
    <x v="212"/>
    <s v="021705"/>
    <s v="AncashRecuay"/>
    <s v="RecuayLlacllin"/>
    <x v="1"/>
    <s v="ANE3"/>
    <s v="LLACLLIN-RECUAY                    "/>
  </r>
  <r>
    <x v="1"/>
    <x v="1"/>
    <s v="D02_ListProvincias"/>
    <n v="17"/>
    <x v="23"/>
    <s v="D02_P17_ListDistritos"/>
    <n v="6"/>
    <x v="213"/>
    <s v="021706"/>
    <s v="AncashRecuay"/>
    <s v="RecuayMarca"/>
    <x v="1"/>
    <s v="ANE4"/>
    <s v="MARCA-RECUAY                       "/>
  </r>
  <r>
    <x v="1"/>
    <x v="1"/>
    <s v="D02_ListProvincias"/>
    <n v="17"/>
    <x v="23"/>
    <s v="D02_P17_ListDistritos"/>
    <n v="7"/>
    <x v="214"/>
    <s v="021707"/>
    <s v="AncashRecuay"/>
    <s v="RecuayPampas Chico"/>
    <x v="1"/>
    <s v="ANE5"/>
    <s v="PAMPAS CHICO-RECUAY                "/>
  </r>
  <r>
    <x v="1"/>
    <x v="1"/>
    <s v="D02_ListProvincias"/>
    <n v="17"/>
    <x v="23"/>
    <s v="D02_P17_ListDistritos"/>
    <n v="8"/>
    <x v="215"/>
    <s v="021708"/>
    <s v="AncashRecuay"/>
    <s v="RecuayPararin"/>
    <x v="1"/>
    <s v="ANE6"/>
    <s v="PARARIN-RECUAY                     "/>
  </r>
  <r>
    <x v="1"/>
    <x v="1"/>
    <s v="D02_ListProvincias"/>
    <n v="17"/>
    <x v="23"/>
    <s v="D02_P17_ListDistritos"/>
    <n v="9"/>
    <x v="216"/>
    <s v="021709"/>
    <s v="AncashRecuay"/>
    <s v="RecuayTapacocha"/>
    <x v="1"/>
    <s v="ANE7"/>
    <s v="TAPACOCHA-RECUAY                   "/>
  </r>
  <r>
    <x v="1"/>
    <x v="1"/>
    <s v="D02_ListProvincias"/>
    <n v="17"/>
    <x v="23"/>
    <s v="D02_P17_ListDistritos"/>
    <n v="10"/>
    <x v="217"/>
    <s v="021710"/>
    <s v="AncashRecuay"/>
    <s v="RecuayTicapampa"/>
    <x v="1"/>
    <s v="ANE8"/>
    <s v="TICAPAMPA-RECUAY                   "/>
  </r>
  <r>
    <x v="1"/>
    <x v="1"/>
    <s v="D02_ListProvincias"/>
    <n v="18"/>
    <x v="24"/>
    <s v="D02_P18_ListDistritos"/>
    <n v="1"/>
    <x v="218"/>
    <s v="021801"/>
    <s v="AncashSanta"/>
    <s v="SantaChimbote"/>
    <x v="1"/>
    <s v="AN22"/>
    <s v="CHIMBOTE                           "/>
  </r>
  <r>
    <x v="1"/>
    <x v="1"/>
    <s v="D02_ListProvincias"/>
    <n v="18"/>
    <x v="24"/>
    <s v="D02_P18_ListDistritos"/>
    <n v="2"/>
    <x v="219"/>
    <s v="021802"/>
    <s v="AncashSanta"/>
    <s v="SantaCaceres del Peru"/>
    <x v="1"/>
    <s v="ANE9"/>
    <s v="CACERES DEL PERU-SANTA             "/>
  </r>
  <r>
    <x v="1"/>
    <x v="1"/>
    <s v="D02_ListProvincias"/>
    <n v="18"/>
    <x v="24"/>
    <s v="D02_P18_ListDistritos"/>
    <n v="3"/>
    <x v="220"/>
    <s v="021803"/>
    <s v="AncashSanta"/>
    <s v="SantaCoishco"/>
    <x v="1"/>
    <s v="ANF0"/>
    <s v="COISHCO-SANTA                      "/>
  </r>
  <r>
    <x v="1"/>
    <x v="1"/>
    <s v="D02_ListProvincias"/>
    <n v="18"/>
    <x v="24"/>
    <s v="D02_P18_ListDistritos"/>
    <n v="4"/>
    <x v="221"/>
    <s v="021804"/>
    <s v="AncashSanta"/>
    <s v="SantaMacate"/>
    <x v="1"/>
    <s v="ANF1"/>
    <s v="MACATE-SANTA                       "/>
  </r>
  <r>
    <x v="1"/>
    <x v="1"/>
    <s v="D02_ListProvincias"/>
    <n v="18"/>
    <x v="24"/>
    <s v="D02_P18_ListDistritos"/>
    <n v="5"/>
    <x v="222"/>
    <s v="021805"/>
    <s v="AncashSanta"/>
    <s v="SantaMoro"/>
    <x v="1"/>
    <s v="ANF2"/>
    <s v="MORO-SANTA                         "/>
  </r>
  <r>
    <x v="1"/>
    <x v="1"/>
    <s v="D02_ListProvincias"/>
    <n v="18"/>
    <x v="24"/>
    <s v="D02_P18_ListDistritos"/>
    <n v="6"/>
    <x v="223"/>
    <s v="021806"/>
    <s v="AncashSanta"/>
    <s v="SantaNepeña"/>
    <x v="1"/>
    <s v="ANF3"/>
    <s v="NEPE#A-SANTA                       "/>
  </r>
  <r>
    <x v="1"/>
    <x v="1"/>
    <s v="D02_ListProvincias"/>
    <n v="18"/>
    <x v="24"/>
    <s v="D02_P18_ListDistritos"/>
    <n v="7"/>
    <x v="224"/>
    <s v="021807"/>
    <s v="AncashSanta"/>
    <s v="SantaSamanco"/>
    <x v="1"/>
    <s v="ANF4"/>
    <s v="SAMANCO-SANTA                      "/>
  </r>
  <r>
    <x v="1"/>
    <x v="1"/>
    <s v="D02_ListProvincias"/>
    <n v="18"/>
    <x v="24"/>
    <s v="D02_P18_ListDistritos"/>
    <n v="8"/>
    <x v="225"/>
    <s v="021808"/>
    <s v="AncashSanta"/>
    <s v="SantaSanta"/>
    <x v="1"/>
    <s v="AN18"/>
    <s v="SANTA                              "/>
  </r>
  <r>
    <x v="1"/>
    <x v="1"/>
    <s v="D02_ListProvincias"/>
    <n v="18"/>
    <x v="24"/>
    <s v="D02_P18_ListDistritos"/>
    <n v="9"/>
    <x v="226"/>
    <s v="021809"/>
    <s v="AncashSanta"/>
    <s v="SantaNuevo Chimbote"/>
    <x v="1"/>
    <s v="AN21"/>
    <s v="NUEVO CHIMBOTE                     "/>
  </r>
  <r>
    <x v="1"/>
    <x v="1"/>
    <s v="D02_ListProvincias"/>
    <n v="19"/>
    <x v="25"/>
    <s v="D02_P19_ListDistritos"/>
    <n v="1"/>
    <x v="227"/>
    <s v="021901"/>
    <s v="AncashSihuas"/>
    <s v="SihuasSihuas"/>
    <x v="1"/>
    <s v="AN19"/>
    <s v="SIHUAS                             "/>
  </r>
  <r>
    <x v="1"/>
    <x v="1"/>
    <s v="D02_ListProvincias"/>
    <n v="19"/>
    <x v="25"/>
    <s v="D02_P19_ListDistritos"/>
    <n v="2"/>
    <x v="228"/>
    <s v="021902"/>
    <s v="AncashSihuas"/>
    <s v="SihuasAcobamba"/>
    <x v="1"/>
    <s v="ANF5"/>
    <s v="ACOBAMBA-SIHUAS                    "/>
  </r>
  <r>
    <x v="1"/>
    <x v="1"/>
    <s v="D02_ListProvincias"/>
    <n v="19"/>
    <x v="25"/>
    <s v="D02_P19_ListDistritos"/>
    <n v="3"/>
    <x v="229"/>
    <s v="021903"/>
    <s v="AncashSihuas"/>
    <s v="SihuasAlfonso Ugarte"/>
    <x v="1"/>
    <s v="ANF6"/>
    <s v="ALFONSO UGARTE-SIHUAS              "/>
  </r>
  <r>
    <x v="1"/>
    <x v="1"/>
    <s v="D02_ListProvincias"/>
    <n v="19"/>
    <x v="25"/>
    <s v="D02_P19_ListDistritos"/>
    <n v="4"/>
    <x v="230"/>
    <s v="021904"/>
    <s v="AncashSihuas"/>
    <s v="SihuasCashapampa"/>
    <x v="1"/>
    <s v="ANF7"/>
    <s v="CASHAPAMPA-SIHUAS                  "/>
  </r>
  <r>
    <x v="1"/>
    <x v="1"/>
    <s v="D02_ListProvincias"/>
    <n v="19"/>
    <x v="25"/>
    <s v="D02_P19_ListDistritos"/>
    <n v="5"/>
    <x v="231"/>
    <s v="021905"/>
    <s v="AncashSihuas"/>
    <s v="SihuasChingalpo"/>
    <x v="1"/>
    <s v="ANF8"/>
    <s v="CHINGALPO-SIHUAS                   "/>
  </r>
  <r>
    <x v="1"/>
    <x v="1"/>
    <s v="D02_ListProvincias"/>
    <n v="19"/>
    <x v="25"/>
    <s v="D02_P19_ListDistritos"/>
    <n v="6"/>
    <x v="232"/>
    <s v="021906"/>
    <s v="AncashSihuas"/>
    <s v="SihuasHuayllabamba"/>
    <x v="1"/>
    <s v="ANF9"/>
    <s v="HUAYLLABAMBA-SIHUAS                "/>
  </r>
  <r>
    <x v="1"/>
    <x v="1"/>
    <s v="D02_ListProvincias"/>
    <n v="19"/>
    <x v="25"/>
    <s v="D02_P19_ListDistritos"/>
    <n v="7"/>
    <x v="233"/>
    <s v="021907"/>
    <s v="AncashSihuas"/>
    <s v="SihuasQuiches"/>
    <x v="1"/>
    <s v="ANG0"/>
    <s v="QUICHES-SIHUAS                     "/>
  </r>
  <r>
    <x v="1"/>
    <x v="1"/>
    <s v="D02_ListProvincias"/>
    <n v="19"/>
    <x v="25"/>
    <s v="D02_P19_ListDistritos"/>
    <n v="8"/>
    <x v="234"/>
    <s v="021908"/>
    <s v="AncashSihuas"/>
    <s v="SihuasRagash"/>
    <x v="1"/>
    <s v="ANG1"/>
    <s v="RAGASH-SIHUAS                      "/>
  </r>
  <r>
    <x v="1"/>
    <x v="1"/>
    <s v="D02_ListProvincias"/>
    <n v="19"/>
    <x v="25"/>
    <s v="D02_P19_ListDistritos"/>
    <n v="9"/>
    <x v="235"/>
    <s v="021909"/>
    <s v="AncashSihuas"/>
    <s v="SihuasSan Juan"/>
    <x v="1"/>
    <s v="ANG2"/>
    <s v="SAN JUAN-SIHUAS                    "/>
  </r>
  <r>
    <x v="1"/>
    <x v="1"/>
    <s v="D02_ListProvincias"/>
    <n v="19"/>
    <x v="25"/>
    <s v="D02_P19_ListDistritos"/>
    <n v="10"/>
    <x v="236"/>
    <s v="021910"/>
    <s v="AncashSihuas"/>
    <s v="SihuasSicsibamba"/>
    <x v="1"/>
    <s v="ANG3"/>
    <s v="SICSIBAMBA-SIHUAS                  "/>
  </r>
  <r>
    <x v="1"/>
    <x v="1"/>
    <s v="D02_ListProvincias"/>
    <n v="20"/>
    <x v="26"/>
    <s v="D02_P20_ListDistritos"/>
    <n v="1"/>
    <x v="237"/>
    <s v="022001"/>
    <s v="AncashYungay"/>
    <s v="YungayYungay"/>
    <x v="1"/>
    <s v="AN20"/>
    <s v="YUNGAY                             "/>
  </r>
  <r>
    <x v="1"/>
    <x v="1"/>
    <s v="D02_ListProvincias"/>
    <n v="20"/>
    <x v="26"/>
    <s v="D02_P20_ListDistritos"/>
    <n v="2"/>
    <x v="238"/>
    <s v="022002"/>
    <s v="AncashYungay"/>
    <s v="YungayCascapara"/>
    <x v="1"/>
    <s v="ANG4"/>
    <s v="CASCAPARA-YUNGAY                   "/>
  </r>
  <r>
    <x v="1"/>
    <x v="1"/>
    <s v="D02_ListProvincias"/>
    <n v="20"/>
    <x v="26"/>
    <s v="D02_P20_ListDistritos"/>
    <n v="3"/>
    <x v="239"/>
    <s v="022003"/>
    <s v="AncashYungay"/>
    <s v="YungayMancos"/>
    <x v="1"/>
    <s v="ANG5"/>
    <s v="MANCOS-YUNGAY                      "/>
  </r>
  <r>
    <x v="1"/>
    <x v="1"/>
    <s v="D02_ListProvincias"/>
    <n v="20"/>
    <x v="26"/>
    <s v="D02_P20_ListDistritos"/>
    <n v="4"/>
    <x v="240"/>
    <s v="022004"/>
    <s v="AncashYungay"/>
    <s v="YungayMatacoto"/>
    <x v="1"/>
    <s v="ANG6"/>
    <s v="MATACOTO-YUNGAY                    "/>
  </r>
  <r>
    <x v="1"/>
    <x v="1"/>
    <s v="D02_ListProvincias"/>
    <n v="20"/>
    <x v="26"/>
    <s v="D02_P20_ListDistritos"/>
    <n v="5"/>
    <x v="241"/>
    <s v="022005"/>
    <s v="AncashYungay"/>
    <s v="YungayQuillo"/>
    <x v="1"/>
    <s v="ANG7"/>
    <s v="QUILLO-YUNGAY                      "/>
  </r>
  <r>
    <x v="1"/>
    <x v="1"/>
    <s v="D02_ListProvincias"/>
    <n v="20"/>
    <x v="26"/>
    <s v="D02_P20_ListDistritos"/>
    <n v="6"/>
    <x v="242"/>
    <s v="022006"/>
    <s v="AncashYungay"/>
    <s v="YungayRanrahirca"/>
    <x v="1"/>
    <s v="ANG8"/>
    <s v="RANRAHIRCA-YUNGAY                  "/>
  </r>
  <r>
    <x v="1"/>
    <x v="1"/>
    <s v="D02_ListProvincias"/>
    <n v="20"/>
    <x v="26"/>
    <s v="D02_P20_ListDistritos"/>
    <n v="7"/>
    <x v="243"/>
    <s v="022007"/>
    <s v="AncashYungay"/>
    <s v="YungayShupluy"/>
    <x v="1"/>
    <s v="ANG9"/>
    <s v="SHUPLUY-YUNGAY                     "/>
  </r>
  <r>
    <x v="1"/>
    <x v="1"/>
    <s v="D02_ListProvincias"/>
    <n v="20"/>
    <x v="26"/>
    <s v="D02_P20_ListDistritos"/>
    <n v="8"/>
    <x v="244"/>
    <s v="022008"/>
    <s v="AncashYungay"/>
    <s v="YungayYanama"/>
    <x v="1"/>
    <s v="ANH0"/>
    <s v="YANAMA-YUNGAY                      "/>
  </r>
  <r>
    <x v="2"/>
    <x v="2"/>
    <s v="D03_ListProvincias"/>
    <n v="1"/>
    <x v="27"/>
    <s v="D03_P01_ListDistritos"/>
    <n v="1"/>
    <x v="245"/>
    <s v="030101"/>
    <s v="ApurimacAbancay"/>
    <s v="AbancayAbancay"/>
    <x v="2"/>
    <s v="AP01"/>
    <s v="ABANCAY                            "/>
  </r>
  <r>
    <x v="2"/>
    <x v="2"/>
    <s v="D03_ListProvincias"/>
    <n v="1"/>
    <x v="27"/>
    <s v="D03_P01_ListDistritos"/>
    <n v="2"/>
    <x v="246"/>
    <s v="030102"/>
    <s v="ApurimacAbancay"/>
    <s v="AbancayChacoche"/>
    <x v="2"/>
    <s v="AP09"/>
    <s v="CHACOCHE-ABANCAY                   "/>
  </r>
  <r>
    <x v="2"/>
    <x v="2"/>
    <s v="D03_ListProvincias"/>
    <n v="1"/>
    <x v="27"/>
    <s v="D03_P01_ListDistritos"/>
    <n v="3"/>
    <x v="247"/>
    <s v="030103"/>
    <s v="ApurimacAbancay"/>
    <s v="AbancayCirca"/>
    <x v="2"/>
    <s v="AP10"/>
    <s v="CIRCA-ABANCAY                      "/>
  </r>
  <r>
    <x v="2"/>
    <x v="2"/>
    <s v="D03_ListProvincias"/>
    <n v="1"/>
    <x v="27"/>
    <s v="D03_P01_ListDistritos"/>
    <n v="4"/>
    <x v="248"/>
    <s v="030104"/>
    <s v="ApurimacAbancay"/>
    <s v="AbancayCurahuasi"/>
    <x v="2"/>
    <s v="AP11"/>
    <s v="CURAHUASI-ABANCAY                  "/>
  </r>
  <r>
    <x v="2"/>
    <x v="2"/>
    <s v="D03_ListProvincias"/>
    <n v="1"/>
    <x v="27"/>
    <s v="D03_P01_ListDistritos"/>
    <n v="5"/>
    <x v="249"/>
    <s v="030105"/>
    <s v="ApurimacAbancay"/>
    <s v="AbancayHuanipaca"/>
    <x v="2"/>
    <s v="AP12"/>
    <s v="HUANIPACA-ABANCAY                  "/>
  </r>
  <r>
    <x v="2"/>
    <x v="2"/>
    <s v="D03_ListProvincias"/>
    <n v="1"/>
    <x v="27"/>
    <s v="D03_P01_ListDistritos"/>
    <n v="6"/>
    <x v="250"/>
    <s v="030106"/>
    <s v="ApurimacAbancay"/>
    <s v="AbancayLambrama"/>
    <x v="2"/>
    <s v="AP13"/>
    <s v="LAMBRAMA-ABANCAY                   "/>
  </r>
  <r>
    <x v="2"/>
    <x v="2"/>
    <s v="D03_ListProvincias"/>
    <n v="1"/>
    <x v="27"/>
    <s v="D03_P01_ListDistritos"/>
    <n v="7"/>
    <x v="251"/>
    <s v="030107"/>
    <s v="ApurimacAbancay"/>
    <s v="AbancayPichirhua"/>
    <x v="2"/>
    <s v="AP14"/>
    <s v="PICHIRHUA-ABANCAY                  "/>
  </r>
  <r>
    <x v="2"/>
    <x v="2"/>
    <s v="D03_ListProvincias"/>
    <n v="1"/>
    <x v="27"/>
    <s v="D03_P01_ListDistritos"/>
    <n v="8"/>
    <x v="252"/>
    <s v="030108"/>
    <s v="ApurimacAbancay"/>
    <s v="AbancaySan Pedro de Cachora"/>
    <x v="2"/>
    <s v="AP15"/>
    <s v="SAN PEDRO DE CACHORA-ABANCAY       "/>
  </r>
  <r>
    <x v="2"/>
    <x v="2"/>
    <s v="D03_ListProvincias"/>
    <n v="1"/>
    <x v="27"/>
    <s v="D03_P01_ListDistritos"/>
    <n v="9"/>
    <x v="253"/>
    <s v="030109"/>
    <s v="ApurimacAbancay"/>
    <s v="AbancayTamburco"/>
    <x v="2"/>
    <s v="AP16"/>
    <s v="TAMBURCO-ABANCAY                   "/>
  </r>
  <r>
    <x v="2"/>
    <x v="2"/>
    <s v="D03_ListProvincias"/>
    <n v="2"/>
    <x v="28"/>
    <s v="D03_P02_ListDistritos"/>
    <n v="1"/>
    <x v="254"/>
    <s v="030201"/>
    <s v="ApurimacAndahuaylas"/>
    <s v="AndahuaylasAndahuaylas"/>
    <x v="2"/>
    <s v="AP02"/>
    <s v="ANDAHUAYLAS                        "/>
  </r>
  <r>
    <x v="2"/>
    <x v="2"/>
    <s v="D03_ListProvincias"/>
    <n v="2"/>
    <x v="28"/>
    <s v="D03_P02_ListDistritos"/>
    <n v="2"/>
    <x v="255"/>
    <s v="030202"/>
    <s v="ApurimacAndahuaylas"/>
    <s v="AndahuaylasAndarapa"/>
    <x v="2"/>
    <s v="AP17"/>
    <s v="ANDARAPA-ANDAHUAYLAS               "/>
  </r>
  <r>
    <x v="2"/>
    <x v="2"/>
    <s v="D03_ListProvincias"/>
    <n v="2"/>
    <x v="28"/>
    <s v="D03_P02_ListDistritos"/>
    <n v="3"/>
    <x v="256"/>
    <s v="030203"/>
    <s v="ApurimacAndahuaylas"/>
    <s v="AndahuaylasChiara"/>
    <x v="2"/>
    <s v="AP18"/>
    <s v="CHIARA-ANDAHUAYLAS                 "/>
  </r>
  <r>
    <x v="2"/>
    <x v="2"/>
    <s v="D03_ListProvincias"/>
    <n v="2"/>
    <x v="28"/>
    <s v="D03_P02_ListDistritos"/>
    <n v="4"/>
    <x v="257"/>
    <s v="030204"/>
    <s v="ApurimacAndahuaylas"/>
    <s v="AndahuaylasHuancarama"/>
    <x v="2"/>
    <s v="AP19"/>
    <s v="HUANCARAMA-ANDAHUAYLAS             "/>
  </r>
  <r>
    <x v="2"/>
    <x v="2"/>
    <s v="D03_ListProvincias"/>
    <n v="2"/>
    <x v="28"/>
    <s v="D03_P02_ListDistritos"/>
    <n v="5"/>
    <x v="258"/>
    <s v="030205"/>
    <s v="ApurimacAndahuaylas"/>
    <s v="AndahuaylasHuancaray"/>
    <x v="2"/>
    <s v="AP20"/>
    <s v="HUANCARAY-ANDAHUAYLAS              "/>
  </r>
  <r>
    <x v="2"/>
    <x v="2"/>
    <s v="D03_ListProvincias"/>
    <n v="2"/>
    <x v="28"/>
    <s v="D03_P02_ListDistritos"/>
    <n v="6"/>
    <x v="259"/>
    <s v="030206"/>
    <s v="ApurimacAndahuaylas"/>
    <s v="AndahuaylasHuayana"/>
    <x v="2"/>
    <s v="AP21"/>
    <s v="HUAYANA-ANDAHUAYLAS                "/>
  </r>
  <r>
    <x v="2"/>
    <x v="2"/>
    <s v="D03_ListProvincias"/>
    <n v="2"/>
    <x v="28"/>
    <s v="D03_P02_ListDistritos"/>
    <n v="7"/>
    <x v="260"/>
    <s v="030207"/>
    <s v="ApurimacAndahuaylas"/>
    <s v="AndahuaylasKishuara"/>
    <x v="2"/>
    <s v="AP22"/>
    <s v="KISHUARA-ANDAHUAYLAS               "/>
  </r>
  <r>
    <x v="2"/>
    <x v="2"/>
    <s v="D03_ListProvincias"/>
    <n v="2"/>
    <x v="28"/>
    <s v="D03_P02_ListDistritos"/>
    <n v="8"/>
    <x v="261"/>
    <s v="030208"/>
    <s v="ApurimacAndahuaylas"/>
    <s v="AndahuaylasPacobamba"/>
    <x v="2"/>
    <s v="AP23"/>
    <s v="PACOBAMBA-ANDAHUAYLAS              "/>
  </r>
  <r>
    <x v="2"/>
    <x v="2"/>
    <s v="D03_ListProvincias"/>
    <n v="2"/>
    <x v="28"/>
    <s v="D03_P02_ListDistritos"/>
    <n v="9"/>
    <x v="262"/>
    <s v="030209"/>
    <s v="ApurimacAndahuaylas"/>
    <s v="AndahuaylasPacucha"/>
    <x v="2"/>
    <s v="AP24"/>
    <s v="PACUCHA-ANDAHUAYLAS                "/>
  </r>
  <r>
    <x v="2"/>
    <x v="2"/>
    <s v="D03_ListProvincias"/>
    <n v="2"/>
    <x v="28"/>
    <s v="D03_P02_ListDistritos"/>
    <n v="10"/>
    <x v="263"/>
    <s v="030210"/>
    <s v="ApurimacAndahuaylas"/>
    <s v="AndahuaylasPampachiri"/>
    <x v="2"/>
    <s v="AP25"/>
    <s v="PAMPACHIRI-ANDAHUAYLAS             "/>
  </r>
  <r>
    <x v="2"/>
    <x v="2"/>
    <s v="D03_ListProvincias"/>
    <n v="2"/>
    <x v="28"/>
    <s v="D03_P02_ListDistritos"/>
    <n v="11"/>
    <x v="264"/>
    <s v="030211"/>
    <s v="ApurimacAndahuaylas"/>
    <s v="AndahuaylasPomacocha"/>
    <x v="2"/>
    <s v="AP26"/>
    <s v="POMACOCHA-ANDAHUAYLAS              "/>
  </r>
  <r>
    <x v="2"/>
    <x v="2"/>
    <s v="D03_ListProvincias"/>
    <n v="2"/>
    <x v="28"/>
    <s v="D03_P02_ListDistritos"/>
    <n v="12"/>
    <x v="265"/>
    <s v="030212"/>
    <s v="ApurimacAndahuaylas"/>
    <s v="AndahuaylasSan Antonio de Cachi"/>
    <x v="2"/>
    <s v="AP27"/>
    <s v="SAN ANTONIO DE CACHI-ANDAHUAYLAS   "/>
  </r>
  <r>
    <x v="2"/>
    <x v="2"/>
    <s v="D03_ListProvincias"/>
    <n v="2"/>
    <x v="28"/>
    <s v="D03_P02_ListDistritos"/>
    <n v="13"/>
    <x v="59"/>
    <s v="030213"/>
    <s v="ApurimacAndahuaylas"/>
    <s v="AndahuaylasSan Jeronimo"/>
    <x v="2"/>
    <s v="AP28"/>
    <s v="SAN JERONIMO-ANDAHUAYLAS           "/>
  </r>
  <r>
    <x v="2"/>
    <x v="2"/>
    <s v="D03_ListProvincias"/>
    <n v="2"/>
    <x v="28"/>
    <s v="D03_P02_ListDistritos"/>
    <n v="14"/>
    <x v="266"/>
    <s v="030214"/>
    <s v="ApurimacAndahuaylas"/>
    <s v="AndahuaylasSan Miguel de Chaccrampa"/>
    <x v="2"/>
    <s v="AP29"/>
    <s v="SAN MIGUEL DE CHACCRAMPA-ANDAHUAYLA"/>
  </r>
  <r>
    <x v="2"/>
    <x v="2"/>
    <s v="D03_ListProvincias"/>
    <n v="2"/>
    <x v="28"/>
    <s v="D03_P02_ListDistritos"/>
    <n v="15"/>
    <x v="267"/>
    <s v="030215"/>
    <s v="ApurimacAndahuaylas"/>
    <s v="AndahuaylasSanta Maria de Chicmo"/>
    <x v="2"/>
    <s v="AP30"/>
    <s v="SANTA MARIA DE CHICMO-ANDAHUAYLAS  "/>
  </r>
  <r>
    <x v="2"/>
    <x v="2"/>
    <s v="D03_ListProvincias"/>
    <n v="2"/>
    <x v="28"/>
    <s v="D03_P02_ListDistritos"/>
    <n v="16"/>
    <x v="268"/>
    <s v="030216"/>
    <s v="ApurimacAndahuaylas"/>
    <s v="AndahuaylasTalavera"/>
    <x v="2"/>
    <s v="AP31"/>
    <s v="TALAVERA-ANDAHUAYLAS               "/>
  </r>
  <r>
    <x v="2"/>
    <x v="2"/>
    <s v="D03_ListProvincias"/>
    <n v="2"/>
    <x v="28"/>
    <s v="D03_P02_ListDistritos"/>
    <n v="17"/>
    <x v="269"/>
    <s v="030217"/>
    <s v="ApurimacAndahuaylas"/>
    <s v="AndahuaylasTumay Huaraca"/>
    <x v="2"/>
    <s v="AP32"/>
    <s v="TUMAY HUARACA-ANDAHUAYLAS          "/>
  </r>
  <r>
    <x v="2"/>
    <x v="2"/>
    <s v="D03_ListProvincias"/>
    <n v="2"/>
    <x v="28"/>
    <s v="D03_P02_ListDistritos"/>
    <n v="18"/>
    <x v="270"/>
    <s v="030218"/>
    <s v="ApurimacAndahuaylas"/>
    <s v="AndahuaylasTurpo"/>
    <x v="2"/>
    <s v="AP33"/>
    <s v="TURPO-ANDAHUAYLAS                  "/>
  </r>
  <r>
    <x v="2"/>
    <x v="2"/>
    <s v="D03_ListProvincias"/>
    <n v="2"/>
    <x v="28"/>
    <s v="D03_P02_ListDistritos"/>
    <n v="19"/>
    <x v="271"/>
    <s v="030219"/>
    <s v="ApurimacAndahuaylas"/>
    <s v="AndahuaylasKaquiabamba"/>
    <x v="2"/>
    <s v="AP34"/>
    <s v="KAQUIABAMBA-ANDAHUAYLAS            "/>
  </r>
  <r>
    <x v="2"/>
    <x v="2"/>
    <s v="D03_ListProvincias"/>
    <n v="2"/>
    <x v="28"/>
    <s v="D03_P02_ListDistritos"/>
    <n v="20"/>
    <x v="272"/>
    <s v="030220"/>
    <s v="ApurimacAndahuaylas"/>
    <s v="AndahuaylasJose Maria Arguedas"/>
    <x v="2"/>
    <s v="AP02"/>
    <s v="ANDAHUAYLAS                        "/>
  </r>
  <r>
    <x v="2"/>
    <x v="2"/>
    <s v="D03_ListProvincias"/>
    <n v="3"/>
    <x v="29"/>
    <s v="D03_P03_ListDistritos"/>
    <n v="1"/>
    <x v="273"/>
    <s v="030301"/>
    <s v="ApurimacAntabamba"/>
    <s v="AntabambaAntabamba"/>
    <x v="2"/>
    <s v="AP03"/>
    <s v="ANTABAMBA                          "/>
  </r>
  <r>
    <x v="2"/>
    <x v="2"/>
    <s v="D03_ListProvincias"/>
    <n v="3"/>
    <x v="29"/>
    <s v="D03_P03_ListDistritos"/>
    <n v="2"/>
    <x v="274"/>
    <s v="030302"/>
    <s v="ApurimacAntabamba"/>
    <s v="AntabambaEl Oro"/>
    <x v="2"/>
    <s v="AP35"/>
    <s v="EL ORO-ANTABAMBA                   "/>
  </r>
  <r>
    <x v="2"/>
    <x v="2"/>
    <s v="D03_ListProvincias"/>
    <n v="3"/>
    <x v="29"/>
    <s v="D03_P03_ListDistritos"/>
    <n v="3"/>
    <x v="275"/>
    <s v="030303"/>
    <s v="ApurimacAntabamba"/>
    <s v="AntabambaHuaquirca"/>
    <x v="2"/>
    <s v="AP36"/>
    <s v="HUAQUIRCA-ANTABAMBA                "/>
  </r>
  <r>
    <x v="2"/>
    <x v="2"/>
    <s v="D03_ListProvincias"/>
    <n v="3"/>
    <x v="29"/>
    <s v="D03_P03_ListDistritos"/>
    <n v="4"/>
    <x v="276"/>
    <s v="030304"/>
    <s v="ApurimacAntabamba"/>
    <s v="AntabambaJuan Espinoza Medrano"/>
    <x v="2"/>
    <s v="AP37"/>
    <s v="JUAN ESPINOZA MEDRANO-ANTABAMBA    "/>
  </r>
  <r>
    <x v="2"/>
    <x v="2"/>
    <s v="D03_ListProvincias"/>
    <n v="3"/>
    <x v="29"/>
    <s v="D03_P03_ListDistritos"/>
    <n v="5"/>
    <x v="277"/>
    <s v="030305"/>
    <s v="ApurimacAntabamba"/>
    <s v="AntabambaOropesa"/>
    <x v="2"/>
    <s v="AP38"/>
    <s v="OROPESA-ANTABAMBA                  "/>
  </r>
  <r>
    <x v="2"/>
    <x v="2"/>
    <s v="D03_ListProvincias"/>
    <n v="3"/>
    <x v="29"/>
    <s v="D03_P03_ListDistritos"/>
    <n v="6"/>
    <x v="278"/>
    <s v="030306"/>
    <s v="ApurimacAntabamba"/>
    <s v="AntabambaPachaconas"/>
    <x v="2"/>
    <s v="AP39"/>
    <s v="PACHACONAS-ANTABAMBA               "/>
  </r>
  <r>
    <x v="2"/>
    <x v="2"/>
    <s v="D03_ListProvincias"/>
    <n v="3"/>
    <x v="29"/>
    <s v="D03_P03_ListDistritos"/>
    <n v="7"/>
    <x v="279"/>
    <s v="030307"/>
    <s v="ApurimacAntabamba"/>
    <s v="AntabambaSabaino"/>
    <x v="2"/>
    <s v="AP40"/>
    <s v="SABAINO-ANTABAMBA                  "/>
  </r>
  <r>
    <x v="2"/>
    <x v="2"/>
    <s v="D03_ListProvincias"/>
    <n v="4"/>
    <x v="30"/>
    <s v="D03_P04_ListDistritos"/>
    <n v="1"/>
    <x v="280"/>
    <s v="030401"/>
    <s v="ApurimacAymaraes"/>
    <s v="AymaraesChalhuanca"/>
    <x v="2"/>
    <s v="AP41"/>
    <s v="CHALHUANCA-AYMARAES                "/>
  </r>
  <r>
    <x v="2"/>
    <x v="2"/>
    <s v="D03_ListProvincias"/>
    <n v="4"/>
    <x v="30"/>
    <s v="D03_P04_ListDistritos"/>
    <n v="2"/>
    <x v="281"/>
    <s v="030402"/>
    <s v="ApurimacAymaraes"/>
    <s v="AymaraesCapaya"/>
    <x v="2"/>
    <s v="AP42"/>
    <s v="CAPAYA-AYMARAES                    "/>
  </r>
  <r>
    <x v="2"/>
    <x v="2"/>
    <s v="D03_ListProvincias"/>
    <n v="4"/>
    <x v="30"/>
    <s v="D03_P04_ListDistritos"/>
    <n v="3"/>
    <x v="282"/>
    <s v="030403"/>
    <s v="ApurimacAymaraes"/>
    <s v="AymaraesCaraybamba"/>
    <x v="2"/>
    <s v="AP43"/>
    <s v="CARAYBAMBA-AYMARAES                "/>
  </r>
  <r>
    <x v="2"/>
    <x v="2"/>
    <s v="D03_ListProvincias"/>
    <n v="4"/>
    <x v="30"/>
    <s v="D03_P04_ListDistritos"/>
    <n v="4"/>
    <x v="283"/>
    <s v="030404"/>
    <s v="ApurimacAymaraes"/>
    <s v="AymaraesChapimarca"/>
    <x v="2"/>
    <s v="AP44"/>
    <s v="CHAPIMARCA-AYMARAES                "/>
  </r>
  <r>
    <x v="2"/>
    <x v="2"/>
    <s v="D03_ListProvincias"/>
    <n v="4"/>
    <x v="30"/>
    <s v="D03_P04_ListDistritos"/>
    <n v="5"/>
    <x v="86"/>
    <s v="030405"/>
    <s v="ApurimacAymaraes"/>
    <s v="AymaraesColcabamba"/>
    <x v="2"/>
    <s v="AP45"/>
    <s v="COLCABAMBA-AYMARAES                "/>
  </r>
  <r>
    <x v="2"/>
    <x v="2"/>
    <s v="D03_ListProvincias"/>
    <n v="4"/>
    <x v="30"/>
    <s v="D03_P04_ListDistritos"/>
    <n v="6"/>
    <x v="284"/>
    <s v="030406"/>
    <s v="ApurimacAymaraes"/>
    <s v="AymaraesCotaruse"/>
    <x v="2"/>
    <s v="AP46"/>
    <s v="COTARUSE-AYMARAES                  "/>
  </r>
  <r>
    <x v="2"/>
    <x v="2"/>
    <s v="D03_ListProvincias"/>
    <n v="4"/>
    <x v="30"/>
    <s v="D03_P04_ListDistritos"/>
    <n v="7"/>
    <x v="285"/>
    <s v="030407"/>
    <s v="ApurimacAymaraes"/>
    <s v="AymaraesHuayllo"/>
    <x v="2"/>
    <s v="AP47"/>
    <s v="HUAYLLO-AYMARAES                   "/>
  </r>
  <r>
    <x v="2"/>
    <x v="2"/>
    <s v="D03_ListProvincias"/>
    <n v="4"/>
    <x v="30"/>
    <s v="D03_P04_ListDistritos"/>
    <n v="8"/>
    <x v="286"/>
    <s v="030408"/>
    <s v="ApurimacAymaraes"/>
    <s v="AymaraesJusto Apu Sahuaraura"/>
    <x v="2"/>
    <s v="AP48"/>
    <s v="JUSTO APU SAHUARAURA-AYMARAES      "/>
  </r>
  <r>
    <x v="2"/>
    <x v="2"/>
    <s v="D03_ListProvincias"/>
    <n v="4"/>
    <x v="30"/>
    <s v="D03_P04_ListDistritos"/>
    <n v="9"/>
    <x v="287"/>
    <s v="030409"/>
    <s v="ApurimacAymaraes"/>
    <s v="AymaraesLucre"/>
    <x v="2"/>
    <s v="AP49"/>
    <s v="LUCRE-AYMARAES                     "/>
  </r>
  <r>
    <x v="2"/>
    <x v="2"/>
    <s v="D03_ListProvincias"/>
    <n v="4"/>
    <x v="30"/>
    <s v="D03_P04_ListDistritos"/>
    <n v="10"/>
    <x v="288"/>
    <s v="030410"/>
    <s v="ApurimacAymaraes"/>
    <s v="AymaraesPocohuanca"/>
    <x v="2"/>
    <s v="AP50"/>
    <s v="POCOHUANCA-AYMARAES                "/>
  </r>
  <r>
    <x v="2"/>
    <x v="2"/>
    <s v="D03_ListProvincias"/>
    <n v="4"/>
    <x v="30"/>
    <s v="D03_P04_ListDistritos"/>
    <n v="11"/>
    <x v="289"/>
    <s v="030411"/>
    <s v="ApurimacAymaraes"/>
    <s v="AymaraesSan Juan de Chacña"/>
    <x v="2"/>
    <s v="AP51"/>
    <s v="SAN JUAN DE CHAC#A-AYMARAES        "/>
  </r>
  <r>
    <x v="2"/>
    <x v="2"/>
    <s v="D03_ListProvincias"/>
    <n v="4"/>
    <x v="30"/>
    <s v="D03_P04_ListDistritos"/>
    <n v="12"/>
    <x v="290"/>
    <s v="030412"/>
    <s v="ApurimacAymaraes"/>
    <s v="AymaraesSañayca"/>
    <x v="2"/>
    <s v="AP52"/>
    <s v="SA#AYCA-AYMARAES                   "/>
  </r>
  <r>
    <x v="2"/>
    <x v="2"/>
    <s v="D03_ListProvincias"/>
    <n v="4"/>
    <x v="30"/>
    <s v="D03_P04_ListDistritos"/>
    <n v="13"/>
    <x v="291"/>
    <s v="030413"/>
    <s v="ApurimacAymaraes"/>
    <s v="AymaraesSoraya"/>
    <x v="2"/>
    <s v="AP53"/>
    <s v="SORAYA-AYMARAES                    "/>
  </r>
  <r>
    <x v="2"/>
    <x v="2"/>
    <s v="D03_ListProvincias"/>
    <n v="4"/>
    <x v="30"/>
    <s v="D03_P04_ListDistritos"/>
    <n v="14"/>
    <x v="292"/>
    <s v="030414"/>
    <s v="ApurimacAymaraes"/>
    <s v="AymaraesTapairihua"/>
    <x v="2"/>
    <s v="AP54"/>
    <s v="TAPAIRIHUA-AYMARAES                "/>
  </r>
  <r>
    <x v="2"/>
    <x v="2"/>
    <s v="D03_ListProvincias"/>
    <n v="4"/>
    <x v="30"/>
    <s v="D03_P04_ListDistritos"/>
    <n v="15"/>
    <x v="293"/>
    <s v="030415"/>
    <s v="ApurimacAymaraes"/>
    <s v="AymaraesTintay"/>
    <x v="2"/>
    <s v="AP55"/>
    <s v="TINTAY-AYMARAES                    "/>
  </r>
  <r>
    <x v="2"/>
    <x v="2"/>
    <s v="D03_ListProvincias"/>
    <n v="4"/>
    <x v="30"/>
    <s v="D03_P04_ListDistritos"/>
    <n v="16"/>
    <x v="294"/>
    <s v="030416"/>
    <s v="ApurimacAymaraes"/>
    <s v="AymaraesToraya"/>
    <x v="2"/>
    <s v="AP56"/>
    <s v="TORAYA-AYMARAES                    "/>
  </r>
  <r>
    <x v="2"/>
    <x v="2"/>
    <s v="D03_ListProvincias"/>
    <n v="4"/>
    <x v="30"/>
    <s v="D03_P04_ListDistritos"/>
    <n v="17"/>
    <x v="295"/>
    <s v="030417"/>
    <s v="ApurimacAymaraes"/>
    <s v="AymaraesYanaca"/>
    <x v="2"/>
    <s v="AP57"/>
    <s v="YANACA-AYMARAES                    "/>
  </r>
  <r>
    <x v="2"/>
    <x v="2"/>
    <s v="D03_ListProvincias"/>
    <n v="5"/>
    <x v="31"/>
    <s v="D03_P05_ListDistritos"/>
    <n v="1"/>
    <x v="296"/>
    <s v="030501"/>
    <s v="ApurimacCotabambas"/>
    <s v="CotabambasTambobamba"/>
    <x v="2"/>
    <s v="AP08"/>
    <s v="TAMBOBAMBA                         "/>
  </r>
  <r>
    <x v="2"/>
    <x v="2"/>
    <s v="D03_ListProvincias"/>
    <n v="5"/>
    <x v="31"/>
    <s v="D03_P05_ListDistritos"/>
    <n v="2"/>
    <x v="297"/>
    <s v="030502"/>
    <s v="ApurimacCotabambas"/>
    <s v="CotabambasCotabambas"/>
    <x v="2"/>
    <s v="AP05"/>
    <s v="COTABAMBAS                         "/>
  </r>
  <r>
    <x v="2"/>
    <x v="2"/>
    <s v="D03_ListProvincias"/>
    <n v="5"/>
    <x v="31"/>
    <s v="D03_P05_ListDistritos"/>
    <n v="3"/>
    <x v="298"/>
    <s v="030503"/>
    <s v="ApurimacCotabambas"/>
    <s v="CotabambasCoyllurqui"/>
    <x v="2"/>
    <s v="AP65"/>
    <s v="COYLLURQUI-COTABAMBAS              "/>
  </r>
  <r>
    <x v="2"/>
    <x v="2"/>
    <s v="D03_ListProvincias"/>
    <n v="5"/>
    <x v="31"/>
    <s v="D03_P05_ListDistritos"/>
    <n v="4"/>
    <x v="299"/>
    <s v="030504"/>
    <s v="ApurimacCotabambas"/>
    <s v="CotabambasHaquira"/>
    <x v="2"/>
    <s v="AP66"/>
    <s v="HAQUIRA-COTABAMBAS                 "/>
  </r>
  <r>
    <x v="2"/>
    <x v="2"/>
    <s v="D03_ListProvincias"/>
    <n v="5"/>
    <x v="31"/>
    <s v="D03_P05_ListDistritos"/>
    <n v="5"/>
    <x v="300"/>
    <s v="030505"/>
    <s v="ApurimacCotabambas"/>
    <s v="CotabambasMara"/>
    <x v="2"/>
    <s v="AP67"/>
    <s v="MARA-COTABAMBAS                    "/>
  </r>
  <r>
    <x v="2"/>
    <x v="2"/>
    <s v="D03_ListProvincias"/>
    <n v="5"/>
    <x v="31"/>
    <s v="D03_P05_ListDistritos"/>
    <n v="6"/>
    <x v="301"/>
    <s v="030506"/>
    <s v="ApurimacCotabambas"/>
    <s v="CotabambasChallhuahuacho"/>
    <x v="2"/>
    <s v="AP68"/>
    <s v="CHALLHUAHUACHO-COTABAMBAS          "/>
  </r>
  <r>
    <x v="2"/>
    <x v="2"/>
    <s v="D03_ListProvincias"/>
    <n v="6"/>
    <x v="32"/>
    <s v="D03_P06_ListDistritos"/>
    <n v="1"/>
    <x v="302"/>
    <s v="030601"/>
    <s v="ApurimacChincheros"/>
    <s v="ChincherosChincheros"/>
    <x v="2"/>
    <s v="AP06"/>
    <s v="CHINCHEROS                         "/>
  </r>
  <r>
    <x v="2"/>
    <x v="2"/>
    <s v="D03_ListProvincias"/>
    <n v="6"/>
    <x v="32"/>
    <s v="D03_P06_ListDistritos"/>
    <n v="2"/>
    <x v="303"/>
    <s v="030602"/>
    <s v="ApurimacChincheros"/>
    <s v="ChincherosAnco-Huallo"/>
    <x v="2"/>
    <s v="AP58"/>
    <s v="ANCO_HUALLO-CHINCHEROS             "/>
  </r>
  <r>
    <x v="2"/>
    <x v="2"/>
    <s v="D03_ListProvincias"/>
    <n v="6"/>
    <x v="32"/>
    <s v="D03_P06_ListDistritos"/>
    <n v="3"/>
    <x v="304"/>
    <s v="030603"/>
    <s v="ApurimacChincheros"/>
    <s v="ChincherosCocharcas"/>
    <x v="2"/>
    <s v="AP59"/>
    <s v="COCHARCAS-CHINCHEROS               "/>
  </r>
  <r>
    <x v="2"/>
    <x v="2"/>
    <s v="D03_ListProvincias"/>
    <n v="6"/>
    <x v="32"/>
    <s v="D03_P06_ListDistritos"/>
    <n v="4"/>
    <x v="305"/>
    <s v="030604"/>
    <s v="ApurimacChincheros"/>
    <s v="ChincherosHuaccana"/>
    <x v="2"/>
    <s v="AP60"/>
    <s v="HUACCANA-CHINCHEROS                "/>
  </r>
  <r>
    <x v="2"/>
    <x v="2"/>
    <s v="D03_ListProvincias"/>
    <n v="6"/>
    <x v="32"/>
    <s v="D03_P06_ListDistritos"/>
    <n v="5"/>
    <x v="306"/>
    <s v="030605"/>
    <s v="ApurimacChincheros"/>
    <s v="ChincherosOcobamba"/>
    <x v="2"/>
    <s v="AP61"/>
    <s v="OCOBAMBA-CHINCHEROS                "/>
  </r>
  <r>
    <x v="2"/>
    <x v="2"/>
    <s v="D03_ListProvincias"/>
    <n v="6"/>
    <x v="32"/>
    <s v="D03_P06_ListDistritos"/>
    <n v="6"/>
    <x v="307"/>
    <s v="030606"/>
    <s v="ApurimacChincheros"/>
    <s v="ChincherosOngoy"/>
    <x v="2"/>
    <s v="AP62"/>
    <s v="ONGOY-CHINCHEROS                   "/>
  </r>
  <r>
    <x v="2"/>
    <x v="2"/>
    <s v="D03_ListProvincias"/>
    <n v="6"/>
    <x v="32"/>
    <s v="D03_P06_ListDistritos"/>
    <n v="7"/>
    <x v="308"/>
    <s v="030607"/>
    <s v="ApurimacChincheros"/>
    <s v="ChincherosUranmarca"/>
    <x v="2"/>
    <s v="AP63"/>
    <s v="URANMARCA-CHINCHEROS               "/>
  </r>
  <r>
    <x v="2"/>
    <x v="2"/>
    <s v="D03_ListProvincias"/>
    <n v="6"/>
    <x v="32"/>
    <s v="D03_P06_ListDistritos"/>
    <n v="8"/>
    <x v="309"/>
    <s v="030608"/>
    <s v="ApurimacChincheros"/>
    <s v="ChincherosRanracancha"/>
    <x v="2"/>
    <s v="AP64"/>
    <s v="RANRACANCHA-CHINCHEROS             "/>
  </r>
  <r>
    <x v="2"/>
    <x v="2"/>
    <s v="D03_ListProvincias"/>
    <n v="6"/>
    <x v="32"/>
    <s v="D03_P06_ListDistritos"/>
    <n v="9"/>
    <x v="310"/>
    <s v="030609"/>
    <s v="ApurimacChincheros"/>
    <s v="ChincherosRocchacc"/>
    <x v="2"/>
    <s v="AP06"/>
    <s v="CHINCHEROS                         "/>
  </r>
  <r>
    <x v="2"/>
    <x v="2"/>
    <s v="D03_ListProvincias"/>
    <n v="6"/>
    <x v="32"/>
    <s v="D03_P06_ListDistritos"/>
    <n v="10"/>
    <x v="311"/>
    <s v="030610"/>
    <s v="ApurimacChincheros"/>
    <s v="ChincherosEl Porvenir"/>
    <x v="2"/>
    <s v="AP06"/>
    <s v="CHINCHEROS                         "/>
  </r>
  <r>
    <x v="2"/>
    <x v="2"/>
    <s v="D03_ListProvincias"/>
    <n v="7"/>
    <x v="33"/>
    <s v="D03_P07_ListDistritos"/>
    <n v="1"/>
    <x v="312"/>
    <s v="030701"/>
    <s v="ApurimacGrau"/>
    <s v="GrauChuquibambilla"/>
    <x v="2"/>
    <s v="AP69"/>
    <s v="CHUQUIBAMBILLA-GRAU                "/>
  </r>
  <r>
    <x v="2"/>
    <x v="2"/>
    <s v="D03_ListProvincias"/>
    <n v="7"/>
    <x v="33"/>
    <s v="D03_P07_ListDistritos"/>
    <n v="2"/>
    <x v="313"/>
    <s v="030702"/>
    <s v="ApurimacGrau"/>
    <s v="GrauCurpahuasi"/>
    <x v="2"/>
    <s v="AP70"/>
    <s v="CURPAHUASI-GRAU                    "/>
  </r>
  <r>
    <x v="2"/>
    <x v="2"/>
    <s v="D03_ListProvincias"/>
    <n v="7"/>
    <x v="33"/>
    <s v="D03_P07_ListDistritos"/>
    <n v="3"/>
    <x v="314"/>
    <s v="030703"/>
    <s v="ApurimacGrau"/>
    <s v="GrauGamarra"/>
    <x v="2"/>
    <s v="AP71"/>
    <s v="GAMARRA-GRAU                       "/>
  </r>
  <r>
    <x v="2"/>
    <x v="2"/>
    <s v="D03_ListProvincias"/>
    <n v="7"/>
    <x v="33"/>
    <s v="D03_P07_ListDistritos"/>
    <n v="4"/>
    <x v="315"/>
    <s v="030704"/>
    <s v="ApurimacGrau"/>
    <s v="GrauHuayllati"/>
    <x v="2"/>
    <s v="AP72"/>
    <s v="HUAYLLATI-GRAU                     "/>
  </r>
  <r>
    <x v="2"/>
    <x v="2"/>
    <s v="D03_ListProvincias"/>
    <n v="7"/>
    <x v="33"/>
    <s v="D03_P07_ListDistritos"/>
    <n v="5"/>
    <x v="316"/>
    <s v="030705"/>
    <s v="ApurimacGrau"/>
    <s v="GrauMamara"/>
    <x v="2"/>
    <s v="AP73"/>
    <s v="MAMARA-GRAU                        "/>
  </r>
  <r>
    <x v="2"/>
    <x v="2"/>
    <s v="D03_ListProvincias"/>
    <n v="7"/>
    <x v="33"/>
    <s v="D03_P07_ListDistritos"/>
    <n v="6"/>
    <x v="317"/>
    <s v="030706"/>
    <s v="ApurimacGrau"/>
    <s v="GrauMicaela Bastidas"/>
    <x v="2"/>
    <s v="AP74"/>
    <s v="MICAELA BASTIDAS-GRAU              "/>
  </r>
  <r>
    <x v="2"/>
    <x v="2"/>
    <s v="D03_ListProvincias"/>
    <n v="7"/>
    <x v="33"/>
    <s v="D03_P07_ListDistritos"/>
    <n v="7"/>
    <x v="318"/>
    <s v="030707"/>
    <s v="ApurimacGrau"/>
    <s v="GrauPataypampa"/>
    <x v="2"/>
    <s v="AP75"/>
    <s v="PATAYPAMPA-GRAU                    "/>
  </r>
  <r>
    <x v="2"/>
    <x v="2"/>
    <s v="D03_ListProvincias"/>
    <n v="7"/>
    <x v="33"/>
    <s v="D03_P07_ListDistritos"/>
    <n v="8"/>
    <x v="319"/>
    <s v="030708"/>
    <s v="ApurimacGrau"/>
    <s v="GrauProgreso"/>
    <x v="2"/>
    <s v="AP76"/>
    <s v="PROGRESO-GRAU                      "/>
  </r>
  <r>
    <x v="2"/>
    <x v="2"/>
    <s v="D03_ListProvincias"/>
    <n v="7"/>
    <x v="33"/>
    <s v="D03_P07_ListDistritos"/>
    <n v="9"/>
    <x v="320"/>
    <s v="030709"/>
    <s v="ApurimacGrau"/>
    <s v="GrauSan Antonio"/>
    <x v="2"/>
    <s v="AP77"/>
    <s v="SAN ANTONIO-GRAU                   "/>
  </r>
  <r>
    <x v="2"/>
    <x v="2"/>
    <s v="D03_ListProvincias"/>
    <n v="7"/>
    <x v="33"/>
    <s v="D03_P07_ListDistritos"/>
    <n v="10"/>
    <x v="74"/>
    <s v="030710"/>
    <s v="ApurimacGrau"/>
    <s v="GrauSanta Rosa"/>
    <x v="2"/>
    <s v="AP78"/>
    <s v="SANTA ROSA-GRAU                    "/>
  </r>
  <r>
    <x v="2"/>
    <x v="2"/>
    <s v="D03_ListProvincias"/>
    <n v="7"/>
    <x v="33"/>
    <s v="D03_P07_ListDistritos"/>
    <n v="11"/>
    <x v="321"/>
    <s v="030711"/>
    <s v="ApurimacGrau"/>
    <s v="GrauTurpay"/>
    <x v="2"/>
    <s v="AP79"/>
    <s v="TURPAY-GRAU                        "/>
  </r>
  <r>
    <x v="2"/>
    <x v="2"/>
    <s v="D03_ListProvincias"/>
    <n v="7"/>
    <x v="33"/>
    <s v="D03_P07_ListDistritos"/>
    <n v="12"/>
    <x v="322"/>
    <s v="030712"/>
    <s v="ApurimacGrau"/>
    <s v="GrauVilcabamba"/>
    <x v="2"/>
    <s v="AP80"/>
    <s v="VILCABAMBA-GRAU                    "/>
  </r>
  <r>
    <x v="2"/>
    <x v="2"/>
    <s v="D03_ListProvincias"/>
    <n v="7"/>
    <x v="33"/>
    <s v="D03_P07_ListDistritos"/>
    <n v="13"/>
    <x v="323"/>
    <s v="030713"/>
    <s v="ApurimacGrau"/>
    <s v="GrauVirundo"/>
    <x v="2"/>
    <s v="AP81"/>
    <s v="VIRUNDO-GRAU                       "/>
  </r>
  <r>
    <x v="2"/>
    <x v="2"/>
    <s v="D03_ListProvincias"/>
    <n v="7"/>
    <x v="33"/>
    <s v="D03_P07_ListDistritos"/>
    <n v="14"/>
    <x v="324"/>
    <s v="030714"/>
    <s v="ApurimacGrau"/>
    <s v="GrauCurasco"/>
    <x v="2"/>
    <s v="AP82"/>
    <s v="CURASCO-GRAU                       "/>
  </r>
  <r>
    <x v="3"/>
    <x v="3"/>
    <s v="D04_ListProvincias"/>
    <n v="1"/>
    <x v="34"/>
    <s v="D04_P01_ListDistritos"/>
    <n v="1"/>
    <x v="325"/>
    <s v="040101"/>
    <s v="ArequipaArequipa"/>
    <s v="ArequipaArequipa"/>
    <x v="3"/>
    <s v="AR01"/>
    <s v="AREQUIPA                           "/>
  </r>
  <r>
    <x v="3"/>
    <x v="3"/>
    <s v="D04_ListProvincias"/>
    <n v="1"/>
    <x v="34"/>
    <s v="D04_P01_ListDistritos"/>
    <n v="2"/>
    <x v="326"/>
    <s v="040102"/>
    <s v="ArequipaArequipa"/>
    <s v="ArequipaAlto Selva Alegre"/>
    <x v="3"/>
    <s v="AR16"/>
    <s v="ALTO SELVA ALEGRE                  "/>
  </r>
  <r>
    <x v="3"/>
    <x v="3"/>
    <s v="D04_ListProvincias"/>
    <n v="1"/>
    <x v="34"/>
    <s v="D04_P01_ListDistritos"/>
    <n v="3"/>
    <x v="327"/>
    <s v="040103"/>
    <s v="ArequipaArequipa"/>
    <s v="ArequipaCayma"/>
    <x v="3"/>
    <s v="AR13"/>
    <s v="CAYMA                              "/>
  </r>
  <r>
    <x v="3"/>
    <x v="3"/>
    <s v="D04_ListProvincias"/>
    <n v="1"/>
    <x v="34"/>
    <s v="D04_P01_ListDistritos"/>
    <n v="4"/>
    <x v="328"/>
    <s v="040104"/>
    <s v="ArequipaArequipa"/>
    <s v="ArequipaCerro Colorado"/>
    <x v="3"/>
    <s v="AR17"/>
    <s v="CERRO COLORADO                     "/>
  </r>
  <r>
    <x v="3"/>
    <x v="3"/>
    <s v="D04_ListProvincias"/>
    <n v="1"/>
    <x v="34"/>
    <s v="D04_P01_ListDistritos"/>
    <n v="5"/>
    <x v="329"/>
    <s v="040105"/>
    <s v="ArequipaArequipa"/>
    <s v="ArequipaCharacato"/>
    <x v="3"/>
    <s v="AR18"/>
    <s v="CHARACATO                          "/>
  </r>
  <r>
    <x v="3"/>
    <x v="3"/>
    <s v="D04_ListProvincias"/>
    <n v="1"/>
    <x v="34"/>
    <s v="D04_P01_ListDistritos"/>
    <n v="6"/>
    <x v="330"/>
    <s v="040106"/>
    <s v="ArequipaArequipa"/>
    <s v="ArequipaChiguata"/>
    <x v="3"/>
    <s v="AR19"/>
    <s v="CHIGUATA                           "/>
  </r>
  <r>
    <x v="3"/>
    <x v="3"/>
    <s v="D04_ListProvincias"/>
    <n v="1"/>
    <x v="34"/>
    <s v="D04_P01_ListDistritos"/>
    <n v="7"/>
    <x v="331"/>
    <s v="040107"/>
    <s v="ArequipaArequipa"/>
    <s v="ArequipaJacobo Hunter"/>
    <x v="3"/>
    <s v="AR20"/>
    <s v="JACOBO HUNTER                      "/>
  </r>
  <r>
    <x v="3"/>
    <x v="3"/>
    <s v="D04_ListProvincias"/>
    <n v="1"/>
    <x v="34"/>
    <s v="D04_P01_ListDistritos"/>
    <n v="8"/>
    <x v="332"/>
    <s v="040108"/>
    <s v="ArequipaArequipa"/>
    <s v="ArequipaLa Joya"/>
    <x v="3"/>
    <s v="AR22"/>
    <s v="LA JOYA                            "/>
  </r>
  <r>
    <x v="3"/>
    <x v="3"/>
    <s v="D04_ListProvincias"/>
    <n v="1"/>
    <x v="34"/>
    <s v="D04_P01_ListDistritos"/>
    <n v="9"/>
    <x v="333"/>
    <s v="040109"/>
    <s v="ArequipaArequipa"/>
    <s v="ArequipaMariano Melgar"/>
    <x v="3"/>
    <s v="AR12"/>
    <s v="MARIANO MELGAR                     "/>
  </r>
  <r>
    <x v="3"/>
    <x v="3"/>
    <s v="D04_ListProvincias"/>
    <n v="1"/>
    <x v="34"/>
    <s v="D04_P01_ListDistritos"/>
    <n v="10"/>
    <x v="334"/>
    <s v="040110"/>
    <s v="ArequipaArequipa"/>
    <s v="ArequipaMiraflores"/>
    <x v="3"/>
    <s v="AR31"/>
    <s v="MIRAFLORES-AREQUIPA                "/>
  </r>
  <r>
    <x v="3"/>
    <x v="3"/>
    <s v="D04_ListProvincias"/>
    <n v="1"/>
    <x v="34"/>
    <s v="D04_P01_ListDistritos"/>
    <n v="11"/>
    <x v="335"/>
    <s v="040111"/>
    <s v="ArequipaArequipa"/>
    <s v="ArequipaMollebaya"/>
    <x v="3"/>
    <s v="AR15"/>
    <s v="MOLLEBAYA                          "/>
  </r>
  <r>
    <x v="3"/>
    <x v="3"/>
    <s v="D04_ListProvincias"/>
    <n v="1"/>
    <x v="34"/>
    <s v="D04_P01_ListDistritos"/>
    <n v="12"/>
    <x v="336"/>
    <s v="040112"/>
    <s v="ArequipaArequipa"/>
    <s v="ArequipaPaucarpata"/>
    <x v="3"/>
    <s v="AR10"/>
    <s v="PAUCARPATA                         "/>
  </r>
  <r>
    <x v="3"/>
    <x v="3"/>
    <s v="D04_ListProvincias"/>
    <n v="1"/>
    <x v="34"/>
    <s v="D04_P01_ListDistritos"/>
    <n v="13"/>
    <x v="337"/>
    <s v="040113"/>
    <s v="ArequipaArequipa"/>
    <s v="ArequipaPocsi"/>
    <x v="3"/>
    <s v="AR32"/>
    <s v="POCSI-AREQUIPA                     "/>
  </r>
  <r>
    <x v="3"/>
    <x v="3"/>
    <s v="D04_ListProvincias"/>
    <n v="1"/>
    <x v="34"/>
    <s v="D04_P01_ListDistritos"/>
    <n v="14"/>
    <x v="338"/>
    <s v="040114"/>
    <s v="ArequipaArequipa"/>
    <s v="ArequipaPolobaya"/>
    <x v="3"/>
    <s v="AR33"/>
    <s v="POLOBAYA-AREQUIPA                  "/>
  </r>
  <r>
    <x v="3"/>
    <x v="3"/>
    <s v="D04_ListProvincias"/>
    <n v="1"/>
    <x v="34"/>
    <s v="D04_P01_ListDistritos"/>
    <n v="15"/>
    <x v="339"/>
    <s v="040115"/>
    <s v="ArequipaArequipa"/>
    <s v="ArequipaQuequeña"/>
    <x v="3"/>
    <s v="AR21"/>
    <s v="QUEQUE#A                           "/>
  </r>
  <r>
    <x v="3"/>
    <x v="3"/>
    <s v="D04_ListProvincias"/>
    <n v="1"/>
    <x v="34"/>
    <s v="D04_P01_ListDistritos"/>
    <n v="16"/>
    <x v="340"/>
    <s v="040116"/>
    <s v="ArequipaArequipa"/>
    <s v="ArequipaSabandia"/>
    <x v="3"/>
    <s v="AR34"/>
    <s v="SABANDIA-AREQUIPA                  "/>
  </r>
  <r>
    <x v="3"/>
    <x v="3"/>
    <s v="D04_ListProvincias"/>
    <n v="1"/>
    <x v="34"/>
    <s v="D04_P01_ListDistritos"/>
    <n v="17"/>
    <x v="341"/>
    <s v="040117"/>
    <s v="ArequipaArequipa"/>
    <s v="ArequipaSachaca"/>
    <x v="3"/>
    <s v="AR35"/>
    <s v="SACHACA-AREQUIPA                   "/>
  </r>
  <r>
    <x v="3"/>
    <x v="3"/>
    <s v="D04_ListProvincias"/>
    <n v="1"/>
    <x v="34"/>
    <s v="D04_P01_ListDistritos"/>
    <n v="18"/>
    <x v="342"/>
    <s v="040118"/>
    <s v="ArequipaArequipa"/>
    <s v="ArequipaSan Juan de Siguas"/>
    <x v="3"/>
    <s v="AR36"/>
    <s v="SAN JUAN DE SIGUAS-AREQUIPA        "/>
  </r>
  <r>
    <x v="3"/>
    <x v="3"/>
    <s v="D04_ListProvincias"/>
    <n v="1"/>
    <x v="34"/>
    <s v="D04_P01_ListDistritos"/>
    <n v="19"/>
    <x v="343"/>
    <s v="040119"/>
    <s v="ArequipaArequipa"/>
    <s v="ArequipaSan Juan de Tarucani"/>
    <x v="3"/>
    <s v="AR37"/>
    <s v="SAN JUAN DE TARUCANI-AREQUIPA      "/>
  </r>
  <r>
    <x v="3"/>
    <x v="3"/>
    <s v="D04_ListProvincias"/>
    <n v="1"/>
    <x v="34"/>
    <s v="D04_P01_ListDistritos"/>
    <n v="20"/>
    <x v="344"/>
    <s v="040120"/>
    <s v="ArequipaArequipa"/>
    <s v="ArequipaSanta Isabel de Siguas"/>
    <x v="3"/>
    <s v="AR38"/>
    <s v="SANTA ISABEL DE SIGUAS-AREQUIPA    "/>
  </r>
  <r>
    <x v="3"/>
    <x v="3"/>
    <s v="D04_ListProvincias"/>
    <n v="1"/>
    <x v="34"/>
    <s v="D04_P01_ListDistritos"/>
    <n v="21"/>
    <x v="345"/>
    <s v="040121"/>
    <s v="ArequipaArequipa"/>
    <s v="ArequipaSanta Rita de Siguas"/>
    <x v="3"/>
    <s v="AR39"/>
    <s v="SANTA RITA DE SIGUAS-AREQUIPA      "/>
  </r>
  <r>
    <x v="3"/>
    <x v="3"/>
    <s v="D04_ListProvincias"/>
    <n v="1"/>
    <x v="34"/>
    <s v="D04_P01_ListDistritos"/>
    <n v="22"/>
    <x v="346"/>
    <s v="040122"/>
    <s v="ArequipaArequipa"/>
    <s v="ArequipaSocabaya"/>
    <x v="3"/>
    <s v="AR14"/>
    <s v="SOCABAYA                           "/>
  </r>
  <r>
    <x v="3"/>
    <x v="3"/>
    <s v="D04_ListProvincias"/>
    <n v="1"/>
    <x v="34"/>
    <s v="D04_P01_ListDistritos"/>
    <n v="23"/>
    <x v="347"/>
    <s v="040123"/>
    <s v="ArequipaArequipa"/>
    <s v="ArequipaTiabaya"/>
    <x v="3"/>
    <s v="AR40"/>
    <s v="TIABAYA-AREQUIPA                   "/>
  </r>
  <r>
    <x v="3"/>
    <x v="3"/>
    <s v="D04_ListProvincias"/>
    <n v="1"/>
    <x v="34"/>
    <s v="D04_P01_ListDistritos"/>
    <n v="24"/>
    <x v="348"/>
    <s v="040124"/>
    <s v="ArequipaArequipa"/>
    <s v="ArequipaUchumayo"/>
    <x v="3"/>
    <s v="AR30"/>
    <s v="UCHUMAYO                           "/>
  </r>
  <r>
    <x v="3"/>
    <x v="3"/>
    <s v="D04_ListProvincias"/>
    <n v="1"/>
    <x v="34"/>
    <s v="D04_P01_ListDistritos"/>
    <n v="25"/>
    <x v="349"/>
    <s v="040125"/>
    <s v="ArequipaArequipa"/>
    <s v="ArequipaVitor"/>
    <x v="3"/>
    <s v="AR41"/>
    <s v="VITOR-AREQUIPA                     "/>
  </r>
  <r>
    <x v="3"/>
    <x v="3"/>
    <s v="D04_ListProvincias"/>
    <n v="1"/>
    <x v="34"/>
    <s v="D04_P01_ListDistritos"/>
    <n v="26"/>
    <x v="350"/>
    <s v="040126"/>
    <s v="ArequipaArequipa"/>
    <s v="ArequipaYanahuara"/>
    <x v="3"/>
    <s v="AR42"/>
    <s v="YANAHUARA-AREQUIPA                 "/>
  </r>
  <r>
    <x v="3"/>
    <x v="3"/>
    <s v="D04_ListProvincias"/>
    <n v="1"/>
    <x v="34"/>
    <s v="D04_P01_ListDistritos"/>
    <n v="27"/>
    <x v="351"/>
    <s v="040127"/>
    <s v="ArequipaArequipa"/>
    <s v="ArequipaYarabamba"/>
    <x v="3"/>
    <s v="AR43"/>
    <s v="YARABAMBA-AREQUIPA                 "/>
  </r>
  <r>
    <x v="3"/>
    <x v="3"/>
    <s v="D04_ListProvincias"/>
    <n v="1"/>
    <x v="34"/>
    <s v="D04_P01_ListDistritos"/>
    <n v="28"/>
    <x v="352"/>
    <s v="040128"/>
    <s v="ArequipaArequipa"/>
    <s v="ArequipaYura"/>
    <x v="3"/>
    <s v="AR44"/>
    <s v="YURA-AREQUIPA                      "/>
  </r>
  <r>
    <x v="3"/>
    <x v="3"/>
    <s v="D04_ListProvincias"/>
    <n v="1"/>
    <x v="34"/>
    <s v="D04_P01_ListDistritos"/>
    <n v="29"/>
    <x v="353"/>
    <s v="040129"/>
    <s v="ArequipaArequipa"/>
    <s v="ArequipaJose Luis Bustamante y Rivero"/>
    <x v="3"/>
    <s v="AR09"/>
    <s v="JOSE LUIS BUSTAMANTE Y RIVERO      "/>
  </r>
  <r>
    <x v="3"/>
    <x v="3"/>
    <s v="D04_ListProvincias"/>
    <n v="2"/>
    <x v="35"/>
    <s v="D04_P02_ListDistritos"/>
    <n v="1"/>
    <x v="354"/>
    <s v="040201"/>
    <s v="ArequipaCamana"/>
    <s v="CamanaCamana"/>
    <x v="3"/>
    <s v="AR02"/>
    <s v="CAMANA                             "/>
  </r>
  <r>
    <x v="3"/>
    <x v="3"/>
    <s v="D04_ListProvincias"/>
    <n v="2"/>
    <x v="35"/>
    <s v="D04_P02_ListDistritos"/>
    <n v="2"/>
    <x v="355"/>
    <s v="040202"/>
    <s v="ArequipaCamana"/>
    <s v="CamanaJose Maria Quimper"/>
    <x v="3"/>
    <s v="AR45"/>
    <s v="JOSE MARIA QUIMPER-CAMANA          "/>
  </r>
  <r>
    <x v="3"/>
    <x v="3"/>
    <s v="D04_ListProvincias"/>
    <n v="2"/>
    <x v="35"/>
    <s v="D04_P02_ListDistritos"/>
    <n v="3"/>
    <x v="356"/>
    <s v="040203"/>
    <s v="ArequipaCamana"/>
    <s v="CamanaMariano Nicolas Valcarcel"/>
    <x v="3"/>
    <s v="AR46"/>
    <s v="MARIANO NICOLAS VALCARCEL-CAMANA   "/>
  </r>
  <r>
    <x v="3"/>
    <x v="3"/>
    <s v="D04_ListProvincias"/>
    <n v="2"/>
    <x v="35"/>
    <s v="D04_P02_ListDistritos"/>
    <n v="4"/>
    <x v="357"/>
    <s v="040204"/>
    <s v="ArequipaCamana"/>
    <s v="CamanaMariscal Caceres"/>
    <x v="3"/>
    <s v="AR47"/>
    <s v="MARISCAL CACERES-CAMANA            "/>
  </r>
  <r>
    <x v="3"/>
    <x v="3"/>
    <s v="D04_ListProvincias"/>
    <n v="2"/>
    <x v="35"/>
    <s v="D04_P02_ListDistritos"/>
    <n v="5"/>
    <x v="358"/>
    <s v="040205"/>
    <s v="ArequipaCamana"/>
    <s v="CamanaNicolas de Pierola"/>
    <x v="3"/>
    <s v="AR48"/>
    <s v="NICOLAS DE PIEROLA-CAMANA          "/>
  </r>
  <r>
    <x v="3"/>
    <x v="3"/>
    <s v="D04_ListProvincias"/>
    <n v="2"/>
    <x v="35"/>
    <s v="D04_P02_ListDistritos"/>
    <n v="6"/>
    <x v="359"/>
    <s v="040206"/>
    <s v="ArequipaCamana"/>
    <s v="CamanaOcoña"/>
    <x v="3"/>
    <s v="AR28"/>
    <s v="OCO#A                              "/>
  </r>
  <r>
    <x v="3"/>
    <x v="3"/>
    <s v="D04_ListProvincias"/>
    <n v="2"/>
    <x v="35"/>
    <s v="D04_P02_ListDistritos"/>
    <n v="7"/>
    <x v="360"/>
    <s v="040207"/>
    <s v="ArequipaCamana"/>
    <s v="CamanaQuilca"/>
    <x v="3"/>
    <s v="AR49"/>
    <s v="QUILCA-CAMANA                      "/>
  </r>
  <r>
    <x v="3"/>
    <x v="3"/>
    <s v="D04_ListProvincias"/>
    <n v="2"/>
    <x v="35"/>
    <s v="D04_P02_ListDistritos"/>
    <n v="8"/>
    <x v="361"/>
    <s v="040208"/>
    <s v="ArequipaCamana"/>
    <s v="CamanaSamuel Pastor"/>
    <x v="3"/>
    <s v="AR50"/>
    <s v="SAMUEL PASTOR-CAMANA               "/>
  </r>
  <r>
    <x v="3"/>
    <x v="3"/>
    <s v="D04_ListProvincias"/>
    <n v="3"/>
    <x v="36"/>
    <s v="D04_P03_ListDistritos"/>
    <n v="1"/>
    <x v="362"/>
    <s v="040301"/>
    <s v="ArequipaCaraveli"/>
    <s v="CaraveliCaraveli"/>
    <x v="3"/>
    <s v="AR03"/>
    <s v="CARAVELI                           "/>
  </r>
  <r>
    <x v="3"/>
    <x v="3"/>
    <s v="D04_ListProvincias"/>
    <n v="3"/>
    <x v="36"/>
    <s v="D04_P03_ListDistritos"/>
    <n v="2"/>
    <x v="363"/>
    <s v="040302"/>
    <s v="ArequipaCaraveli"/>
    <s v="CaraveliAcari"/>
    <x v="3"/>
    <s v="AR51"/>
    <s v="ACARI-CARAVELI                     "/>
  </r>
  <r>
    <x v="3"/>
    <x v="3"/>
    <s v="D04_ListProvincias"/>
    <n v="3"/>
    <x v="36"/>
    <s v="D04_P03_ListDistritos"/>
    <n v="3"/>
    <x v="364"/>
    <s v="040303"/>
    <s v="ArequipaCaraveli"/>
    <s v="CaraveliAtico"/>
    <x v="3"/>
    <s v="AR52"/>
    <s v="ATICO-CARAVELI                     "/>
  </r>
  <r>
    <x v="3"/>
    <x v="3"/>
    <s v="D04_ListProvincias"/>
    <n v="3"/>
    <x v="36"/>
    <s v="D04_P03_ListDistritos"/>
    <n v="4"/>
    <x v="365"/>
    <s v="040304"/>
    <s v="ArequipaCaraveli"/>
    <s v="CaraveliAtiquipa"/>
    <x v="3"/>
    <s v="AR53"/>
    <s v="ATIQUIPA-CARAVELI                  "/>
  </r>
  <r>
    <x v="3"/>
    <x v="3"/>
    <s v="D04_ListProvincias"/>
    <n v="3"/>
    <x v="36"/>
    <s v="D04_P03_ListDistritos"/>
    <n v="5"/>
    <x v="366"/>
    <s v="040305"/>
    <s v="ArequipaCaraveli"/>
    <s v="CaraveliBella Union"/>
    <x v="3"/>
    <s v="AR54"/>
    <s v="BELLA UNION-CARAVELI               "/>
  </r>
  <r>
    <x v="3"/>
    <x v="3"/>
    <s v="D04_ListProvincias"/>
    <n v="3"/>
    <x v="36"/>
    <s v="D04_P03_ListDistritos"/>
    <n v="6"/>
    <x v="367"/>
    <s v="040306"/>
    <s v="ArequipaCaraveli"/>
    <s v="CaraveliCahuacho"/>
    <x v="3"/>
    <s v="AR55"/>
    <s v="CAHUACHO-CARAVELI                  "/>
  </r>
  <r>
    <x v="3"/>
    <x v="3"/>
    <s v="D04_ListProvincias"/>
    <n v="3"/>
    <x v="36"/>
    <s v="D04_P03_ListDistritos"/>
    <n v="7"/>
    <x v="368"/>
    <s v="040307"/>
    <s v="ArequipaCaraveli"/>
    <s v="CaraveliChala"/>
    <x v="3"/>
    <s v="AR56"/>
    <s v="CHALA-CARAVELI                     "/>
  </r>
  <r>
    <x v="3"/>
    <x v="3"/>
    <s v="D04_ListProvincias"/>
    <n v="3"/>
    <x v="36"/>
    <s v="D04_P03_ListDistritos"/>
    <n v="8"/>
    <x v="369"/>
    <s v="040308"/>
    <s v="ArequipaCaraveli"/>
    <s v="CaraveliChaparra"/>
    <x v="3"/>
    <s v="AR57"/>
    <s v="CHAPARRA-CARAVELI                  "/>
  </r>
  <r>
    <x v="3"/>
    <x v="3"/>
    <s v="D04_ListProvincias"/>
    <n v="3"/>
    <x v="36"/>
    <s v="D04_P03_ListDistritos"/>
    <n v="9"/>
    <x v="370"/>
    <s v="040309"/>
    <s v="ArequipaCaraveli"/>
    <s v="CaraveliHuanuhuanu"/>
    <x v="3"/>
    <s v="AR58"/>
    <s v="HUANUHUANU-CARAVELI                "/>
  </r>
  <r>
    <x v="3"/>
    <x v="3"/>
    <s v="D04_ListProvincias"/>
    <n v="3"/>
    <x v="36"/>
    <s v="D04_P03_ListDistritos"/>
    <n v="10"/>
    <x v="371"/>
    <s v="040310"/>
    <s v="ArequipaCaraveli"/>
    <s v="CaraveliJaqui"/>
    <x v="3"/>
    <s v="AR59"/>
    <s v="JAQUI-CARAVELI                     "/>
  </r>
  <r>
    <x v="3"/>
    <x v="3"/>
    <s v="D04_ListProvincias"/>
    <n v="3"/>
    <x v="36"/>
    <s v="D04_P03_ListDistritos"/>
    <n v="11"/>
    <x v="372"/>
    <s v="040311"/>
    <s v="ArequipaCaraveli"/>
    <s v="CaraveliLomas"/>
    <x v="3"/>
    <s v="AR60"/>
    <s v="LOMAS-CARAVELI                     "/>
  </r>
  <r>
    <x v="3"/>
    <x v="3"/>
    <s v="D04_ListProvincias"/>
    <n v="3"/>
    <x v="36"/>
    <s v="D04_P03_ListDistritos"/>
    <n v="12"/>
    <x v="373"/>
    <s v="040312"/>
    <s v="ArequipaCaraveli"/>
    <s v="CaraveliQuicacha"/>
    <x v="3"/>
    <s v="AR61"/>
    <s v="QUICACHA-CARAVELI                  "/>
  </r>
  <r>
    <x v="3"/>
    <x v="3"/>
    <s v="D04_ListProvincias"/>
    <n v="3"/>
    <x v="36"/>
    <s v="D04_P03_ListDistritos"/>
    <n v="13"/>
    <x v="374"/>
    <s v="040313"/>
    <s v="ArequipaCaraveli"/>
    <s v="CaraveliYauca"/>
    <x v="3"/>
    <s v="AR62"/>
    <s v="YAUCA-CARAVELI                     "/>
  </r>
  <r>
    <x v="3"/>
    <x v="3"/>
    <s v="D04_ListProvincias"/>
    <n v="4"/>
    <x v="37"/>
    <s v="D04_P04_ListDistritos"/>
    <n v="1"/>
    <x v="375"/>
    <s v="040401"/>
    <s v="ArequipaCastilla"/>
    <s v="CastillaAplao"/>
    <x v="3"/>
    <s v="AR23"/>
    <s v="APLAO                              "/>
  </r>
  <r>
    <x v="3"/>
    <x v="3"/>
    <s v="D04_ListProvincias"/>
    <n v="4"/>
    <x v="37"/>
    <s v="D04_P04_ListDistritos"/>
    <n v="2"/>
    <x v="376"/>
    <s v="040402"/>
    <s v="ArequipaCastilla"/>
    <s v="CastillaAndagua"/>
    <x v="3"/>
    <s v="AR63"/>
    <s v="ANDAGUA-CASTILLA                   "/>
  </r>
  <r>
    <x v="3"/>
    <x v="3"/>
    <s v="D04_ListProvincias"/>
    <n v="4"/>
    <x v="37"/>
    <s v="D04_P04_ListDistritos"/>
    <n v="3"/>
    <x v="377"/>
    <s v="040403"/>
    <s v="ArequipaCastilla"/>
    <s v="CastillaAyo"/>
    <x v="3"/>
    <s v="AR64"/>
    <s v="AYO-CASTILLA                       "/>
  </r>
  <r>
    <x v="3"/>
    <x v="3"/>
    <s v="D04_ListProvincias"/>
    <n v="4"/>
    <x v="37"/>
    <s v="D04_P04_ListDistritos"/>
    <n v="4"/>
    <x v="378"/>
    <s v="040404"/>
    <s v="ArequipaCastilla"/>
    <s v="CastillaChachas"/>
    <x v="3"/>
    <s v="AR65"/>
    <s v="CHACHAS-CASTILLA                   "/>
  </r>
  <r>
    <x v="3"/>
    <x v="3"/>
    <s v="D04_ListProvincias"/>
    <n v="4"/>
    <x v="37"/>
    <s v="D04_P04_ListDistritos"/>
    <n v="5"/>
    <x v="379"/>
    <s v="040405"/>
    <s v="ArequipaCastilla"/>
    <s v="CastillaChilcaymarca"/>
    <x v="3"/>
    <s v="AR66"/>
    <s v="CHILCAYMARCA-CASTILLA              "/>
  </r>
  <r>
    <x v="3"/>
    <x v="3"/>
    <s v="D04_ListProvincias"/>
    <n v="4"/>
    <x v="37"/>
    <s v="D04_P04_ListDistritos"/>
    <n v="6"/>
    <x v="380"/>
    <s v="040406"/>
    <s v="ArequipaCastilla"/>
    <s v="CastillaChoco"/>
    <x v="3"/>
    <s v="AR67"/>
    <s v="CHOCO-CASTILLA                     "/>
  </r>
  <r>
    <x v="3"/>
    <x v="3"/>
    <s v="D04_ListProvincias"/>
    <n v="4"/>
    <x v="37"/>
    <s v="D04_P04_ListDistritos"/>
    <n v="7"/>
    <x v="381"/>
    <s v="040407"/>
    <s v="ArequipaCastilla"/>
    <s v="CastillaHuancarqui"/>
    <x v="3"/>
    <s v="AR24"/>
    <s v="HUANCARQUI                         "/>
  </r>
  <r>
    <x v="3"/>
    <x v="3"/>
    <s v="D04_ListProvincias"/>
    <n v="4"/>
    <x v="37"/>
    <s v="D04_P04_ListDistritos"/>
    <n v="8"/>
    <x v="382"/>
    <s v="040408"/>
    <s v="ArequipaCastilla"/>
    <s v="CastillaMachaguay"/>
    <x v="3"/>
    <s v="AR68"/>
    <s v="MACHAGUAY-CASTILLA                 "/>
  </r>
  <r>
    <x v="3"/>
    <x v="3"/>
    <s v="D04_ListProvincias"/>
    <n v="4"/>
    <x v="37"/>
    <s v="D04_P04_ListDistritos"/>
    <n v="9"/>
    <x v="383"/>
    <s v="040409"/>
    <s v="ArequipaCastilla"/>
    <s v="CastillaOrcopampa"/>
    <x v="3"/>
    <s v="AR69"/>
    <s v="ORCOPAMPA-CASTILLA                 "/>
  </r>
  <r>
    <x v="3"/>
    <x v="3"/>
    <s v="D04_ListProvincias"/>
    <n v="4"/>
    <x v="37"/>
    <s v="D04_P04_ListDistritos"/>
    <n v="10"/>
    <x v="384"/>
    <s v="040410"/>
    <s v="ArequipaCastilla"/>
    <s v="CastillaPampacolca"/>
    <x v="3"/>
    <s v="AR70"/>
    <s v="PAMPACOLCA-CASTILLA                "/>
  </r>
  <r>
    <x v="3"/>
    <x v="3"/>
    <s v="D04_ListProvincias"/>
    <n v="4"/>
    <x v="37"/>
    <s v="D04_P04_ListDistritos"/>
    <n v="11"/>
    <x v="385"/>
    <s v="040411"/>
    <s v="ArequipaCastilla"/>
    <s v="CastillaTipan"/>
    <x v="3"/>
    <s v="AR71"/>
    <s v="TIPAN-CASTILLA                     "/>
  </r>
  <r>
    <x v="3"/>
    <x v="3"/>
    <s v="D04_ListProvincias"/>
    <n v="4"/>
    <x v="37"/>
    <s v="D04_P04_ListDistritos"/>
    <n v="12"/>
    <x v="386"/>
    <s v="040412"/>
    <s v="ArequipaCastilla"/>
    <s v="CastillaUqon"/>
    <x v="3"/>
    <s v="AR72"/>
    <s v="U#ON-CASTILLA                      "/>
  </r>
  <r>
    <x v="3"/>
    <x v="3"/>
    <s v="D04_ListProvincias"/>
    <n v="4"/>
    <x v="37"/>
    <s v="D04_P04_ListDistritos"/>
    <n v="13"/>
    <x v="387"/>
    <s v="040413"/>
    <s v="ArequipaCastilla"/>
    <s v="CastillaUraca"/>
    <x v="3"/>
    <s v="AR25"/>
    <s v="URACA                              "/>
  </r>
  <r>
    <x v="3"/>
    <x v="3"/>
    <s v="D04_ListProvincias"/>
    <n v="4"/>
    <x v="37"/>
    <s v="D04_P04_ListDistritos"/>
    <n v="14"/>
    <x v="388"/>
    <s v="040414"/>
    <s v="ArequipaCastilla"/>
    <s v="CastillaViraco"/>
    <x v="3"/>
    <s v="AR73"/>
    <s v="VIRACO-CASTILLA                    "/>
  </r>
  <r>
    <x v="3"/>
    <x v="3"/>
    <s v="D04_ListProvincias"/>
    <n v="5"/>
    <x v="38"/>
    <s v="D04_P05_ListDistritos"/>
    <n v="1"/>
    <x v="389"/>
    <s v="040501"/>
    <s v="ArequipaCaylloma"/>
    <s v="CayllomaChivay"/>
    <x v="3"/>
    <s v="AR74"/>
    <s v="CHIVAY-CAYLLOMA                    "/>
  </r>
  <r>
    <x v="3"/>
    <x v="3"/>
    <s v="D04_ListProvincias"/>
    <n v="5"/>
    <x v="38"/>
    <s v="D04_P05_ListDistritos"/>
    <n v="2"/>
    <x v="390"/>
    <s v="040502"/>
    <s v="ArequipaCaylloma"/>
    <s v="CayllomaAchoma"/>
    <x v="3"/>
    <s v="AR75"/>
    <s v="ACHOMA-CAYLLOMA                    "/>
  </r>
  <r>
    <x v="3"/>
    <x v="3"/>
    <s v="D04_ListProvincias"/>
    <n v="5"/>
    <x v="38"/>
    <s v="D04_P05_ListDistritos"/>
    <n v="3"/>
    <x v="391"/>
    <s v="040503"/>
    <s v="ArequipaCaylloma"/>
    <s v="CayllomaCabanaconde"/>
    <x v="3"/>
    <s v="AR76"/>
    <s v="CABANACONDE-CAYLLOMA               "/>
  </r>
  <r>
    <x v="3"/>
    <x v="3"/>
    <s v="D04_ListProvincias"/>
    <n v="5"/>
    <x v="38"/>
    <s v="D04_P05_ListDistritos"/>
    <n v="4"/>
    <x v="392"/>
    <s v="040504"/>
    <s v="ArequipaCaylloma"/>
    <s v="CayllomaCallalli"/>
    <x v="3"/>
    <s v="AR77"/>
    <s v="CALLALLI-CAYLLOMA                  "/>
  </r>
  <r>
    <x v="3"/>
    <x v="3"/>
    <s v="D04_ListProvincias"/>
    <n v="5"/>
    <x v="38"/>
    <s v="D04_P05_ListDistritos"/>
    <n v="5"/>
    <x v="393"/>
    <s v="040505"/>
    <s v="ArequipaCaylloma"/>
    <s v="CayllomaCaylloma"/>
    <x v="3"/>
    <s v="AR05"/>
    <s v="CAYLLOMA                           "/>
  </r>
  <r>
    <x v="3"/>
    <x v="3"/>
    <s v="D04_ListProvincias"/>
    <n v="5"/>
    <x v="38"/>
    <s v="D04_P05_ListDistritos"/>
    <n v="6"/>
    <x v="394"/>
    <s v="040506"/>
    <s v="ArequipaCaylloma"/>
    <s v="CayllomaCoporaque"/>
    <x v="3"/>
    <s v="AR78"/>
    <s v="COPORAQUE-CAYLLOMA                 "/>
  </r>
  <r>
    <x v="3"/>
    <x v="3"/>
    <s v="D04_ListProvincias"/>
    <n v="5"/>
    <x v="38"/>
    <s v="D04_P05_ListDistritos"/>
    <n v="7"/>
    <x v="68"/>
    <s v="040507"/>
    <s v="ArequipaCaylloma"/>
    <s v="CayllomaHuambo"/>
    <x v="3"/>
    <s v="AR79"/>
    <s v="HUAMBO-CAYLLOMA                    "/>
  </r>
  <r>
    <x v="3"/>
    <x v="3"/>
    <s v="D04_ListProvincias"/>
    <n v="5"/>
    <x v="38"/>
    <s v="D04_P05_ListDistritos"/>
    <n v="8"/>
    <x v="395"/>
    <s v="040508"/>
    <s v="ArequipaCaylloma"/>
    <s v="CayllomaHuanca"/>
    <x v="3"/>
    <s v="AR80"/>
    <s v="HUANCA-CAYLLOMA                    "/>
  </r>
  <r>
    <x v="3"/>
    <x v="3"/>
    <s v="D04_ListProvincias"/>
    <n v="5"/>
    <x v="38"/>
    <s v="D04_P05_ListDistritos"/>
    <n v="9"/>
    <x v="396"/>
    <s v="040509"/>
    <s v="ArequipaCaylloma"/>
    <s v="CayllomaIchupampa"/>
    <x v="3"/>
    <s v="AR81"/>
    <s v="ICHUPAMPA-CAYLLOMA                 "/>
  </r>
  <r>
    <x v="3"/>
    <x v="3"/>
    <s v="D04_ListProvincias"/>
    <n v="5"/>
    <x v="38"/>
    <s v="D04_P05_ListDistritos"/>
    <n v="10"/>
    <x v="397"/>
    <s v="040510"/>
    <s v="ArequipaCaylloma"/>
    <s v="CayllomaLari"/>
    <x v="3"/>
    <s v="AR82"/>
    <s v="LARI-CAYLLOMA                      "/>
  </r>
  <r>
    <x v="3"/>
    <x v="3"/>
    <s v="D04_ListProvincias"/>
    <n v="5"/>
    <x v="38"/>
    <s v="D04_P05_ListDistritos"/>
    <n v="11"/>
    <x v="398"/>
    <s v="040511"/>
    <s v="ArequipaCaylloma"/>
    <s v="CayllomaLluta"/>
    <x v="3"/>
    <s v="AR83"/>
    <s v="LLUTA-CAYLLOMA                     "/>
  </r>
  <r>
    <x v="3"/>
    <x v="3"/>
    <s v="D04_ListProvincias"/>
    <n v="5"/>
    <x v="38"/>
    <s v="D04_P05_ListDistritos"/>
    <n v="12"/>
    <x v="399"/>
    <s v="040512"/>
    <s v="ArequipaCaylloma"/>
    <s v="CayllomaMaca"/>
    <x v="3"/>
    <s v="AR84"/>
    <s v="MACA-CAYLLOMA                      "/>
  </r>
  <r>
    <x v="3"/>
    <x v="3"/>
    <s v="D04_ListProvincias"/>
    <n v="5"/>
    <x v="38"/>
    <s v="D04_P05_ListDistritos"/>
    <n v="13"/>
    <x v="400"/>
    <s v="040513"/>
    <s v="ArequipaCaylloma"/>
    <s v="CayllomaMadrigal"/>
    <x v="3"/>
    <s v="AR85"/>
    <s v="MADRIGAL-CAYLLOMA                  "/>
  </r>
  <r>
    <x v="3"/>
    <x v="3"/>
    <s v="D04_ListProvincias"/>
    <n v="5"/>
    <x v="38"/>
    <s v="D04_P05_ListDistritos"/>
    <n v="14"/>
    <x v="401"/>
    <s v="040514"/>
    <s v="ArequipaCaylloma"/>
    <s v="CayllomaSan Antonio de Chuca"/>
    <x v="3"/>
    <s v="AR86"/>
    <s v="SAN ANTONIO DE CHUCA-CAYLLOMA      "/>
  </r>
  <r>
    <x v="3"/>
    <x v="3"/>
    <s v="D04_ListProvincias"/>
    <n v="5"/>
    <x v="38"/>
    <s v="D04_P05_ListDistritos"/>
    <n v="15"/>
    <x v="402"/>
    <s v="040515"/>
    <s v="ArequipaCaylloma"/>
    <s v="CayllomaSibayo"/>
    <x v="3"/>
    <s v="AR87"/>
    <s v="SIBAYO-CAYLLOMA                    "/>
  </r>
  <r>
    <x v="3"/>
    <x v="3"/>
    <s v="D04_ListProvincias"/>
    <n v="5"/>
    <x v="38"/>
    <s v="D04_P05_ListDistritos"/>
    <n v="16"/>
    <x v="403"/>
    <s v="040516"/>
    <s v="ArequipaCaylloma"/>
    <s v="CayllomaTapay"/>
    <x v="3"/>
    <s v="AR88"/>
    <s v="TAPAY-CAYLLOMA                     "/>
  </r>
  <r>
    <x v="3"/>
    <x v="3"/>
    <s v="D04_ListProvincias"/>
    <n v="5"/>
    <x v="38"/>
    <s v="D04_P05_ListDistritos"/>
    <n v="17"/>
    <x v="404"/>
    <s v="040517"/>
    <s v="ArequipaCaylloma"/>
    <s v="CayllomaTisco"/>
    <x v="3"/>
    <s v="AR89"/>
    <s v="TISCO-CAYLLOMA                     "/>
  </r>
  <r>
    <x v="3"/>
    <x v="3"/>
    <s v="D04_ListProvincias"/>
    <n v="5"/>
    <x v="38"/>
    <s v="D04_P05_ListDistritos"/>
    <n v="18"/>
    <x v="405"/>
    <s v="040518"/>
    <s v="ArequipaCaylloma"/>
    <s v="CayllomaTuti"/>
    <x v="3"/>
    <s v="AR90"/>
    <s v="TUTI-CAYLLOMA                      "/>
  </r>
  <r>
    <x v="3"/>
    <x v="3"/>
    <s v="D04_ListProvincias"/>
    <n v="5"/>
    <x v="38"/>
    <s v="D04_P05_ListDistritos"/>
    <n v="19"/>
    <x v="406"/>
    <s v="040519"/>
    <s v="ArequipaCaylloma"/>
    <s v="CayllomaYanque"/>
    <x v="3"/>
    <s v="AR91"/>
    <s v="YANQUE-CAYLLOMA                    "/>
  </r>
  <r>
    <x v="3"/>
    <x v="3"/>
    <s v="D04_ListProvincias"/>
    <n v="5"/>
    <x v="38"/>
    <s v="D04_P05_ListDistritos"/>
    <n v="20"/>
    <x v="407"/>
    <s v="040520"/>
    <s v="ArequipaCaylloma"/>
    <s v="CayllomaMajes"/>
    <x v="3"/>
    <s v="AR92"/>
    <s v="MAJES-CAYLLOMA                     "/>
  </r>
  <r>
    <x v="3"/>
    <x v="3"/>
    <s v="D04_ListProvincias"/>
    <n v="6"/>
    <x v="39"/>
    <s v="D04_P06_ListDistritos"/>
    <n v="1"/>
    <x v="5"/>
    <s v="040601"/>
    <s v="ArequipaCondesuyos"/>
    <s v="CondesuyosChuquibamba"/>
    <x v="3"/>
    <s v="AR93"/>
    <s v="CHUQUIBAMBA-CONDESUYOS             "/>
  </r>
  <r>
    <x v="3"/>
    <x v="3"/>
    <s v="D04_ListProvincias"/>
    <n v="6"/>
    <x v="39"/>
    <s v="D04_P06_ListDistritos"/>
    <n v="2"/>
    <x v="408"/>
    <s v="040602"/>
    <s v="ArequipaCondesuyos"/>
    <s v="CondesuyosAndaray"/>
    <x v="3"/>
    <s v="AR94"/>
    <s v="ANDARAY-CONDESUYOS                 "/>
  </r>
  <r>
    <x v="3"/>
    <x v="3"/>
    <s v="D04_ListProvincias"/>
    <n v="6"/>
    <x v="39"/>
    <s v="D04_P06_ListDistritos"/>
    <n v="3"/>
    <x v="409"/>
    <s v="040603"/>
    <s v="ArequipaCondesuyos"/>
    <s v="CondesuyosCayarani"/>
    <x v="3"/>
    <s v="AR95"/>
    <s v="CAYARANI-CONDESUYOS                "/>
  </r>
  <r>
    <x v="3"/>
    <x v="3"/>
    <s v="D04_ListProvincias"/>
    <n v="6"/>
    <x v="39"/>
    <s v="D04_P06_ListDistritos"/>
    <n v="4"/>
    <x v="410"/>
    <s v="040604"/>
    <s v="ArequipaCondesuyos"/>
    <s v="CondesuyosChichas"/>
    <x v="3"/>
    <s v="AR96"/>
    <s v="CHICHAS-CONDESUYOS                 "/>
  </r>
  <r>
    <x v="3"/>
    <x v="3"/>
    <s v="D04_ListProvincias"/>
    <n v="6"/>
    <x v="39"/>
    <s v="D04_P06_ListDistritos"/>
    <n v="5"/>
    <x v="411"/>
    <s v="040605"/>
    <s v="ArequipaCondesuyos"/>
    <s v="CondesuyosIray"/>
    <x v="3"/>
    <s v="AR97"/>
    <s v="IRAY-CONDESUYOS                    "/>
  </r>
  <r>
    <x v="3"/>
    <x v="3"/>
    <s v="D04_ListProvincias"/>
    <n v="6"/>
    <x v="39"/>
    <s v="D04_P06_ListDistritos"/>
    <n v="6"/>
    <x v="412"/>
    <s v="040606"/>
    <s v="ArequipaCondesuyos"/>
    <s v="CondesuyosRio Grande"/>
    <x v="3"/>
    <s v="AR98"/>
    <s v="RIO GRANDE-CONDESUYOS              "/>
  </r>
  <r>
    <x v="3"/>
    <x v="3"/>
    <s v="D04_ListProvincias"/>
    <n v="6"/>
    <x v="39"/>
    <s v="D04_P06_ListDistritos"/>
    <n v="7"/>
    <x v="413"/>
    <s v="040607"/>
    <s v="ArequipaCondesuyos"/>
    <s v="CondesuyosSalamanca"/>
    <x v="3"/>
    <s v="AR99"/>
    <s v="SALAMANCA-CONDESUYOS               "/>
  </r>
  <r>
    <x v="3"/>
    <x v="3"/>
    <s v="D04_ListProvincias"/>
    <n v="6"/>
    <x v="39"/>
    <s v="D04_P06_ListDistritos"/>
    <n v="8"/>
    <x v="414"/>
    <s v="040608"/>
    <s v="ArequipaCondesuyos"/>
    <s v="CondesuyosYanaquihua"/>
    <x v="3"/>
    <s v="ARA0"/>
    <s v="YANAQUIHUA-CONDESUYOS              "/>
  </r>
  <r>
    <x v="3"/>
    <x v="3"/>
    <s v="D04_ListProvincias"/>
    <n v="7"/>
    <x v="40"/>
    <s v="D04_P07_ListDistritos"/>
    <n v="1"/>
    <x v="415"/>
    <s v="040701"/>
    <s v="ArequipaIslay"/>
    <s v="IslayMollendo"/>
    <x v="3"/>
    <s v="AR11"/>
    <s v="MOLLENDO                           "/>
  </r>
  <r>
    <x v="3"/>
    <x v="3"/>
    <s v="D04_ListProvincias"/>
    <n v="7"/>
    <x v="40"/>
    <s v="D04_P07_ListDistritos"/>
    <n v="2"/>
    <x v="416"/>
    <s v="040702"/>
    <s v="ArequipaIslay"/>
    <s v="IslayCocachacra"/>
    <x v="3"/>
    <s v="AR26"/>
    <s v="COCACHACRA                         "/>
  </r>
  <r>
    <x v="3"/>
    <x v="3"/>
    <s v="D04_ListProvincias"/>
    <n v="7"/>
    <x v="40"/>
    <s v="D04_P07_ListDistritos"/>
    <n v="3"/>
    <x v="417"/>
    <s v="040703"/>
    <s v="ArequipaIslay"/>
    <s v="IslayDean Valdivia"/>
    <x v="3"/>
    <s v="ARA1"/>
    <s v="DEAN VALDIVIA-ISLAY                "/>
  </r>
  <r>
    <x v="3"/>
    <x v="3"/>
    <s v="D04_ListProvincias"/>
    <n v="7"/>
    <x v="40"/>
    <s v="D04_P07_ListDistritos"/>
    <n v="4"/>
    <x v="418"/>
    <s v="040704"/>
    <s v="ArequipaIslay"/>
    <s v="IslayIslay"/>
    <x v="3"/>
    <s v="AR07"/>
    <s v="ISLAY                              "/>
  </r>
  <r>
    <x v="3"/>
    <x v="3"/>
    <s v="D04_ListProvincias"/>
    <n v="7"/>
    <x v="40"/>
    <s v="D04_P07_ListDistritos"/>
    <n v="5"/>
    <x v="419"/>
    <s v="040705"/>
    <s v="ArequipaIslay"/>
    <s v="IslayMejia"/>
    <x v="3"/>
    <s v="ARA2"/>
    <s v="MEJIA-ISLAY                        "/>
  </r>
  <r>
    <x v="3"/>
    <x v="3"/>
    <s v="D04_ListProvincias"/>
    <n v="7"/>
    <x v="40"/>
    <s v="D04_P07_ListDistritos"/>
    <n v="6"/>
    <x v="420"/>
    <s v="040706"/>
    <s v="ArequipaIslay"/>
    <s v="IslayPunta de Bombon"/>
    <x v="3"/>
    <s v="AR27"/>
    <s v="PUNTA DE BOMBON                    "/>
  </r>
  <r>
    <x v="3"/>
    <x v="3"/>
    <s v="D04_ListProvincias"/>
    <n v="8"/>
    <x v="41"/>
    <s v="D04_P08_ListDistritos"/>
    <n v="1"/>
    <x v="421"/>
    <s v="040801"/>
    <s v="ArequipaLa Union"/>
    <s v="La UnionCotahuasi"/>
    <x v="3"/>
    <s v="ARA3"/>
    <s v="COTAHUASI-LA UNION                 "/>
  </r>
  <r>
    <x v="3"/>
    <x v="3"/>
    <s v="D04_ListProvincias"/>
    <n v="8"/>
    <x v="41"/>
    <s v="D04_P08_ListDistritos"/>
    <n v="2"/>
    <x v="422"/>
    <s v="040802"/>
    <s v="ArequipaLa Union"/>
    <s v="La UnionAlca"/>
    <x v="3"/>
    <s v="ARA4"/>
    <s v="ALCA-LA UNION                      "/>
  </r>
  <r>
    <x v="3"/>
    <x v="3"/>
    <s v="D04_ListProvincias"/>
    <n v="8"/>
    <x v="41"/>
    <s v="D04_P08_ListDistritos"/>
    <n v="3"/>
    <x v="423"/>
    <s v="040803"/>
    <s v="ArequipaLa Union"/>
    <s v="La UnionCharcana"/>
    <x v="3"/>
    <s v="ARA5"/>
    <s v="CHARCANA-LA UNION                  "/>
  </r>
  <r>
    <x v="3"/>
    <x v="3"/>
    <s v="D04_ListProvincias"/>
    <n v="8"/>
    <x v="41"/>
    <s v="D04_P08_ListDistritos"/>
    <n v="4"/>
    <x v="424"/>
    <s v="040804"/>
    <s v="ArequipaLa Union"/>
    <s v="La UnionHuaynacotas"/>
    <x v="3"/>
    <s v="ARA6"/>
    <s v="HUAYNACOTAS-LA UNION               "/>
  </r>
  <r>
    <x v="3"/>
    <x v="3"/>
    <s v="D04_ListProvincias"/>
    <n v="8"/>
    <x v="41"/>
    <s v="D04_P08_ListDistritos"/>
    <n v="5"/>
    <x v="425"/>
    <s v="040805"/>
    <s v="ArequipaLa Union"/>
    <s v="La UnionPampamarca"/>
    <x v="3"/>
    <s v="ARA7"/>
    <s v="PAMPAMARCA-LA UNION                "/>
  </r>
  <r>
    <x v="3"/>
    <x v="3"/>
    <s v="D04_ListProvincias"/>
    <n v="8"/>
    <x v="41"/>
    <s v="D04_P08_ListDistritos"/>
    <n v="6"/>
    <x v="426"/>
    <s v="040806"/>
    <s v="ArequipaLa Union"/>
    <s v="La UnionPuyca"/>
    <x v="3"/>
    <s v="ARA8"/>
    <s v="PUYCA-LA UNION                     "/>
  </r>
  <r>
    <x v="3"/>
    <x v="3"/>
    <s v="D04_ListProvincias"/>
    <n v="8"/>
    <x v="41"/>
    <s v="D04_P08_ListDistritos"/>
    <n v="7"/>
    <x v="427"/>
    <s v="040807"/>
    <s v="ArequipaLa Union"/>
    <s v="La UnionQuechualla"/>
    <x v="3"/>
    <s v="ARA9"/>
    <s v="QUECHUALLA-LA UNION                "/>
  </r>
  <r>
    <x v="3"/>
    <x v="3"/>
    <s v="D04_ListProvincias"/>
    <n v="8"/>
    <x v="41"/>
    <s v="D04_P08_ListDistritos"/>
    <n v="8"/>
    <x v="428"/>
    <s v="040808"/>
    <s v="ArequipaLa Union"/>
    <s v="La UnionSayla"/>
    <x v="3"/>
    <s v="ARB0"/>
    <s v="SAYLA-LA UNION                     "/>
  </r>
  <r>
    <x v="3"/>
    <x v="3"/>
    <s v="D04_ListProvincias"/>
    <n v="8"/>
    <x v="41"/>
    <s v="D04_P08_ListDistritos"/>
    <n v="9"/>
    <x v="429"/>
    <s v="040809"/>
    <s v="ArequipaLa Union"/>
    <s v="La UnionTauria"/>
    <x v="3"/>
    <s v="ARB1"/>
    <s v="TAURIA-LA UNION                    "/>
  </r>
  <r>
    <x v="3"/>
    <x v="3"/>
    <s v="D04_ListProvincias"/>
    <n v="8"/>
    <x v="41"/>
    <s v="D04_P08_ListDistritos"/>
    <n v="10"/>
    <x v="430"/>
    <s v="040810"/>
    <s v="ArequipaLa Union"/>
    <s v="La UnionTomepampa"/>
    <x v="3"/>
    <s v="ARB2"/>
    <s v="TOMEPAMPA-LA UNION                 "/>
  </r>
  <r>
    <x v="3"/>
    <x v="3"/>
    <s v="D04_ListProvincias"/>
    <n v="8"/>
    <x v="41"/>
    <s v="D04_P08_ListDistritos"/>
    <n v="11"/>
    <x v="431"/>
    <s v="040811"/>
    <s v="ArequipaLa Union"/>
    <s v="La UnionToro"/>
    <x v="3"/>
    <s v="ARB3"/>
    <s v="TORO-LA UNION                      "/>
  </r>
  <r>
    <x v="4"/>
    <x v="4"/>
    <s v="D05_ListProvincias"/>
    <n v="1"/>
    <x v="42"/>
    <s v="D05_P01_ListDistritos"/>
    <n v="1"/>
    <x v="432"/>
    <s v="050101"/>
    <s v="AyacuchoHuamanga"/>
    <s v="HuamangaAyacucho"/>
    <x v="4"/>
    <s v="AY12"/>
    <s v="AYACUCHO                           "/>
  </r>
  <r>
    <x v="4"/>
    <x v="4"/>
    <s v="D05_ListProvincias"/>
    <n v="1"/>
    <x v="42"/>
    <s v="D05_P01_ListDistritos"/>
    <n v="2"/>
    <x v="433"/>
    <s v="050102"/>
    <s v="AyacuchoHuamanga"/>
    <s v="HuamangaAcocro"/>
    <x v="4"/>
    <s v="AY13"/>
    <s v="ACOCRO                             "/>
  </r>
  <r>
    <x v="4"/>
    <x v="4"/>
    <s v="D05_ListProvincias"/>
    <n v="1"/>
    <x v="42"/>
    <s v="D05_P01_ListDistritos"/>
    <n v="3"/>
    <x v="434"/>
    <s v="050103"/>
    <s v="AyacuchoHuamanga"/>
    <s v="HuamangaAcos Vinchos"/>
    <x v="4"/>
    <s v="AY14"/>
    <s v="ACOS VINCHOS                       "/>
  </r>
  <r>
    <x v="4"/>
    <x v="4"/>
    <s v="D05_ListProvincias"/>
    <n v="1"/>
    <x v="42"/>
    <s v="D05_P01_ListDistritos"/>
    <n v="4"/>
    <x v="435"/>
    <s v="050104"/>
    <s v="AyacuchoHuamanga"/>
    <s v="HuamangaCarmen Alto"/>
    <x v="4"/>
    <s v="AY22"/>
    <s v="CARMEN ALTO-HUAMANGA               "/>
  </r>
  <r>
    <x v="4"/>
    <x v="4"/>
    <s v="D05_ListProvincias"/>
    <n v="1"/>
    <x v="42"/>
    <s v="D05_P01_ListDistritos"/>
    <n v="5"/>
    <x v="256"/>
    <s v="050105"/>
    <s v="AyacuchoHuamanga"/>
    <s v="HuamangaChiara"/>
    <x v="4"/>
    <s v="AY16"/>
    <s v="CHIARA                             "/>
  </r>
  <r>
    <x v="4"/>
    <x v="4"/>
    <s v="D05_ListProvincias"/>
    <n v="1"/>
    <x v="42"/>
    <s v="D05_P01_ListDistritos"/>
    <n v="6"/>
    <x v="185"/>
    <s v="050106"/>
    <s v="AyacuchoHuamanga"/>
    <s v="HuamangaOcros"/>
    <x v="4"/>
    <s v="AY23"/>
    <s v="OCROS-HUAMANGA                     "/>
  </r>
  <r>
    <x v="4"/>
    <x v="4"/>
    <s v="D05_ListProvincias"/>
    <n v="1"/>
    <x v="42"/>
    <s v="D05_P01_ListDistritos"/>
    <n v="7"/>
    <x v="436"/>
    <s v="050107"/>
    <s v="AyacuchoHuamanga"/>
    <s v="HuamangaPacaycasa"/>
    <x v="4"/>
    <s v="AY24"/>
    <s v="PACAYCASA-HUAMANGA                 "/>
  </r>
  <r>
    <x v="4"/>
    <x v="4"/>
    <s v="D05_ListProvincias"/>
    <n v="1"/>
    <x v="42"/>
    <s v="D05_P01_ListDistritos"/>
    <n v="8"/>
    <x v="437"/>
    <s v="050108"/>
    <s v="AyacuchoHuamanga"/>
    <s v="HuamangaQuinua"/>
    <x v="4"/>
    <s v="AY25"/>
    <s v="QUINUA-HUAMANGA                    "/>
  </r>
  <r>
    <x v="4"/>
    <x v="4"/>
    <s v="D05_ListProvincias"/>
    <n v="1"/>
    <x v="42"/>
    <s v="D05_P01_ListDistritos"/>
    <n v="9"/>
    <x v="438"/>
    <s v="050109"/>
    <s v="AyacuchoHuamanga"/>
    <s v="HuamangaSan Jose de Ticllas"/>
    <x v="4"/>
    <s v="AY26"/>
    <s v="SAN JOSE DE TICLLAS-HUAMANGA       "/>
  </r>
  <r>
    <x v="4"/>
    <x v="4"/>
    <s v="D05_ListProvincias"/>
    <n v="1"/>
    <x v="42"/>
    <s v="D05_P01_ListDistritos"/>
    <n v="10"/>
    <x v="439"/>
    <s v="050110"/>
    <s v="AyacuchoHuamanga"/>
    <s v="HuamangaSan Juan Bautista"/>
    <x v="4"/>
    <s v="AY27"/>
    <s v="SAN JUAN BAUTISTA-HUAMANGA         "/>
  </r>
  <r>
    <x v="4"/>
    <x v="4"/>
    <s v="D05_ListProvincias"/>
    <n v="1"/>
    <x v="42"/>
    <s v="D05_P01_ListDistritos"/>
    <n v="11"/>
    <x v="440"/>
    <s v="050111"/>
    <s v="AyacuchoHuamanga"/>
    <s v="HuamangaSantiago de Pischa"/>
    <x v="4"/>
    <s v="AY28"/>
    <s v="SANTIAGO DE PISCHA-HUAMANGA        "/>
  </r>
  <r>
    <x v="4"/>
    <x v="4"/>
    <s v="D05_ListProvincias"/>
    <n v="1"/>
    <x v="42"/>
    <s v="D05_P01_ListDistritos"/>
    <n v="12"/>
    <x v="441"/>
    <s v="050112"/>
    <s v="AyacuchoHuamanga"/>
    <s v="HuamangaSocos"/>
    <x v="4"/>
    <s v="AY29"/>
    <s v="SOCOS-HUAMANGA                     "/>
  </r>
  <r>
    <x v="4"/>
    <x v="4"/>
    <s v="D05_ListProvincias"/>
    <n v="1"/>
    <x v="42"/>
    <s v="D05_P01_ListDistritos"/>
    <n v="13"/>
    <x v="442"/>
    <s v="050113"/>
    <s v="AyacuchoHuamanga"/>
    <s v="HuamangaTambillo"/>
    <x v="4"/>
    <s v="AY30"/>
    <s v="TAMBILLO-HUAMANGA                  "/>
  </r>
  <r>
    <x v="4"/>
    <x v="4"/>
    <s v="D05_ListProvincias"/>
    <n v="1"/>
    <x v="42"/>
    <s v="D05_P01_ListDistritos"/>
    <n v="14"/>
    <x v="443"/>
    <s v="050114"/>
    <s v="AyacuchoHuamanga"/>
    <s v="HuamangaVinchos"/>
    <x v="4"/>
    <s v="AY31"/>
    <s v="VINCHOS-HUAMANGA                   "/>
  </r>
  <r>
    <x v="4"/>
    <x v="4"/>
    <s v="D05_ListProvincias"/>
    <n v="1"/>
    <x v="42"/>
    <s v="D05_P01_ListDistritos"/>
    <n v="15"/>
    <x v="444"/>
    <s v="050115"/>
    <s v="AyacuchoHuamanga"/>
    <s v="HuamangaJesus Nazareno"/>
    <x v="4"/>
    <s v="AY32"/>
    <s v="JESUS NAZARENO-HUAMANGA            "/>
  </r>
  <r>
    <x v="4"/>
    <x v="4"/>
    <s v="D05_ListProvincias"/>
    <n v="1"/>
    <x v="42"/>
    <s v="D05_P01_ListDistritos"/>
    <n v="16"/>
    <x v="445"/>
    <s v="050116"/>
    <s v="AyacuchoHuamanga"/>
    <s v="HuamangaAndres Avelino Caceres"/>
    <x v="4"/>
    <s v="AY12"/>
    <s v="AYACUCHO                           "/>
  </r>
  <r>
    <x v="4"/>
    <x v="4"/>
    <s v="D05_ListProvincias"/>
    <n v="2"/>
    <x v="43"/>
    <s v="D05_P02_ListDistritos"/>
    <n v="1"/>
    <x v="446"/>
    <s v="050201"/>
    <s v="AyacuchoCangallo"/>
    <s v="CangalloCangallo"/>
    <x v="4"/>
    <s v="AY02"/>
    <s v="CANGALLO                           "/>
  </r>
  <r>
    <x v="4"/>
    <x v="4"/>
    <s v="D05_ListProvincias"/>
    <n v="2"/>
    <x v="43"/>
    <s v="D05_P02_ListDistritos"/>
    <n v="2"/>
    <x v="447"/>
    <s v="050202"/>
    <s v="AyacuchoCangallo"/>
    <s v="CangalloChuschi"/>
    <x v="4"/>
    <s v="AY17"/>
    <s v="CHUSCHI-CANGALLO                   "/>
  </r>
  <r>
    <x v="4"/>
    <x v="4"/>
    <s v="D05_ListProvincias"/>
    <n v="2"/>
    <x v="43"/>
    <s v="D05_P02_ListDistritos"/>
    <n v="3"/>
    <x v="448"/>
    <s v="050203"/>
    <s v="AyacuchoCangallo"/>
    <s v="CangalloLos Morochucos"/>
    <x v="4"/>
    <s v="AY18"/>
    <s v="LOS MOROCHUCOS-CANGALLO            "/>
  </r>
  <r>
    <x v="4"/>
    <x v="4"/>
    <s v="D05_ListProvincias"/>
    <n v="2"/>
    <x v="43"/>
    <s v="D05_P02_ListDistritos"/>
    <n v="4"/>
    <x v="449"/>
    <s v="050204"/>
    <s v="AyacuchoCangallo"/>
    <s v="CangalloMaria Parado de Bellido"/>
    <x v="4"/>
    <s v="AY19"/>
    <s v="MARIA PARADO DE BELLIDO-CANGALLO   "/>
  </r>
  <r>
    <x v="4"/>
    <x v="4"/>
    <s v="D05_ListProvincias"/>
    <n v="2"/>
    <x v="43"/>
    <s v="D05_P02_ListDistritos"/>
    <n v="5"/>
    <x v="450"/>
    <s v="050205"/>
    <s v="AyacuchoCangallo"/>
    <s v="CangalloParas"/>
    <x v="4"/>
    <s v="AY20"/>
    <s v="PARAS-CANGALLO                     "/>
  </r>
  <r>
    <x v="4"/>
    <x v="4"/>
    <s v="D05_ListProvincias"/>
    <n v="2"/>
    <x v="43"/>
    <s v="D05_P02_ListDistritos"/>
    <n v="6"/>
    <x v="451"/>
    <s v="050206"/>
    <s v="AyacuchoCangallo"/>
    <s v="CangalloTotos"/>
    <x v="4"/>
    <s v="AY21"/>
    <s v="TOTOS-CANGALLO                     "/>
  </r>
  <r>
    <x v="4"/>
    <x v="4"/>
    <s v="D05_ListProvincias"/>
    <n v="3"/>
    <x v="44"/>
    <s v="D05_P03_ListDistritos"/>
    <n v="1"/>
    <x v="452"/>
    <s v="050301"/>
    <s v="AyacuchoHuanca Sancos"/>
    <s v="Huanca SancosSancos"/>
    <x v="4"/>
    <s v="AY33"/>
    <s v="SANCOS-HUANCA SANCOS               "/>
  </r>
  <r>
    <x v="4"/>
    <x v="4"/>
    <s v="D05_ListProvincias"/>
    <n v="3"/>
    <x v="44"/>
    <s v="D05_P03_ListDistritos"/>
    <n v="2"/>
    <x v="453"/>
    <s v="050302"/>
    <s v="AyacuchoHuanca Sancos"/>
    <s v="Huanca SancosCarapo"/>
    <x v="4"/>
    <s v="AY34"/>
    <s v="CARAPO-HUANCA SANCOS               "/>
  </r>
  <r>
    <x v="4"/>
    <x v="4"/>
    <s v="D05_ListProvincias"/>
    <n v="3"/>
    <x v="44"/>
    <s v="D05_P03_ListDistritos"/>
    <n v="3"/>
    <x v="454"/>
    <s v="050303"/>
    <s v="AyacuchoHuanca Sancos"/>
    <s v="Huanca SancosSacsamarca"/>
    <x v="4"/>
    <s v="AY35"/>
    <s v="SACSAMARCA-HUANCA SANCOS           "/>
  </r>
  <r>
    <x v="4"/>
    <x v="4"/>
    <s v="D05_ListProvincias"/>
    <n v="3"/>
    <x v="44"/>
    <s v="D05_P03_ListDistritos"/>
    <n v="4"/>
    <x v="455"/>
    <s v="050304"/>
    <s v="AyacuchoHuanca Sancos"/>
    <s v="Huanca SancosSantiago de Lucanamarca"/>
    <x v="4"/>
    <s v="AY36"/>
    <s v="SANTIAGO DE LUCANAMARCA-HUANCA SANC"/>
  </r>
  <r>
    <x v="4"/>
    <x v="4"/>
    <s v="D05_ListProvincias"/>
    <n v="4"/>
    <x v="45"/>
    <s v="D05_P04_ListDistritos"/>
    <n v="1"/>
    <x v="456"/>
    <s v="050401"/>
    <s v="AyacuchoHuanta"/>
    <s v="HuantaHuanta"/>
    <x v="4"/>
    <s v="AY04"/>
    <s v="HUANTA                             "/>
  </r>
  <r>
    <x v="4"/>
    <x v="4"/>
    <s v="D05_ListProvincias"/>
    <n v="4"/>
    <x v="45"/>
    <s v="D05_P04_ListDistritos"/>
    <n v="2"/>
    <x v="457"/>
    <s v="050402"/>
    <s v="AyacuchoHuanta"/>
    <s v="HuantaAyahuanco"/>
    <x v="4"/>
    <s v="AY37"/>
    <s v="AYAHUANCO-HUANTA                   "/>
  </r>
  <r>
    <x v="4"/>
    <x v="4"/>
    <s v="D05_ListProvincias"/>
    <n v="4"/>
    <x v="45"/>
    <s v="D05_P04_ListDistritos"/>
    <n v="3"/>
    <x v="458"/>
    <s v="050403"/>
    <s v="AyacuchoHuanta"/>
    <s v="HuantaHuamanguilla"/>
    <x v="4"/>
    <s v="AY38"/>
    <s v="HUAMANGUILLA-HUANTA                "/>
  </r>
  <r>
    <x v="4"/>
    <x v="4"/>
    <s v="D05_ListProvincias"/>
    <n v="4"/>
    <x v="45"/>
    <s v="D05_P04_ListDistritos"/>
    <n v="4"/>
    <x v="459"/>
    <s v="050404"/>
    <s v="AyacuchoHuanta"/>
    <s v="HuantaIguain"/>
    <x v="4"/>
    <s v="AY39"/>
    <s v="IGUAIN-HUANTA                      "/>
  </r>
  <r>
    <x v="4"/>
    <x v="4"/>
    <s v="D05_ListProvincias"/>
    <n v="4"/>
    <x v="45"/>
    <s v="D05_P04_ListDistritos"/>
    <n v="5"/>
    <x v="460"/>
    <s v="050405"/>
    <s v="AyacuchoHuanta"/>
    <s v="HuantaLuricocha"/>
    <x v="4"/>
    <s v="AY40"/>
    <s v="LURICOCHA-HUANTA                   "/>
  </r>
  <r>
    <x v="4"/>
    <x v="4"/>
    <s v="D05_ListProvincias"/>
    <n v="4"/>
    <x v="45"/>
    <s v="D05_P04_ListDistritos"/>
    <n v="6"/>
    <x v="461"/>
    <s v="050406"/>
    <s v="AyacuchoHuanta"/>
    <s v="HuantaSantillana"/>
    <x v="4"/>
    <s v="AY41"/>
    <s v="SANTILLANA-HUANTA                  "/>
  </r>
  <r>
    <x v="4"/>
    <x v="4"/>
    <s v="D05_ListProvincias"/>
    <n v="4"/>
    <x v="45"/>
    <s v="D05_P04_ListDistritos"/>
    <n v="7"/>
    <x v="462"/>
    <s v="050407"/>
    <s v="AyacuchoHuanta"/>
    <s v="HuantaSivia"/>
    <x v="4"/>
    <s v="AY42"/>
    <s v="SIVIA-HUANTA                       "/>
  </r>
  <r>
    <x v="4"/>
    <x v="4"/>
    <s v="D05_ListProvincias"/>
    <n v="4"/>
    <x v="45"/>
    <s v="D05_P04_ListDistritos"/>
    <n v="8"/>
    <x v="463"/>
    <s v="050408"/>
    <s v="AyacuchoHuanta"/>
    <s v="HuantaLlochegua"/>
    <x v="4"/>
    <s v="AY43"/>
    <s v="LLOCHEGUA-HUANTA                   "/>
  </r>
  <r>
    <x v="4"/>
    <x v="4"/>
    <s v="D05_ListProvincias"/>
    <n v="4"/>
    <x v="45"/>
    <s v="D05_P04_ListDistritos"/>
    <n v="9"/>
    <x v="464"/>
    <s v="050409"/>
    <s v="AyacuchoHuanta"/>
    <s v="HuantaCanayre"/>
    <x v="4"/>
    <s v="AY04"/>
    <s v="HUANTA                             "/>
  </r>
  <r>
    <x v="4"/>
    <x v="4"/>
    <s v="D05_ListProvincias"/>
    <n v="4"/>
    <x v="45"/>
    <s v="D05_P04_ListDistritos"/>
    <n v="10"/>
    <x v="465"/>
    <s v="050410"/>
    <s v="AyacuchoHuanta"/>
    <s v="HuantaUchuraccay"/>
    <x v="4"/>
    <s v="AY04"/>
    <s v="HUANTA                             "/>
  </r>
  <r>
    <x v="4"/>
    <x v="4"/>
    <s v="D05_ListProvincias"/>
    <n v="4"/>
    <x v="45"/>
    <s v="D05_P04_ListDistritos"/>
    <n v="11"/>
    <x v="466"/>
    <s v="050411"/>
    <s v="AyacuchoHuanta"/>
    <s v="HuantaPucacolpa"/>
    <x v="4"/>
    <s v="AY04"/>
    <s v="HUANTA                             "/>
  </r>
  <r>
    <x v="4"/>
    <x v="4"/>
    <s v="D05_ListProvincias"/>
    <n v="4"/>
    <x v="45"/>
    <s v="D05_P04_ListDistritos"/>
    <n v="12"/>
    <x v="467"/>
    <s v="050412"/>
    <s v="AyacuchoHuanta"/>
    <s v="HuantaChaca"/>
    <x v="4"/>
    <s v="AY04"/>
    <s v="HUANTA                             "/>
  </r>
  <r>
    <x v="4"/>
    <x v="4"/>
    <s v="D05_ListProvincias"/>
    <n v="5"/>
    <x v="46"/>
    <s v="D05_P05_ListDistritos"/>
    <n v="1"/>
    <x v="468"/>
    <s v="050501"/>
    <s v="AyacuchoLa Mar"/>
    <s v="La MarSan Miguel"/>
    <x v="4"/>
    <s v="AY44"/>
    <s v="SAN MIGUEL-LA MAR                  "/>
  </r>
  <r>
    <x v="4"/>
    <x v="4"/>
    <s v="D05_ListProvincias"/>
    <n v="5"/>
    <x v="46"/>
    <s v="D05_P05_ListDistritos"/>
    <n v="2"/>
    <x v="469"/>
    <s v="050502"/>
    <s v="AyacuchoLa Mar"/>
    <s v="La MarAnco"/>
    <x v="4"/>
    <s v="AY45"/>
    <s v="ANCO-LA MAR                        "/>
  </r>
  <r>
    <x v="4"/>
    <x v="4"/>
    <s v="D05_ListProvincias"/>
    <n v="5"/>
    <x v="46"/>
    <s v="D05_P05_ListDistritos"/>
    <n v="3"/>
    <x v="470"/>
    <s v="050503"/>
    <s v="AyacuchoLa Mar"/>
    <s v="La MarAyna"/>
    <x v="4"/>
    <s v="AY46"/>
    <s v="AYNA-LA MAR                        "/>
  </r>
  <r>
    <x v="4"/>
    <x v="4"/>
    <s v="D05_ListProvincias"/>
    <n v="5"/>
    <x v="46"/>
    <s v="D05_P05_ListDistritos"/>
    <n v="4"/>
    <x v="471"/>
    <s v="050504"/>
    <s v="AyacuchoLa Mar"/>
    <s v="La MarChilcas"/>
    <x v="4"/>
    <s v="AY47"/>
    <s v="CHILCAS-LA MAR                     "/>
  </r>
  <r>
    <x v="4"/>
    <x v="4"/>
    <s v="D05_ListProvincias"/>
    <n v="5"/>
    <x v="46"/>
    <s v="D05_P05_ListDistritos"/>
    <n v="5"/>
    <x v="472"/>
    <s v="050505"/>
    <s v="AyacuchoLa Mar"/>
    <s v="La MarChungui"/>
    <x v="4"/>
    <s v="AY48"/>
    <s v="CHUNGUI-LA MAR                     "/>
  </r>
  <r>
    <x v="4"/>
    <x v="4"/>
    <s v="D05_ListProvincias"/>
    <n v="5"/>
    <x v="46"/>
    <s v="D05_P05_ListDistritos"/>
    <n v="6"/>
    <x v="473"/>
    <s v="050506"/>
    <s v="AyacuchoLa Mar"/>
    <s v="La MarLuis Carranza"/>
    <x v="4"/>
    <s v="AY49"/>
    <s v="LUIS CARRANZA-LA MAR               "/>
  </r>
  <r>
    <x v="4"/>
    <x v="4"/>
    <s v="D05_ListProvincias"/>
    <n v="5"/>
    <x v="46"/>
    <s v="D05_P05_ListDistritos"/>
    <n v="7"/>
    <x v="74"/>
    <s v="050507"/>
    <s v="AyacuchoLa Mar"/>
    <s v="La MarSanta Rosa"/>
    <x v="4"/>
    <s v="AY50"/>
    <s v="SANTA ROSA-LA MAR                  "/>
  </r>
  <r>
    <x v="4"/>
    <x v="4"/>
    <s v="D05_ListProvincias"/>
    <n v="5"/>
    <x v="46"/>
    <s v="D05_P05_ListDistritos"/>
    <n v="8"/>
    <x v="474"/>
    <s v="050508"/>
    <s v="AyacuchoLa Mar"/>
    <s v="La MarTambo"/>
    <x v="4"/>
    <s v="AY51"/>
    <s v="TAMBO-LA MAR                       "/>
  </r>
  <r>
    <x v="4"/>
    <x v="4"/>
    <s v="D05_ListProvincias"/>
    <n v="5"/>
    <x v="46"/>
    <s v="D05_P05_ListDistritos"/>
    <n v="9"/>
    <x v="475"/>
    <s v="050509"/>
    <s v="AyacuchoLa Mar"/>
    <s v="La MarSamugari"/>
    <x v="4"/>
    <s v="AYC1"/>
    <s v="SAMUGARI-LA MAR                    "/>
  </r>
  <r>
    <x v="4"/>
    <x v="4"/>
    <s v="D05_ListProvincias"/>
    <n v="5"/>
    <x v="46"/>
    <s v="D05_P05_ListDistritos"/>
    <n v="10"/>
    <x v="476"/>
    <s v="050510"/>
    <s v="AyacuchoLa Mar"/>
    <s v="La MarAnchihuay"/>
    <x v="4"/>
    <s v="AY44"/>
    <s v="SAN MIGUEL-LA MAR                  "/>
  </r>
  <r>
    <x v="4"/>
    <x v="4"/>
    <s v="D05_ListProvincias"/>
    <n v="6"/>
    <x v="47"/>
    <s v="D05_P06_ListDistritos"/>
    <n v="1"/>
    <x v="477"/>
    <s v="050601"/>
    <s v="AyacuchoLucanas"/>
    <s v="LucanasPuquio"/>
    <x v="4"/>
    <s v="AY52"/>
    <s v="PUQUIO-LUCANAS                     "/>
  </r>
  <r>
    <x v="4"/>
    <x v="4"/>
    <s v="D05_ListProvincias"/>
    <n v="6"/>
    <x v="47"/>
    <s v="D05_P06_ListDistritos"/>
    <n v="2"/>
    <x v="478"/>
    <s v="050602"/>
    <s v="AyacuchoLucanas"/>
    <s v="LucanasAucara"/>
    <x v="4"/>
    <s v="AY53"/>
    <s v="AUCARA-LUCANAS                     "/>
  </r>
  <r>
    <x v="4"/>
    <x v="4"/>
    <s v="D05_ListProvincias"/>
    <n v="6"/>
    <x v="47"/>
    <s v="D05_P06_ListDistritos"/>
    <n v="3"/>
    <x v="195"/>
    <s v="050603"/>
    <s v="AyacuchoLucanas"/>
    <s v="LucanasCabana"/>
    <x v="4"/>
    <s v="AY54"/>
    <s v="CABANA-LUCANAS                     "/>
  </r>
  <r>
    <x v="4"/>
    <x v="4"/>
    <s v="D05_ListProvincias"/>
    <n v="6"/>
    <x v="47"/>
    <s v="D05_P06_ListDistritos"/>
    <n v="4"/>
    <x v="479"/>
    <s v="050604"/>
    <s v="AyacuchoLucanas"/>
    <s v="LucanasCarmen Salcedo"/>
    <x v="4"/>
    <s v="AY55"/>
    <s v="CARMEN SALCEDO-LUCANAS             "/>
  </r>
  <r>
    <x v="4"/>
    <x v="4"/>
    <s v="D05_ListProvincias"/>
    <n v="6"/>
    <x v="47"/>
    <s v="D05_P06_ListDistritos"/>
    <n v="5"/>
    <x v="480"/>
    <s v="050605"/>
    <s v="AyacuchoLucanas"/>
    <s v="LucanasChaviña"/>
    <x v="4"/>
    <s v="AY56"/>
    <s v="CHAVI#A-LUCANAS                    "/>
  </r>
  <r>
    <x v="4"/>
    <x v="4"/>
    <s v="D05_ListProvincias"/>
    <n v="6"/>
    <x v="47"/>
    <s v="D05_P06_ListDistritos"/>
    <n v="6"/>
    <x v="481"/>
    <s v="050606"/>
    <s v="AyacuchoLucanas"/>
    <s v="LucanasChipao"/>
    <x v="4"/>
    <s v="AY57"/>
    <s v="CHIPAO-LUCANAS                     "/>
  </r>
  <r>
    <x v="4"/>
    <x v="4"/>
    <s v="D05_ListProvincias"/>
    <n v="6"/>
    <x v="47"/>
    <s v="D05_P06_ListDistritos"/>
    <n v="7"/>
    <x v="482"/>
    <s v="050607"/>
    <s v="AyacuchoLucanas"/>
    <s v="LucanasHuac-Huas"/>
    <x v="4"/>
    <s v="AY58"/>
    <s v="HUAC-HUAS-LUCANAS                  "/>
  </r>
  <r>
    <x v="4"/>
    <x v="4"/>
    <s v="D05_ListProvincias"/>
    <n v="6"/>
    <x v="47"/>
    <s v="D05_P06_ListDistritos"/>
    <n v="8"/>
    <x v="483"/>
    <s v="050608"/>
    <s v="AyacuchoLucanas"/>
    <s v="LucanasLaramate"/>
    <x v="4"/>
    <s v="AY59"/>
    <s v="LARAMATE-LUCANAS                   "/>
  </r>
  <r>
    <x v="4"/>
    <x v="4"/>
    <s v="D05_ListProvincias"/>
    <n v="6"/>
    <x v="47"/>
    <s v="D05_P06_ListDistritos"/>
    <n v="9"/>
    <x v="484"/>
    <s v="050609"/>
    <s v="AyacuchoLucanas"/>
    <s v="LucanasLeoncio Prado"/>
    <x v="4"/>
    <s v="AY60"/>
    <s v="LEONCIO PRADO-LUCANAS              "/>
  </r>
  <r>
    <x v="4"/>
    <x v="4"/>
    <s v="D05_ListProvincias"/>
    <n v="6"/>
    <x v="47"/>
    <s v="D05_P06_ListDistritos"/>
    <n v="10"/>
    <x v="485"/>
    <s v="050610"/>
    <s v="AyacuchoLucanas"/>
    <s v="LucanasLlauta"/>
    <x v="4"/>
    <s v="AY61"/>
    <s v="LLAUTA-LUCANAS                     "/>
  </r>
  <r>
    <x v="4"/>
    <x v="4"/>
    <s v="D05_ListProvincias"/>
    <n v="6"/>
    <x v="47"/>
    <s v="D05_P06_ListDistritos"/>
    <n v="11"/>
    <x v="486"/>
    <s v="050611"/>
    <s v="AyacuchoLucanas"/>
    <s v="LucanasLucanas"/>
    <x v="4"/>
    <s v="AY06"/>
    <s v="LUCANAS                            "/>
  </r>
  <r>
    <x v="4"/>
    <x v="4"/>
    <s v="D05_ListProvincias"/>
    <n v="6"/>
    <x v="47"/>
    <s v="D05_P06_ListDistritos"/>
    <n v="12"/>
    <x v="487"/>
    <s v="050612"/>
    <s v="AyacuchoLucanas"/>
    <s v="LucanasOcaña"/>
    <x v="4"/>
    <s v="AY62"/>
    <s v="OCA#A-LUCANAS                      "/>
  </r>
  <r>
    <x v="4"/>
    <x v="4"/>
    <s v="D05_ListProvincias"/>
    <n v="6"/>
    <x v="47"/>
    <s v="D05_P06_ListDistritos"/>
    <n v="13"/>
    <x v="488"/>
    <s v="050613"/>
    <s v="AyacuchoLucanas"/>
    <s v="LucanasOtoca"/>
    <x v="4"/>
    <s v="AY63"/>
    <s v="OTOCA-LUCANAS                      "/>
  </r>
  <r>
    <x v="4"/>
    <x v="4"/>
    <s v="D05_ListProvincias"/>
    <n v="6"/>
    <x v="47"/>
    <s v="D05_P06_ListDistritos"/>
    <n v="14"/>
    <x v="489"/>
    <s v="050614"/>
    <s v="AyacuchoLucanas"/>
    <s v="LucanasSaisa"/>
    <x v="4"/>
    <s v="AY64"/>
    <s v="SAISA-LUCANAS                      "/>
  </r>
  <r>
    <x v="4"/>
    <x v="4"/>
    <s v="D05_ListProvincias"/>
    <n v="6"/>
    <x v="47"/>
    <s v="D05_P06_ListDistritos"/>
    <n v="15"/>
    <x v="57"/>
    <s v="050615"/>
    <s v="AyacuchoLucanas"/>
    <s v="LucanasSan Cristobal"/>
    <x v="4"/>
    <s v="AY65"/>
    <s v="SAN CRISTOBAL-LUCANAS              "/>
  </r>
  <r>
    <x v="4"/>
    <x v="4"/>
    <s v="D05_ListProvincias"/>
    <n v="6"/>
    <x v="47"/>
    <s v="D05_P06_ListDistritos"/>
    <n v="16"/>
    <x v="235"/>
    <s v="050616"/>
    <s v="AyacuchoLucanas"/>
    <s v="LucanasSan Juan"/>
    <x v="4"/>
    <s v="AY66"/>
    <s v="SAN JUAN-LUCANAS                   "/>
  </r>
  <r>
    <x v="4"/>
    <x v="4"/>
    <s v="D05_ListProvincias"/>
    <n v="6"/>
    <x v="47"/>
    <s v="D05_P06_ListDistritos"/>
    <n v="17"/>
    <x v="193"/>
    <s v="050617"/>
    <s v="AyacuchoLucanas"/>
    <s v="LucanasSan Pedro"/>
    <x v="4"/>
    <s v="AY67"/>
    <s v="SAN PEDRO-LUCANAS                  "/>
  </r>
  <r>
    <x v="4"/>
    <x v="4"/>
    <s v="D05_ListProvincias"/>
    <n v="6"/>
    <x v="47"/>
    <s v="D05_P06_ListDistritos"/>
    <n v="18"/>
    <x v="490"/>
    <s v="050618"/>
    <s v="AyacuchoLucanas"/>
    <s v="LucanasSan Pedro de Palco"/>
    <x v="4"/>
    <s v="AY68"/>
    <s v="SAN PEDRO DE PALCO-LUCANAS         "/>
  </r>
  <r>
    <x v="4"/>
    <x v="4"/>
    <s v="D05_ListProvincias"/>
    <n v="6"/>
    <x v="47"/>
    <s v="D05_P06_ListDistritos"/>
    <n v="19"/>
    <x v="452"/>
    <s v="050619"/>
    <s v="AyacuchoLucanas"/>
    <s v="LucanasSancos"/>
    <x v="4"/>
    <s v="AY69"/>
    <s v="SANCOS-LUCANAS                     "/>
  </r>
  <r>
    <x v="4"/>
    <x v="4"/>
    <s v="D05_ListProvincias"/>
    <n v="6"/>
    <x v="47"/>
    <s v="D05_P06_ListDistritos"/>
    <n v="20"/>
    <x v="491"/>
    <s v="050620"/>
    <s v="AyacuchoLucanas"/>
    <s v="LucanasSanta Ana de Huaycahuacho"/>
    <x v="4"/>
    <s v="AY70"/>
    <s v="SANTA ANA DE HUAYCAHUACHO-LUCANAS  "/>
  </r>
  <r>
    <x v="4"/>
    <x v="4"/>
    <s v="D05_ListProvincias"/>
    <n v="6"/>
    <x v="47"/>
    <s v="D05_P06_ListDistritos"/>
    <n v="21"/>
    <x v="492"/>
    <s v="050621"/>
    <s v="AyacuchoLucanas"/>
    <s v="LucanasSanta Lucia"/>
    <x v="4"/>
    <s v="AY71"/>
    <s v="SANTA LUCIA-LUCANAS                "/>
  </r>
  <r>
    <x v="4"/>
    <x v="4"/>
    <s v="D05_ListProvincias"/>
    <n v="7"/>
    <x v="48"/>
    <s v="D05_P07_ListDistritos"/>
    <n v="1"/>
    <x v="493"/>
    <s v="050701"/>
    <s v="AyacuchoParinacochas"/>
    <s v="ParinacochasCoracora"/>
    <x v="4"/>
    <s v="AY72"/>
    <s v="CORACORA-PARINACOCHAS              "/>
  </r>
  <r>
    <x v="4"/>
    <x v="4"/>
    <s v="D05_ListProvincias"/>
    <n v="7"/>
    <x v="48"/>
    <s v="D05_P07_ListDistritos"/>
    <n v="2"/>
    <x v="494"/>
    <s v="050702"/>
    <s v="AyacuchoParinacochas"/>
    <s v="ParinacochasChumpi"/>
    <x v="4"/>
    <s v="AY73"/>
    <s v="CHUMPI-PARINACOCHAS                "/>
  </r>
  <r>
    <x v="4"/>
    <x v="4"/>
    <s v="D05_ListProvincias"/>
    <n v="7"/>
    <x v="48"/>
    <s v="D05_P07_ListDistritos"/>
    <n v="3"/>
    <x v="495"/>
    <s v="050703"/>
    <s v="AyacuchoParinacochas"/>
    <s v="ParinacochasCoronel Castaqeda"/>
    <x v="4"/>
    <s v="AY74"/>
    <s v="CORONEL CASTA#EDA-PARINACOCHAS     "/>
  </r>
  <r>
    <x v="4"/>
    <x v="4"/>
    <s v="D05_ListProvincias"/>
    <n v="7"/>
    <x v="48"/>
    <s v="D05_P07_ListDistritos"/>
    <n v="4"/>
    <x v="496"/>
    <s v="050704"/>
    <s v="AyacuchoParinacochas"/>
    <s v="ParinacochasPacapausa"/>
    <x v="4"/>
    <s v="AY75"/>
    <s v="PACAPAUSA-PARINACOCHAS             "/>
  </r>
  <r>
    <x v="4"/>
    <x v="4"/>
    <s v="D05_ListProvincias"/>
    <n v="7"/>
    <x v="48"/>
    <s v="D05_P07_ListDistritos"/>
    <n v="5"/>
    <x v="497"/>
    <s v="050705"/>
    <s v="AyacuchoParinacochas"/>
    <s v="ParinacochasPullo"/>
    <x v="4"/>
    <s v="AY76"/>
    <s v="PULLO-PARINACOCHAS                 "/>
  </r>
  <r>
    <x v="4"/>
    <x v="4"/>
    <s v="D05_ListProvincias"/>
    <n v="7"/>
    <x v="48"/>
    <s v="D05_P07_ListDistritos"/>
    <n v="6"/>
    <x v="498"/>
    <s v="050706"/>
    <s v="AyacuchoParinacochas"/>
    <s v="ParinacochasPuyusca"/>
    <x v="4"/>
    <s v="AY77"/>
    <s v="PUYUSCA-PARINACOCHAS               "/>
  </r>
  <r>
    <x v="4"/>
    <x v="4"/>
    <s v="D05_ListProvincias"/>
    <n v="7"/>
    <x v="48"/>
    <s v="D05_P07_ListDistritos"/>
    <n v="7"/>
    <x v="499"/>
    <s v="050707"/>
    <s v="AyacuchoParinacochas"/>
    <s v="ParinacochasSan Francisco de Ravacayco"/>
    <x v="4"/>
    <s v="AY78"/>
    <s v="SAN FRANCISCO DE RAVACAYCO-PARINACO"/>
  </r>
  <r>
    <x v="4"/>
    <x v="4"/>
    <s v="D05_ListProvincias"/>
    <n v="7"/>
    <x v="48"/>
    <s v="D05_P07_ListDistritos"/>
    <n v="8"/>
    <x v="500"/>
    <s v="050708"/>
    <s v="AyacuchoParinacochas"/>
    <s v="ParinacochasUpahuacho"/>
    <x v="4"/>
    <s v="AY79"/>
    <s v="UPAHUACHO-PARINACOCHAS             "/>
  </r>
  <r>
    <x v="4"/>
    <x v="4"/>
    <s v="D05_ListProvincias"/>
    <n v="8"/>
    <x v="49"/>
    <s v="D05_P08_ListDistritos"/>
    <n v="1"/>
    <x v="501"/>
    <s v="050801"/>
    <s v="AyacuchoPaucar del Sara Sara"/>
    <s v="Paucar del Sara SaraPausa"/>
    <x v="4"/>
    <s v="AY80"/>
    <s v="PAUSA-PAUCAR DEL SARA SARA         "/>
  </r>
  <r>
    <x v="4"/>
    <x v="4"/>
    <s v="D05_ListProvincias"/>
    <n v="8"/>
    <x v="49"/>
    <s v="D05_P08_ListDistritos"/>
    <n v="2"/>
    <x v="502"/>
    <s v="050802"/>
    <s v="AyacuchoPaucar del Sara Sara"/>
    <s v="Paucar del Sara SaraColta"/>
    <x v="4"/>
    <s v="AY81"/>
    <s v="COLTA-PAUCAR DEL SARA SARA         "/>
  </r>
  <r>
    <x v="4"/>
    <x v="4"/>
    <s v="D05_ListProvincias"/>
    <n v="8"/>
    <x v="49"/>
    <s v="D05_P08_ListDistritos"/>
    <n v="3"/>
    <x v="503"/>
    <s v="050803"/>
    <s v="AyacuchoPaucar del Sara Sara"/>
    <s v="Paucar del Sara SaraCorculla"/>
    <x v="4"/>
    <s v="AY82"/>
    <s v="CORCULLA-PAUCAR DEL SARA SARA      "/>
  </r>
  <r>
    <x v="4"/>
    <x v="4"/>
    <s v="D05_ListProvincias"/>
    <n v="8"/>
    <x v="49"/>
    <s v="D05_P08_ListDistritos"/>
    <n v="4"/>
    <x v="504"/>
    <s v="050804"/>
    <s v="AyacuchoPaucar del Sara Sara"/>
    <s v="Paucar del Sara SaraLampa"/>
    <x v="4"/>
    <s v="AY83"/>
    <s v="LAMPA-PAUCAR DEL SARA SARA         "/>
  </r>
  <r>
    <x v="4"/>
    <x v="4"/>
    <s v="D05_ListProvincias"/>
    <n v="8"/>
    <x v="49"/>
    <s v="D05_P08_ListDistritos"/>
    <n v="5"/>
    <x v="505"/>
    <s v="050805"/>
    <s v="AyacuchoPaucar del Sara Sara"/>
    <s v="Paucar del Sara SaraMarcabamba"/>
    <x v="4"/>
    <s v="AY84"/>
    <s v="MARCABAMBA-PAUCAR DEL SARA SARA    "/>
  </r>
  <r>
    <x v="4"/>
    <x v="4"/>
    <s v="D05_ListProvincias"/>
    <n v="8"/>
    <x v="49"/>
    <s v="D05_P08_ListDistritos"/>
    <n v="6"/>
    <x v="506"/>
    <s v="050806"/>
    <s v="AyacuchoPaucar del Sara Sara"/>
    <s v="Paucar del Sara SaraOyolo"/>
    <x v="4"/>
    <s v="AY85"/>
    <s v="OYOLO-PAUCAR DEL SARA SARA         "/>
  </r>
  <r>
    <x v="4"/>
    <x v="4"/>
    <s v="D05_ListProvincias"/>
    <n v="8"/>
    <x v="49"/>
    <s v="D05_P08_ListDistritos"/>
    <n v="7"/>
    <x v="507"/>
    <s v="050807"/>
    <s v="AyacuchoPaucar del Sara Sara"/>
    <s v="Paucar del Sara SaraPararca"/>
    <x v="4"/>
    <s v="AY86"/>
    <s v="PARARCA-PAUCAR DEL SARA SARA       "/>
  </r>
  <r>
    <x v="4"/>
    <x v="4"/>
    <s v="D05_ListProvincias"/>
    <n v="8"/>
    <x v="49"/>
    <s v="D05_P08_ListDistritos"/>
    <n v="8"/>
    <x v="508"/>
    <s v="050808"/>
    <s v="AyacuchoPaucar del Sara Sara"/>
    <s v="Paucar del Sara SaraSan Javier de Alpabamba"/>
    <x v="4"/>
    <s v="AY87"/>
    <s v="SAN JAVIER DE ALPABAMBA-PAUCAR DEL "/>
  </r>
  <r>
    <x v="4"/>
    <x v="4"/>
    <s v="D05_ListProvincias"/>
    <n v="8"/>
    <x v="49"/>
    <s v="D05_P08_ListDistritos"/>
    <n v="9"/>
    <x v="509"/>
    <s v="050809"/>
    <s v="AyacuchoPaucar del Sara Sara"/>
    <s v="Paucar del Sara SaraSan Jose de Ushua"/>
    <x v="4"/>
    <s v="AY88"/>
    <s v="SAN JOSE DE USHUA-PAUCAR DEL SARA S"/>
  </r>
  <r>
    <x v="4"/>
    <x v="4"/>
    <s v="D05_ListProvincias"/>
    <n v="8"/>
    <x v="49"/>
    <s v="D05_P08_ListDistritos"/>
    <n v="10"/>
    <x v="510"/>
    <s v="050810"/>
    <s v="AyacuchoPaucar del Sara Sara"/>
    <s v="Paucar del Sara SaraSara Sara"/>
    <x v="4"/>
    <s v="AY89"/>
    <s v="SARA SARA-PAUCAR DEL SARA SARA     "/>
  </r>
  <r>
    <x v="4"/>
    <x v="4"/>
    <s v="D05_ListProvincias"/>
    <n v="9"/>
    <x v="50"/>
    <s v="D05_P09_ListDistritos"/>
    <n v="1"/>
    <x v="511"/>
    <s v="050901"/>
    <s v="AyacuchoSucre"/>
    <s v="SucreQuerobamba"/>
    <x v="4"/>
    <s v="AY90"/>
    <s v="QUEROBAMBA-SUCRE                   "/>
  </r>
  <r>
    <x v="4"/>
    <x v="4"/>
    <s v="D05_ListProvincias"/>
    <n v="9"/>
    <x v="50"/>
    <s v="D05_P09_ListDistritos"/>
    <n v="2"/>
    <x v="512"/>
    <s v="050902"/>
    <s v="AyacuchoSucre"/>
    <s v="SucreBelen"/>
    <x v="4"/>
    <s v="AY91"/>
    <s v="BELEN-SUCRE                        "/>
  </r>
  <r>
    <x v="4"/>
    <x v="4"/>
    <s v="D05_ListProvincias"/>
    <n v="9"/>
    <x v="50"/>
    <s v="D05_P09_ListDistritos"/>
    <n v="3"/>
    <x v="513"/>
    <s v="050903"/>
    <s v="AyacuchoSucre"/>
    <s v="SucreChalcos"/>
    <x v="4"/>
    <s v="AY92"/>
    <s v="CHALCOS-SUCRE                      "/>
  </r>
  <r>
    <x v="4"/>
    <x v="4"/>
    <s v="D05_ListProvincias"/>
    <n v="9"/>
    <x v="50"/>
    <s v="D05_P09_ListDistritos"/>
    <n v="4"/>
    <x v="514"/>
    <s v="050904"/>
    <s v="AyacuchoSucre"/>
    <s v="SucreChilcayoc"/>
    <x v="4"/>
    <s v="AY93"/>
    <s v="CHILCAYOC-SUCRE                    "/>
  </r>
  <r>
    <x v="4"/>
    <x v="4"/>
    <s v="D05_ListProvincias"/>
    <n v="9"/>
    <x v="50"/>
    <s v="D05_P09_ListDistritos"/>
    <n v="5"/>
    <x v="515"/>
    <s v="050905"/>
    <s v="AyacuchoSucre"/>
    <s v="SucreHuacaña"/>
    <x v="4"/>
    <s v="AY94"/>
    <s v="HUACA#A-SUCRE                      "/>
  </r>
  <r>
    <x v="4"/>
    <x v="4"/>
    <s v="D05_ListProvincias"/>
    <n v="9"/>
    <x v="50"/>
    <s v="D05_P09_ListDistritos"/>
    <n v="6"/>
    <x v="516"/>
    <s v="050906"/>
    <s v="AyacuchoSucre"/>
    <s v="SucreMorcolla"/>
    <x v="4"/>
    <s v="AY95"/>
    <s v="MORCOLLA-SUCRE                     "/>
  </r>
  <r>
    <x v="4"/>
    <x v="4"/>
    <s v="D05_ListProvincias"/>
    <n v="9"/>
    <x v="50"/>
    <s v="D05_P09_ListDistritos"/>
    <n v="7"/>
    <x v="517"/>
    <s v="050907"/>
    <s v="AyacuchoSucre"/>
    <s v="SucrePaico"/>
    <x v="4"/>
    <s v="AY96"/>
    <s v="PAICO-SUCRE                        "/>
  </r>
  <r>
    <x v="4"/>
    <x v="4"/>
    <s v="D05_ListProvincias"/>
    <n v="9"/>
    <x v="50"/>
    <s v="D05_P09_ListDistritos"/>
    <n v="8"/>
    <x v="518"/>
    <s v="050908"/>
    <s v="AyacuchoSucre"/>
    <s v="SucreSan Pedro de Larcay"/>
    <x v="4"/>
    <s v="AY97"/>
    <s v="SAN PEDRO DE LARCAY-SUCRE          "/>
  </r>
  <r>
    <x v="4"/>
    <x v="4"/>
    <s v="D05_ListProvincias"/>
    <n v="9"/>
    <x v="50"/>
    <s v="D05_P09_ListDistritos"/>
    <n v="9"/>
    <x v="519"/>
    <s v="050909"/>
    <s v="AyacuchoSucre"/>
    <s v="SucreSan Salvador de Quije"/>
    <x v="4"/>
    <s v="AY98"/>
    <s v="SAN SALVADOR DE QUIJE-SUCRE        "/>
  </r>
  <r>
    <x v="4"/>
    <x v="4"/>
    <s v="D05_ListProvincias"/>
    <n v="9"/>
    <x v="50"/>
    <s v="D05_P09_ListDistritos"/>
    <n v="10"/>
    <x v="520"/>
    <s v="050910"/>
    <s v="AyacuchoSucre"/>
    <s v="SucreSantiago de Paucaray"/>
    <x v="4"/>
    <s v="AY99"/>
    <s v="SANTIAGO DE PAUCARAY-SUCRE         "/>
  </r>
  <r>
    <x v="4"/>
    <x v="4"/>
    <s v="D05_ListProvincias"/>
    <n v="9"/>
    <x v="50"/>
    <s v="D05_P09_ListDistritos"/>
    <n v="11"/>
    <x v="521"/>
    <s v="050911"/>
    <s v="AyacuchoSucre"/>
    <s v="SucreSoras"/>
    <x v="4"/>
    <s v="AYA0"/>
    <s v="SORAS-SUCRE                        "/>
  </r>
  <r>
    <x v="4"/>
    <x v="4"/>
    <s v="D05_ListProvincias"/>
    <n v="10"/>
    <x v="51"/>
    <s v="D05_P10_ListDistritos"/>
    <n v="1"/>
    <x v="522"/>
    <s v="051001"/>
    <s v="AyacuchoVictor Fajardo"/>
    <s v="Victor FajardoHuancapi"/>
    <x v="4"/>
    <s v="AYA1"/>
    <s v="HUANCAPI-VICTOR FAJARDO            "/>
  </r>
  <r>
    <x v="4"/>
    <x v="4"/>
    <s v="D05_ListProvincias"/>
    <n v="10"/>
    <x v="51"/>
    <s v="D05_P10_ListDistritos"/>
    <n v="2"/>
    <x v="523"/>
    <s v="051002"/>
    <s v="AyacuchoVictor Fajardo"/>
    <s v="Victor FajardoAlcamenca"/>
    <x v="4"/>
    <s v="AYA2"/>
    <s v="ALCAMENCA-VICTOR FAJARDO           "/>
  </r>
  <r>
    <x v="4"/>
    <x v="4"/>
    <s v="D05_ListProvincias"/>
    <n v="10"/>
    <x v="51"/>
    <s v="D05_P10_ListDistritos"/>
    <n v="3"/>
    <x v="524"/>
    <s v="051003"/>
    <s v="AyacuchoVictor Fajardo"/>
    <s v="Victor FajardoApongo"/>
    <x v="4"/>
    <s v="AYA3"/>
    <s v="APONGO-VICTOR FAJARDO              "/>
  </r>
  <r>
    <x v="4"/>
    <x v="4"/>
    <s v="D05_ListProvincias"/>
    <n v="10"/>
    <x v="51"/>
    <s v="D05_P10_ListDistritos"/>
    <n v="4"/>
    <x v="525"/>
    <s v="051004"/>
    <s v="AyacuchoVictor Fajardo"/>
    <s v="Victor FajardoAsquipata"/>
    <x v="4"/>
    <s v="AYA4"/>
    <s v="ASQUIPATA-VICTOR FAJARDO           "/>
  </r>
  <r>
    <x v="4"/>
    <x v="4"/>
    <s v="D05_ListProvincias"/>
    <n v="10"/>
    <x v="51"/>
    <s v="D05_P10_ListDistritos"/>
    <n v="5"/>
    <x v="526"/>
    <s v="051005"/>
    <s v="AyacuchoVictor Fajardo"/>
    <s v="Victor FajardoCanaria"/>
    <x v="4"/>
    <s v="AYA5"/>
    <s v="CANARIA-VICTOR FAJARDO             "/>
  </r>
  <r>
    <x v="4"/>
    <x v="4"/>
    <s v="D05_ListProvincias"/>
    <n v="10"/>
    <x v="51"/>
    <s v="D05_P10_ListDistritos"/>
    <n v="6"/>
    <x v="527"/>
    <s v="051006"/>
    <s v="AyacuchoVictor Fajardo"/>
    <s v="Victor FajardoCayara"/>
    <x v="4"/>
    <s v="AYA6"/>
    <s v="CAYARA-VICTOR FAJARDO              "/>
  </r>
  <r>
    <x v="4"/>
    <x v="4"/>
    <s v="D05_ListProvincias"/>
    <n v="10"/>
    <x v="51"/>
    <s v="D05_P10_ListDistritos"/>
    <n v="7"/>
    <x v="528"/>
    <s v="051007"/>
    <s v="AyacuchoVictor Fajardo"/>
    <s v="Victor FajardoColca"/>
    <x v="4"/>
    <s v="AYA7"/>
    <s v="COLCA-VICTOR FAJARDO               "/>
  </r>
  <r>
    <x v="4"/>
    <x v="4"/>
    <s v="D05_ListProvincias"/>
    <n v="10"/>
    <x v="51"/>
    <s v="D05_P10_ListDistritos"/>
    <n v="8"/>
    <x v="529"/>
    <s v="051008"/>
    <s v="AyacuchoVictor Fajardo"/>
    <s v="Victor FajardoHuamanquiquia"/>
    <x v="4"/>
    <s v="AYA8"/>
    <s v="HUAMANQUIQUIA-VICTOR FAJARDO       "/>
  </r>
  <r>
    <x v="4"/>
    <x v="4"/>
    <s v="D05_ListProvincias"/>
    <n v="10"/>
    <x v="51"/>
    <s v="D05_P10_ListDistritos"/>
    <n v="9"/>
    <x v="530"/>
    <s v="051009"/>
    <s v="AyacuchoVictor Fajardo"/>
    <s v="Victor FajardoHuancaraylla"/>
    <x v="4"/>
    <s v="AYA9"/>
    <s v="HUANCARAYLLA-VICTOR FAJARDO        "/>
  </r>
  <r>
    <x v="4"/>
    <x v="4"/>
    <s v="D05_ListProvincias"/>
    <n v="10"/>
    <x v="51"/>
    <s v="D05_P10_ListDistritos"/>
    <n v="10"/>
    <x v="531"/>
    <s v="051010"/>
    <s v="AyacuchoVictor Fajardo"/>
    <s v="Victor FajardoHuaya"/>
    <x v="4"/>
    <s v="AYB0"/>
    <s v="HUAYA-VICTOR FAJARDO               "/>
  </r>
  <r>
    <x v="4"/>
    <x v="4"/>
    <s v="D05_ListProvincias"/>
    <n v="10"/>
    <x v="51"/>
    <s v="D05_P10_ListDistritos"/>
    <n v="11"/>
    <x v="532"/>
    <s v="051011"/>
    <s v="AyacuchoVictor Fajardo"/>
    <s v="Victor FajardoSarhua"/>
    <x v="4"/>
    <s v="AYB1"/>
    <s v="SARHUA-VICTOR FAJARDO              "/>
  </r>
  <r>
    <x v="4"/>
    <x v="4"/>
    <s v="D05_ListProvincias"/>
    <n v="10"/>
    <x v="51"/>
    <s v="D05_P10_ListDistritos"/>
    <n v="12"/>
    <x v="533"/>
    <s v="051012"/>
    <s v="AyacuchoVictor Fajardo"/>
    <s v="Victor FajardoVilcanchos"/>
    <x v="4"/>
    <s v="AYB2"/>
    <s v="VILCANCHOS-VICTOR FAJARDO          "/>
  </r>
  <r>
    <x v="4"/>
    <x v="4"/>
    <s v="D05_ListProvincias"/>
    <n v="11"/>
    <x v="52"/>
    <s v="D05_P11_ListDistritos"/>
    <n v="1"/>
    <x v="534"/>
    <s v="051101"/>
    <s v="AyacuchoVilcas Huaman"/>
    <s v="Vilcas HuamanVilcas Huaman"/>
    <x v="4"/>
    <s v="AY11"/>
    <s v="VILCAS HUAMAN                      "/>
  </r>
  <r>
    <x v="4"/>
    <x v="4"/>
    <s v="D05_ListProvincias"/>
    <n v="11"/>
    <x v="52"/>
    <s v="D05_P11_ListDistritos"/>
    <n v="2"/>
    <x v="535"/>
    <s v="051102"/>
    <s v="AyacuchoVilcas Huaman"/>
    <s v="Vilcas HuamanAccomarca"/>
    <x v="4"/>
    <s v="AYB3"/>
    <s v="ACCOMARCA-VILCAS HUAMAN            "/>
  </r>
  <r>
    <x v="4"/>
    <x v="4"/>
    <s v="D05_ListProvincias"/>
    <n v="11"/>
    <x v="52"/>
    <s v="D05_P11_ListDistritos"/>
    <n v="3"/>
    <x v="536"/>
    <s v="051103"/>
    <s v="AyacuchoVilcas Huaman"/>
    <s v="Vilcas HuamanCarhuanca"/>
    <x v="4"/>
    <s v="AYB4"/>
    <s v="CARHUANCA-VILCAS HUAMAN            "/>
  </r>
  <r>
    <x v="4"/>
    <x v="4"/>
    <s v="D05_ListProvincias"/>
    <n v="11"/>
    <x v="52"/>
    <s v="D05_P11_ListDistritos"/>
    <n v="4"/>
    <x v="537"/>
    <s v="051104"/>
    <s v="AyacuchoVilcas Huaman"/>
    <s v="Vilcas HuamanConcepcion"/>
    <x v="4"/>
    <s v="AYB5"/>
    <s v="CONCEPCION-VILCAS HUAMAN           "/>
  </r>
  <r>
    <x v="4"/>
    <x v="4"/>
    <s v="D05_ListProvincias"/>
    <n v="11"/>
    <x v="52"/>
    <s v="D05_P11_ListDistritos"/>
    <n v="5"/>
    <x v="538"/>
    <s v="051105"/>
    <s v="AyacuchoVilcas Huaman"/>
    <s v="Vilcas HuamanHuambalpa"/>
    <x v="4"/>
    <s v="AYB6"/>
    <s v="HUAMBALPA-VILCAS HUAMAN            "/>
  </r>
  <r>
    <x v="4"/>
    <x v="4"/>
    <s v="D05_ListProvincias"/>
    <n v="11"/>
    <x v="52"/>
    <s v="D05_P11_ListDistritos"/>
    <n v="6"/>
    <x v="88"/>
    <s v="051106"/>
    <s v="AyacuchoVilcas Huaman"/>
    <s v="Vilcas HuamanIndependencia"/>
    <x v="4"/>
    <s v="AYB7"/>
    <s v="INDEPENDENCIA-VILCAS HUAMAN        "/>
  </r>
  <r>
    <x v="4"/>
    <x v="4"/>
    <s v="D05_ListProvincias"/>
    <n v="11"/>
    <x v="52"/>
    <s v="D05_P11_ListDistritos"/>
    <n v="7"/>
    <x v="539"/>
    <s v="051107"/>
    <s v="AyacuchoVilcas Huaman"/>
    <s v="Vilcas HuamanSaurama"/>
    <x v="4"/>
    <s v="AYB8"/>
    <s v="SAURAMA-VILCAS HUAMAN              "/>
  </r>
  <r>
    <x v="4"/>
    <x v="4"/>
    <s v="D05_ListProvincias"/>
    <n v="11"/>
    <x v="52"/>
    <s v="D05_P11_ListDistritos"/>
    <n v="8"/>
    <x v="540"/>
    <s v="051108"/>
    <s v="AyacuchoVilcas Huaman"/>
    <s v="Vilcas HuamanVischongo"/>
    <x v="4"/>
    <s v="AYB9"/>
    <s v="VISCHONGO-VILCAS HUAMAN            "/>
  </r>
  <r>
    <x v="5"/>
    <x v="5"/>
    <s v="D06_ListProvincias"/>
    <n v="1"/>
    <x v="53"/>
    <s v="D06_P01_ListDistritos"/>
    <n v="1"/>
    <x v="541"/>
    <s v="060101"/>
    <s v="CajamarcaCajamarca"/>
    <s v="CajamarcaCajamarca"/>
    <x v="5"/>
    <s v="CM01"/>
    <s v="CAJAMARCA                          "/>
  </r>
  <r>
    <x v="5"/>
    <x v="5"/>
    <s v="D06_ListProvincias"/>
    <n v="1"/>
    <x v="53"/>
    <s v="D06_P01_ListDistritos"/>
    <n v="2"/>
    <x v="1"/>
    <s v="060102"/>
    <s v="CajamarcaCajamarca"/>
    <s v="CajamarcaAsuncion"/>
    <x v="5"/>
    <s v="CM19"/>
    <s v="ASUNCION-CAJAMARCA                 "/>
  </r>
  <r>
    <x v="5"/>
    <x v="5"/>
    <s v="D06_ListProvincias"/>
    <n v="1"/>
    <x v="53"/>
    <s v="D06_P01_ListDistritos"/>
    <n v="3"/>
    <x v="542"/>
    <s v="060103"/>
    <s v="CajamarcaCajamarca"/>
    <s v="CajamarcaChetilla"/>
    <x v="5"/>
    <s v="CM20"/>
    <s v="CHETILLA-CAJAMARCA                 "/>
  </r>
  <r>
    <x v="5"/>
    <x v="5"/>
    <s v="D06_ListProvincias"/>
    <n v="1"/>
    <x v="53"/>
    <s v="D06_P01_ListDistritos"/>
    <n v="4"/>
    <x v="543"/>
    <s v="060104"/>
    <s v="CajamarcaCajamarca"/>
    <s v="CajamarcaCospan"/>
    <x v="5"/>
    <s v="CM21"/>
    <s v="COSPAN-CAJAMARCA                   "/>
  </r>
  <r>
    <x v="5"/>
    <x v="5"/>
    <s v="D06_ListProvincias"/>
    <n v="1"/>
    <x v="53"/>
    <s v="D06_P01_ListDistritos"/>
    <n v="5"/>
    <x v="544"/>
    <s v="060105"/>
    <s v="CajamarcaCajamarca"/>
    <s v="CajamarcaEncañada"/>
    <x v="5"/>
    <s v="CM14"/>
    <s v="ENCA#ADA                           "/>
  </r>
  <r>
    <x v="5"/>
    <x v="5"/>
    <s v="D06_ListProvincias"/>
    <n v="1"/>
    <x v="53"/>
    <s v="D06_P01_ListDistritos"/>
    <n v="6"/>
    <x v="545"/>
    <s v="060106"/>
    <s v="CajamarcaCajamarca"/>
    <s v="CajamarcaJesus"/>
    <x v="5"/>
    <s v="CM22"/>
    <s v="JESUS-CAJAMARCA                    "/>
  </r>
  <r>
    <x v="5"/>
    <x v="5"/>
    <s v="D06_ListProvincias"/>
    <n v="1"/>
    <x v="53"/>
    <s v="D06_P01_ListDistritos"/>
    <n v="7"/>
    <x v="546"/>
    <s v="060107"/>
    <s v="CajamarcaCajamarca"/>
    <s v="CajamarcaLlacanora"/>
    <x v="5"/>
    <s v="CM23"/>
    <s v="LLACANORA-CAJAMARCA                "/>
  </r>
  <r>
    <x v="5"/>
    <x v="5"/>
    <s v="D06_ListProvincias"/>
    <n v="1"/>
    <x v="53"/>
    <s v="D06_P01_ListDistritos"/>
    <n v="8"/>
    <x v="547"/>
    <s v="060108"/>
    <s v="CajamarcaCajamarca"/>
    <s v="CajamarcaLos Baqos del Inca"/>
    <x v="5"/>
    <s v="CM24"/>
    <s v="LOS BA#OS DEL INCA-CAJAMARCA       "/>
  </r>
  <r>
    <x v="5"/>
    <x v="5"/>
    <s v="D06_ListProvincias"/>
    <n v="1"/>
    <x v="53"/>
    <s v="D06_P01_ListDistritos"/>
    <n v="9"/>
    <x v="11"/>
    <s v="060109"/>
    <s v="CajamarcaCajamarca"/>
    <s v="CajamarcaMagdalena"/>
    <x v="5"/>
    <s v="CM25"/>
    <s v="MAGDALENA-CAJAMARCA                "/>
  </r>
  <r>
    <x v="5"/>
    <x v="5"/>
    <s v="D06_ListProvincias"/>
    <n v="1"/>
    <x v="53"/>
    <s v="D06_P01_ListDistritos"/>
    <n v="10"/>
    <x v="548"/>
    <s v="060110"/>
    <s v="CajamarcaCajamarca"/>
    <s v="CajamarcaMatara"/>
    <x v="5"/>
    <s v="CM26"/>
    <s v="MATARA-CAJAMARCA                   "/>
  </r>
  <r>
    <x v="5"/>
    <x v="5"/>
    <s v="D06_ListProvincias"/>
    <n v="1"/>
    <x v="53"/>
    <s v="D06_P01_ListDistritos"/>
    <n v="11"/>
    <x v="549"/>
    <s v="060111"/>
    <s v="CajamarcaCajamarca"/>
    <s v="CajamarcaNamora"/>
    <x v="5"/>
    <s v="CM27"/>
    <s v="NAMORA-CAJAMARCA                   "/>
  </r>
  <r>
    <x v="5"/>
    <x v="5"/>
    <s v="D06_ListProvincias"/>
    <n v="1"/>
    <x v="53"/>
    <s v="D06_P01_ListDistritos"/>
    <n v="12"/>
    <x v="235"/>
    <s v="060112"/>
    <s v="CajamarcaCajamarca"/>
    <s v="CajamarcaSan Juan"/>
    <x v="5"/>
    <s v="CM28"/>
    <s v="SAN JUAN-CAJAMARCA                 "/>
  </r>
  <r>
    <x v="5"/>
    <x v="5"/>
    <s v="D06_ListProvincias"/>
    <n v="2"/>
    <x v="54"/>
    <s v="D06_P02_ListDistritos"/>
    <n v="1"/>
    <x v="550"/>
    <s v="060201"/>
    <s v="CajamarcaCajabamba"/>
    <s v="CajabambaCajabamba"/>
    <x v="5"/>
    <s v="CM02"/>
    <s v="CAJABAMBA                          "/>
  </r>
  <r>
    <x v="5"/>
    <x v="5"/>
    <s v="D06_ListProvincias"/>
    <n v="2"/>
    <x v="54"/>
    <s v="D06_P02_ListDistritos"/>
    <n v="2"/>
    <x v="551"/>
    <s v="060202"/>
    <s v="CajamarcaCajabamba"/>
    <s v="CajabambaCachachi"/>
    <x v="5"/>
    <s v="CM16"/>
    <s v="CACHACHI-CAJABAMBA                 "/>
  </r>
  <r>
    <x v="5"/>
    <x v="5"/>
    <s v="D06_ListProvincias"/>
    <n v="2"/>
    <x v="54"/>
    <s v="D06_P02_ListDistritos"/>
    <n v="3"/>
    <x v="552"/>
    <s v="060203"/>
    <s v="CajamarcaCajabamba"/>
    <s v="CajabambaCondebamba"/>
    <x v="5"/>
    <s v="CM17"/>
    <s v="CONDEBAMBA-CAJABAMBA               "/>
  </r>
  <r>
    <x v="5"/>
    <x v="5"/>
    <s v="D06_ListProvincias"/>
    <n v="2"/>
    <x v="54"/>
    <s v="D06_P02_ListDistritos"/>
    <n v="4"/>
    <x v="553"/>
    <s v="060204"/>
    <s v="CajamarcaCajabamba"/>
    <s v="CajabambaSitacocha"/>
    <x v="5"/>
    <s v="CM18"/>
    <s v="SITACOCHA-CAJABAMBA                "/>
  </r>
  <r>
    <x v="5"/>
    <x v="5"/>
    <s v="D06_ListProvincias"/>
    <n v="3"/>
    <x v="55"/>
    <s v="D06_P03_ListDistritos"/>
    <n v="1"/>
    <x v="554"/>
    <s v="060301"/>
    <s v="CajamarcaCelendin"/>
    <s v="CelendinCelendin"/>
    <x v="5"/>
    <s v="CM03"/>
    <s v="CELENDIN                           "/>
  </r>
  <r>
    <x v="5"/>
    <x v="5"/>
    <s v="D06_ListProvincias"/>
    <n v="3"/>
    <x v="55"/>
    <s v="D06_P03_ListDistritos"/>
    <n v="2"/>
    <x v="555"/>
    <s v="060302"/>
    <s v="CajamarcaCelendin"/>
    <s v="CelendinChumuch"/>
    <x v="5"/>
    <s v="CM29"/>
    <s v="CHUMUCH-CELENDIN                   "/>
  </r>
  <r>
    <x v="5"/>
    <x v="5"/>
    <s v="D06_ListProvincias"/>
    <n v="3"/>
    <x v="55"/>
    <s v="D06_P03_ListDistritos"/>
    <n v="3"/>
    <x v="556"/>
    <s v="060303"/>
    <s v="CajamarcaCelendin"/>
    <s v="CelendinCortegana"/>
    <x v="5"/>
    <s v="CM30"/>
    <s v="CORTEGANA-CELENDIN                 "/>
  </r>
  <r>
    <x v="5"/>
    <x v="5"/>
    <s v="D06_ListProvincias"/>
    <n v="3"/>
    <x v="55"/>
    <s v="D06_P03_ListDistritos"/>
    <n v="4"/>
    <x v="557"/>
    <s v="060304"/>
    <s v="CajamarcaCelendin"/>
    <s v="CelendinHuasmin"/>
    <x v="5"/>
    <s v="CM31"/>
    <s v="HUASMIN-CELENDIN                   "/>
  </r>
  <r>
    <x v="5"/>
    <x v="5"/>
    <s v="D06_ListProvincias"/>
    <n v="3"/>
    <x v="55"/>
    <s v="D06_P03_ListDistritos"/>
    <n v="5"/>
    <x v="558"/>
    <s v="060305"/>
    <s v="CajamarcaCelendin"/>
    <s v="CelendinJorge Chavez"/>
    <x v="5"/>
    <s v="CM32"/>
    <s v="JORGE CHAVEZ-CELENDIN              "/>
  </r>
  <r>
    <x v="5"/>
    <x v="5"/>
    <s v="D06_ListProvincias"/>
    <n v="3"/>
    <x v="55"/>
    <s v="D06_P03_ListDistritos"/>
    <n v="6"/>
    <x v="559"/>
    <s v="060306"/>
    <s v="CajamarcaCelendin"/>
    <s v="CelendinJose Galvez"/>
    <x v="5"/>
    <s v="CM33"/>
    <s v="JOSE GALVEZ-CELENDIN               "/>
  </r>
  <r>
    <x v="5"/>
    <x v="5"/>
    <s v="D06_ListProvincias"/>
    <n v="3"/>
    <x v="55"/>
    <s v="D06_P03_ListDistritos"/>
    <n v="7"/>
    <x v="560"/>
    <s v="060307"/>
    <s v="CajamarcaCelendin"/>
    <s v="CelendinMiguel Iglesias"/>
    <x v="5"/>
    <s v="CM34"/>
    <s v="MIGUEL IGLESIAS-CELENDIN           "/>
  </r>
  <r>
    <x v="5"/>
    <x v="5"/>
    <s v="D06_ListProvincias"/>
    <n v="3"/>
    <x v="55"/>
    <s v="D06_P03_ListDistritos"/>
    <n v="8"/>
    <x v="561"/>
    <s v="060308"/>
    <s v="CajamarcaCelendin"/>
    <s v="CelendinOxamarca"/>
    <x v="5"/>
    <s v="CM35"/>
    <s v="OXAMARCA-CELENDIN                  "/>
  </r>
  <r>
    <x v="5"/>
    <x v="5"/>
    <s v="D06_ListProvincias"/>
    <n v="3"/>
    <x v="55"/>
    <s v="D06_P03_ListDistritos"/>
    <n v="9"/>
    <x v="562"/>
    <s v="060309"/>
    <s v="CajamarcaCelendin"/>
    <s v="CelendinSorochuco"/>
    <x v="5"/>
    <s v="CM36"/>
    <s v="SOROCHUCO-CELENDIN                 "/>
  </r>
  <r>
    <x v="5"/>
    <x v="5"/>
    <s v="D06_ListProvincias"/>
    <n v="3"/>
    <x v="55"/>
    <s v="D06_P03_ListDistritos"/>
    <n v="10"/>
    <x v="563"/>
    <s v="060310"/>
    <s v="CajamarcaCelendin"/>
    <s v="CelendinSucre"/>
    <x v="5"/>
    <s v="CM37"/>
    <s v="SUCRE-CELENDIN                     "/>
  </r>
  <r>
    <x v="5"/>
    <x v="5"/>
    <s v="D06_ListProvincias"/>
    <n v="3"/>
    <x v="55"/>
    <s v="D06_P03_ListDistritos"/>
    <n v="11"/>
    <x v="564"/>
    <s v="060311"/>
    <s v="CajamarcaCelendin"/>
    <s v="CelendinUtco"/>
    <x v="5"/>
    <s v="CM38"/>
    <s v="UTCO-CELENDIN                      "/>
  </r>
  <r>
    <x v="5"/>
    <x v="5"/>
    <s v="D06_ListProvincias"/>
    <n v="3"/>
    <x v="55"/>
    <s v="D06_P03_ListDistritos"/>
    <n v="12"/>
    <x v="565"/>
    <s v="060312"/>
    <s v="CajamarcaCelendin"/>
    <s v="CelendinLa Libertad de Pallan"/>
    <x v="5"/>
    <s v="CM39"/>
    <s v="LA LIBERTAD DE PALLAN-CELENDIN     "/>
  </r>
  <r>
    <x v="5"/>
    <x v="5"/>
    <s v="D06_ListProvincias"/>
    <n v="4"/>
    <x v="56"/>
    <s v="D06_P04_ListDistritos"/>
    <n v="1"/>
    <x v="566"/>
    <s v="060401"/>
    <s v="CajamarcaChota"/>
    <s v="ChotaChota"/>
    <x v="5"/>
    <s v="CM04"/>
    <s v="CHOTA                              "/>
  </r>
  <r>
    <x v="5"/>
    <x v="5"/>
    <s v="D06_ListProvincias"/>
    <n v="4"/>
    <x v="56"/>
    <s v="D06_P04_ListDistritos"/>
    <n v="2"/>
    <x v="567"/>
    <s v="060402"/>
    <s v="CajamarcaChota"/>
    <s v="ChotaAnguia"/>
    <x v="5"/>
    <s v="CM40"/>
    <s v="ANGUIA-CHOTA                       "/>
  </r>
  <r>
    <x v="5"/>
    <x v="5"/>
    <s v="D06_ListProvincias"/>
    <n v="4"/>
    <x v="56"/>
    <s v="D06_P04_ListDistritos"/>
    <n v="3"/>
    <x v="568"/>
    <s v="060403"/>
    <s v="CajamarcaChota"/>
    <s v="ChotaChadin"/>
    <x v="5"/>
    <s v="CM41"/>
    <s v="CHADIN-CHOTA                       "/>
  </r>
  <r>
    <x v="5"/>
    <x v="5"/>
    <s v="D06_ListProvincias"/>
    <n v="4"/>
    <x v="56"/>
    <s v="D06_P04_ListDistritos"/>
    <n v="4"/>
    <x v="569"/>
    <s v="060404"/>
    <s v="CajamarcaChota"/>
    <s v="ChotaChiguirip"/>
    <x v="5"/>
    <s v="CM42"/>
    <s v="CHIGUIRIP-CHOTA                    "/>
  </r>
  <r>
    <x v="5"/>
    <x v="5"/>
    <s v="D06_ListProvincias"/>
    <n v="4"/>
    <x v="56"/>
    <s v="D06_P04_ListDistritos"/>
    <n v="5"/>
    <x v="570"/>
    <s v="060405"/>
    <s v="CajamarcaChota"/>
    <s v="ChotaChimban"/>
    <x v="5"/>
    <s v="CM43"/>
    <s v="CHIMBAN-CHOTA                      "/>
  </r>
  <r>
    <x v="5"/>
    <x v="5"/>
    <s v="D06_ListProvincias"/>
    <n v="4"/>
    <x v="56"/>
    <s v="D06_P04_ListDistritos"/>
    <n v="6"/>
    <x v="571"/>
    <s v="060406"/>
    <s v="CajamarcaChota"/>
    <s v="ChotaChoropampa"/>
    <x v="5"/>
    <s v="CM44"/>
    <s v="CHOROPAMPA-CHOTA                   "/>
  </r>
  <r>
    <x v="5"/>
    <x v="5"/>
    <s v="D06_ListProvincias"/>
    <n v="4"/>
    <x v="56"/>
    <s v="D06_P04_ListDistritos"/>
    <n v="7"/>
    <x v="85"/>
    <s v="060407"/>
    <s v="CajamarcaChota"/>
    <s v="ChotaCochabamba"/>
    <x v="5"/>
    <s v="CM45"/>
    <s v="COCHABAMBA-CHOTA                   "/>
  </r>
  <r>
    <x v="5"/>
    <x v="5"/>
    <s v="D06_ListProvincias"/>
    <n v="4"/>
    <x v="56"/>
    <s v="D06_P04_ListDistritos"/>
    <n v="8"/>
    <x v="572"/>
    <s v="060408"/>
    <s v="CajamarcaChota"/>
    <s v="ChotaConchan"/>
    <x v="5"/>
    <s v="CM46"/>
    <s v="CONCHAN-CHOTA                      "/>
  </r>
  <r>
    <x v="5"/>
    <x v="5"/>
    <s v="D06_ListProvincias"/>
    <n v="4"/>
    <x v="56"/>
    <s v="D06_P04_ListDistritos"/>
    <n v="9"/>
    <x v="573"/>
    <s v="060409"/>
    <s v="CajamarcaChota"/>
    <s v="ChotaHuambos"/>
    <x v="5"/>
    <s v="CM47"/>
    <s v="HUAMBOS-CHOTA                      "/>
  </r>
  <r>
    <x v="5"/>
    <x v="5"/>
    <s v="D06_ListProvincias"/>
    <n v="4"/>
    <x v="56"/>
    <s v="D06_P04_ListDistritos"/>
    <n v="10"/>
    <x v="574"/>
    <s v="060410"/>
    <s v="CajamarcaChota"/>
    <s v="ChotaLajas"/>
    <x v="5"/>
    <s v="CM48"/>
    <s v="LAJAS-CHOTA                        "/>
  </r>
  <r>
    <x v="5"/>
    <x v="5"/>
    <s v="D06_ListProvincias"/>
    <n v="4"/>
    <x v="56"/>
    <s v="D06_P04_ListDistritos"/>
    <n v="11"/>
    <x v="181"/>
    <s v="060411"/>
    <s v="CajamarcaChota"/>
    <s v="ChotaLlama"/>
    <x v="5"/>
    <s v="CM49"/>
    <s v="LLAMA-CHOTA                        "/>
  </r>
  <r>
    <x v="5"/>
    <x v="5"/>
    <s v="D06_ListProvincias"/>
    <n v="4"/>
    <x v="56"/>
    <s v="D06_P04_ListDistritos"/>
    <n v="12"/>
    <x v="575"/>
    <s v="060412"/>
    <s v="CajamarcaChota"/>
    <s v="ChotaMiracosta"/>
    <x v="5"/>
    <s v="CM50"/>
    <s v="MIRACOSTA-CHOTA                    "/>
  </r>
  <r>
    <x v="5"/>
    <x v="5"/>
    <s v="D06_ListProvincias"/>
    <n v="4"/>
    <x v="56"/>
    <s v="D06_P04_ListDistritos"/>
    <n v="13"/>
    <x v="576"/>
    <s v="060413"/>
    <s v="CajamarcaChota"/>
    <s v="ChotaPaccha"/>
    <x v="5"/>
    <s v="CM51"/>
    <s v="PACCHA-CHOTA                       "/>
  </r>
  <r>
    <x v="5"/>
    <x v="5"/>
    <s v="D06_ListProvincias"/>
    <n v="4"/>
    <x v="56"/>
    <s v="D06_P04_ListDistritos"/>
    <n v="14"/>
    <x v="577"/>
    <s v="060414"/>
    <s v="CajamarcaChota"/>
    <s v="ChotaPion"/>
    <x v="5"/>
    <s v="CM52"/>
    <s v="PION-CHOTA                         "/>
  </r>
  <r>
    <x v="5"/>
    <x v="5"/>
    <s v="D06_ListProvincias"/>
    <n v="4"/>
    <x v="56"/>
    <s v="D06_P04_ListDistritos"/>
    <n v="15"/>
    <x v="578"/>
    <s v="060415"/>
    <s v="CajamarcaChota"/>
    <s v="ChotaQuerocoto"/>
    <x v="5"/>
    <s v="CM53"/>
    <s v="QUEROCOTO-CHOTA                    "/>
  </r>
  <r>
    <x v="5"/>
    <x v="5"/>
    <s v="D06_ListProvincias"/>
    <n v="4"/>
    <x v="56"/>
    <s v="D06_P04_ListDistritos"/>
    <n v="16"/>
    <x v="579"/>
    <s v="060416"/>
    <s v="CajamarcaChota"/>
    <s v="ChotaSan Juan de Licupis"/>
    <x v="5"/>
    <s v="CM54"/>
    <s v="SAN JUAN DE LICUPIS-CHOTA          "/>
  </r>
  <r>
    <x v="5"/>
    <x v="5"/>
    <s v="D06_ListProvincias"/>
    <n v="4"/>
    <x v="56"/>
    <s v="D06_P04_ListDistritos"/>
    <n v="17"/>
    <x v="580"/>
    <s v="060417"/>
    <s v="CajamarcaChota"/>
    <s v="ChotaTacabamba"/>
    <x v="5"/>
    <s v="CM55"/>
    <s v="TACABAMBA-CHOTA                    "/>
  </r>
  <r>
    <x v="5"/>
    <x v="5"/>
    <s v="D06_ListProvincias"/>
    <n v="4"/>
    <x v="56"/>
    <s v="D06_P04_ListDistritos"/>
    <n v="18"/>
    <x v="581"/>
    <s v="060418"/>
    <s v="CajamarcaChota"/>
    <s v="ChotaTocmoche"/>
    <x v="5"/>
    <s v="CM56"/>
    <s v="TOCMOCHE-CHOTA                     "/>
  </r>
  <r>
    <x v="5"/>
    <x v="5"/>
    <s v="D06_ListProvincias"/>
    <n v="4"/>
    <x v="56"/>
    <s v="D06_P04_ListDistritos"/>
    <n v="19"/>
    <x v="582"/>
    <s v="060419"/>
    <s v="CajamarcaChota"/>
    <s v="ChotaChalamarca"/>
    <x v="5"/>
    <s v="CM57"/>
    <s v="CHALAMARCA-CHOTA                   "/>
  </r>
  <r>
    <x v="5"/>
    <x v="5"/>
    <s v="D06_ListProvincias"/>
    <n v="5"/>
    <x v="57"/>
    <s v="D06_P05_ListDistritos"/>
    <n v="1"/>
    <x v="583"/>
    <s v="060501"/>
    <s v="CajamarcaContumaza"/>
    <s v="ContumazaContumaza"/>
    <x v="5"/>
    <s v="CM05"/>
    <s v="CONTUMAZA                          "/>
  </r>
  <r>
    <x v="5"/>
    <x v="5"/>
    <s v="D06_ListProvincias"/>
    <n v="5"/>
    <x v="57"/>
    <s v="D06_P05_ListDistritos"/>
    <n v="2"/>
    <x v="584"/>
    <s v="060502"/>
    <s v="CajamarcaContumaza"/>
    <s v="ContumazaChilete"/>
    <x v="5"/>
    <s v="CM58"/>
    <s v="CHILETE-CONTUMAZA                  "/>
  </r>
  <r>
    <x v="5"/>
    <x v="5"/>
    <s v="D06_ListProvincias"/>
    <n v="5"/>
    <x v="57"/>
    <s v="D06_P05_ListDistritos"/>
    <n v="3"/>
    <x v="585"/>
    <s v="060503"/>
    <s v="CajamarcaContumaza"/>
    <s v="ContumazaCupisnique"/>
    <x v="5"/>
    <s v="CM59"/>
    <s v="CUPISNIQUE-CONTUMAZA               "/>
  </r>
  <r>
    <x v="5"/>
    <x v="5"/>
    <s v="D06_ListProvincias"/>
    <n v="5"/>
    <x v="57"/>
    <s v="D06_P05_ListDistritos"/>
    <n v="4"/>
    <x v="586"/>
    <s v="060504"/>
    <s v="CajamarcaContumaza"/>
    <s v="ContumazaGuzmango"/>
    <x v="5"/>
    <s v="CM60"/>
    <s v="GUZMANGO-CONTUMAZA                 "/>
  </r>
  <r>
    <x v="5"/>
    <x v="5"/>
    <s v="D06_ListProvincias"/>
    <n v="5"/>
    <x v="57"/>
    <s v="D06_P05_ListDistritos"/>
    <n v="5"/>
    <x v="587"/>
    <s v="060505"/>
    <s v="CajamarcaContumaza"/>
    <s v="ContumazaSan Benito"/>
    <x v="5"/>
    <s v="CM61"/>
    <s v="SAN BENITO-CONTUMAZA               "/>
  </r>
  <r>
    <x v="5"/>
    <x v="5"/>
    <s v="D06_ListProvincias"/>
    <n v="5"/>
    <x v="57"/>
    <s v="D06_P05_ListDistritos"/>
    <n v="6"/>
    <x v="588"/>
    <s v="060506"/>
    <s v="CajamarcaContumaza"/>
    <s v="ContumazaSanta Cruz de Toled"/>
    <x v="5"/>
    <s v="CM62"/>
    <s v="SANTA CRUZ DE TOLED-CONTUMAZA      "/>
  </r>
  <r>
    <x v="5"/>
    <x v="5"/>
    <s v="D06_ListProvincias"/>
    <n v="5"/>
    <x v="57"/>
    <s v="D06_P05_ListDistritos"/>
    <n v="7"/>
    <x v="589"/>
    <s v="060507"/>
    <s v="CajamarcaContumaza"/>
    <s v="ContumazaTantarica"/>
    <x v="5"/>
    <s v="CM63"/>
    <s v="TANTARICA-CONTUMAZA                "/>
  </r>
  <r>
    <x v="5"/>
    <x v="5"/>
    <s v="D06_ListProvincias"/>
    <n v="5"/>
    <x v="57"/>
    <s v="D06_P05_ListDistritos"/>
    <n v="8"/>
    <x v="590"/>
    <s v="060508"/>
    <s v="CajamarcaContumaza"/>
    <s v="ContumazaYonan"/>
    <x v="5"/>
    <s v="CM64"/>
    <s v="YONAN-CONTUMAZA                    "/>
  </r>
  <r>
    <x v="5"/>
    <x v="5"/>
    <s v="D06_ListProvincias"/>
    <n v="6"/>
    <x v="58"/>
    <s v="D06_P06_ListDistritos"/>
    <n v="1"/>
    <x v="591"/>
    <s v="060601"/>
    <s v="CajamarcaCutervo"/>
    <s v="CutervoCutervo"/>
    <x v="5"/>
    <s v="CM06"/>
    <s v="CUTERVO                            "/>
  </r>
  <r>
    <x v="5"/>
    <x v="5"/>
    <s v="D06_ListProvincias"/>
    <n v="6"/>
    <x v="58"/>
    <s v="D06_P06_ListDistritos"/>
    <n v="2"/>
    <x v="592"/>
    <s v="060602"/>
    <s v="CajamarcaCutervo"/>
    <s v="CutervoCallayuc"/>
    <x v="5"/>
    <s v="CM65"/>
    <s v="CALLAYUC-CUTERVO                   "/>
  </r>
  <r>
    <x v="5"/>
    <x v="5"/>
    <s v="D06_ListProvincias"/>
    <n v="6"/>
    <x v="58"/>
    <s v="D06_P06_ListDistritos"/>
    <n v="3"/>
    <x v="593"/>
    <s v="060603"/>
    <s v="CajamarcaCutervo"/>
    <s v="CutervoChoros"/>
    <x v="5"/>
    <s v="CM66"/>
    <s v="CHOROS-CUTERVO                     "/>
  </r>
  <r>
    <x v="5"/>
    <x v="5"/>
    <s v="D06_ListProvincias"/>
    <n v="6"/>
    <x v="58"/>
    <s v="D06_P06_ListDistritos"/>
    <n v="4"/>
    <x v="594"/>
    <s v="060604"/>
    <s v="CajamarcaCutervo"/>
    <s v="CutervoCujillo"/>
    <x v="5"/>
    <s v="CM67"/>
    <s v="CUJILLO-CUTERVO                    "/>
  </r>
  <r>
    <x v="5"/>
    <x v="5"/>
    <s v="D06_ListProvincias"/>
    <n v="6"/>
    <x v="58"/>
    <s v="D06_P06_ListDistritos"/>
    <n v="5"/>
    <x v="595"/>
    <s v="060605"/>
    <s v="CajamarcaCutervo"/>
    <s v="CutervoLa Ramada"/>
    <x v="5"/>
    <s v="CM68"/>
    <s v="LA RAMADA-CUTERVO                  "/>
  </r>
  <r>
    <x v="5"/>
    <x v="5"/>
    <s v="D06_ListProvincias"/>
    <n v="6"/>
    <x v="58"/>
    <s v="D06_P06_ListDistritos"/>
    <n v="6"/>
    <x v="596"/>
    <s v="060606"/>
    <s v="CajamarcaCutervo"/>
    <s v="CutervoPimpingos"/>
    <x v="5"/>
    <s v="CM69"/>
    <s v="PIMPINGOS-CUTERVO                  "/>
  </r>
  <r>
    <x v="5"/>
    <x v="5"/>
    <s v="D06_ListProvincias"/>
    <n v="6"/>
    <x v="58"/>
    <s v="D06_P06_ListDistritos"/>
    <n v="7"/>
    <x v="597"/>
    <s v="060607"/>
    <s v="CajamarcaCutervo"/>
    <s v="CutervoQuerocotillo"/>
    <x v="5"/>
    <s v="CM70"/>
    <s v="QUEROCOTILLO-CUTERVO               "/>
  </r>
  <r>
    <x v="5"/>
    <x v="5"/>
    <s v="D06_ListProvincias"/>
    <n v="6"/>
    <x v="58"/>
    <s v="D06_P06_ListDistritos"/>
    <n v="8"/>
    <x v="598"/>
    <s v="060608"/>
    <s v="CajamarcaCutervo"/>
    <s v="CutervoSan Andres de Cutervo"/>
    <x v="5"/>
    <s v="CM71"/>
    <s v="SAN ANDRES DE CUTERVO-CUTERVO      "/>
  </r>
  <r>
    <x v="5"/>
    <x v="5"/>
    <s v="D06_ListProvincias"/>
    <n v="6"/>
    <x v="58"/>
    <s v="D06_P06_ListDistritos"/>
    <n v="9"/>
    <x v="599"/>
    <s v="060609"/>
    <s v="CajamarcaCutervo"/>
    <s v="CutervoSan Juan de Cutervo"/>
    <x v="5"/>
    <s v="CM72"/>
    <s v="SAN JUAN DE CUTERVO-CUTERVO        "/>
  </r>
  <r>
    <x v="5"/>
    <x v="5"/>
    <s v="D06_ListProvincias"/>
    <n v="6"/>
    <x v="58"/>
    <s v="D06_P06_ListDistritos"/>
    <n v="10"/>
    <x v="600"/>
    <s v="060610"/>
    <s v="CajamarcaCutervo"/>
    <s v="CutervoSan Luis de Lucma"/>
    <x v="5"/>
    <s v="CM73"/>
    <s v="SAN LUIS DE LUCMA-CUTERVO          "/>
  </r>
  <r>
    <x v="5"/>
    <x v="5"/>
    <s v="D06_ListProvincias"/>
    <n v="6"/>
    <x v="58"/>
    <s v="D06_P06_ListDistritos"/>
    <n v="11"/>
    <x v="174"/>
    <s v="060611"/>
    <s v="CajamarcaCutervo"/>
    <s v="CutervoSanta Cruz"/>
    <x v="5"/>
    <s v="CM74"/>
    <s v="SANTA CRUZ-CUTERVO                 "/>
  </r>
  <r>
    <x v="5"/>
    <x v="5"/>
    <s v="D06_ListProvincias"/>
    <n v="6"/>
    <x v="58"/>
    <s v="D06_P06_ListDistritos"/>
    <n v="12"/>
    <x v="601"/>
    <s v="060612"/>
    <s v="CajamarcaCutervo"/>
    <s v="CutervoSanto Domingo de la Capilla"/>
    <x v="5"/>
    <s v="CM75"/>
    <s v="SANTO DOMINGO DE LA CAPILLA-CUTERVO"/>
  </r>
  <r>
    <x v="5"/>
    <x v="5"/>
    <s v="D06_ListProvincias"/>
    <n v="6"/>
    <x v="58"/>
    <s v="D06_P06_ListDistritos"/>
    <n v="13"/>
    <x v="62"/>
    <s v="060613"/>
    <s v="CajamarcaCutervo"/>
    <s v="CutervoSanto Tomas"/>
    <x v="5"/>
    <s v="CM76"/>
    <s v="SANTO TOMAS-CUTERVO                "/>
  </r>
  <r>
    <x v="5"/>
    <x v="5"/>
    <s v="D06_ListProvincias"/>
    <n v="6"/>
    <x v="58"/>
    <s v="D06_P06_ListDistritos"/>
    <n v="14"/>
    <x v="602"/>
    <s v="060614"/>
    <s v="CajamarcaCutervo"/>
    <s v="CutervoSocota"/>
    <x v="5"/>
    <s v="CM77"/>
    <s v="SOCOTA-CUTERVO                     "/>
  </r>
  <r>
    <x v="5"/>
    <x v="5"/>
    <s v="D06_ListProvincias"/>
    <n v="6"/>
    <x v="58"/>
    <s v="D06_P06_ListDistritos"/>
    <n v="15"/>
    <x v="603"/>
    <s v="060615"/>
    <s v="CajamarcaCutervo"/>
    <s v="CutervoToribio Casanova"/>
    <x v="5"/>
    <s v="CM78"/>
    <s v="TORIBIO CASANOVA-CUTERVO           "/>
  </r>
  <r>
    <x v="5"/>
    <x v="5"/>
    <s v="D06_ListProvincias"/>
    <n v="7"/>
    <x v="59"/>
    <s v="D06_P07_ListDistritos"/>
    <n v="1"/>
    <x v="604"/>
    <s v="060701"/>
    <s v="CajamarcaHualgayoc"/>
    <s v="HualgayocBambamarca"/>
    <x v="5"/>
    <s v="CM15"/>
    <s v="BAMBAMARCA                         "/>
  </r>
  <r>
    <x v="5"/>
    <x v="5"/>
    <s v="D06_ListProvincias"/>
    <n v="7"/>
    <x v="59"/>
    <s v="D06_P07_ListDistritos"/>
    <n v="2"/>
    <x v="605"/>
    <s v="060702"/>
    <s v="CajamarcaHualgayoc"/>
    <s v="HualgayocChugur"/>
    <x v="5"/>
    <s v="CM79"/>
    <s v="CHUGUR-HUALGAYOC                   "/>
  </r>
  <r>
    <x v="5"/>
    <x v="5"/>
    <s v="D06_ListProvincias"/>
    <n v="7"/>
    <x v="59"/>
    <s v="D06_P07_ListDistritos"/>
    <n v="3"/>
    <x v="606"/>
    <s v="060703"/>
    <s v="CajamarcaHualgayoc"/>
    <s v="HualgayocHualgayoc"/>
    <x v="5"/>
    <s v="CM07"/>
    <s v="HUALGAYOC                          "/>
  </r>
  <r>
    <x v="5"/>
    <x v="5"/>
    <s v="D06_ListProvincias"/>
    <n v="8"/>
    <x v="60"/>
    <s v="D06_P08_ListDistritos"/>
    <n v="1"/>
    <x v="607"/>
    <s v="060801"/>
    <s v="CajamarcaJaen"/>
    <s v="JaenJaen"/>
    <x v="5"/>
    <s v="CM08"/>
    <s v="JAEN                               "/>
  </r>
  <r>
    <x v="5"/>
    <x v="5"/>
    <s v="D06_ListProvincias"/>
    <n v="8"/>
    <x v="60"/>
    <s v="D06_P08_ListDistritos"/>
    <n v="2"/>
    <x v="608"/>
    <s v="060802"/>
    <s v="CajamarcaJaen"/>
    <s v="JaenBellavista"/>
    <x v="5"/>
    <s v="CM80"/>
    <s v="BELLAVISTA-JAEN                    "/>
  </r>
  <r>
    <x v="5"/>
    <x v="5"/>
    <s v="D06_ListProvincias"/>
    <n v="8"/>
    <x v="60"/>
    <s v="D06_P08_ListDistritos"/>
    <n v="3"/>
    <x v="609"/>
    <s v="060803"/>
    <s v="CajamarcaJaen"/>
    <s v="JaenChontali"/>
    <x v="5"/>
    <s v="CM81"/>
    <s v="CHONTALI-JAEN                      "/>
  </r>
  <r>
    <x v="5"/>
    <x v="5"/>
    <s v="D06_ListProvincias"/>
    <n v="8"/>
    <x v="60"/>
    <s v="D06_P08_ListDistritos"/>
    <n v="4"/>
    <x v="610"/>
    <s v="060804"/>
    <s v="CajamarcaJaen"/>
    <s v="JaenColasay"/>
    <x v="5"/>
    <s v="CM82"/>
    <s v="COLASAY-JAEN                       "/>
  </r>
  <r>
    <x v="5"/>
    <x v="5"/>
    <s v="D06_ListProvincias"/>
    <n v="8"/>
    <x v="60"/>
    <s v="D06_P08_ListDistritos"/>
    <n v="5"/>
    <x v="611"/>
    <s v="060805"/>
    <s v="CajamarcaJaen"/>
    <s v="JaenHuabal"/>
    <x v="5"/>
    <s v="CM83"/>
    <s v="HUABAL-JAEN                        "/>
  </r>
  <r>
    <x v="5"/>
    <x v="5"/>
    <s v="D06_ListProvincias"/>
    <n v="8"/>
    <x v="60"/>
    <s v="D06_P08_ListDistritos"/>
    <n v="6"/>
    <x v="612"/>
    <s v="060806"/>
    <s v="CajamarcaJaen"/>
    <s v="JaenLas Pirias"/>
    <x v="5"/>
    <s v="CM84"/>
    <s v="LAS PIRIAS-JAEN                    "/>
  </r>
  <r>
    <x v="5"/>
    <x v="5"/>
    <s v="D06_ListProvincias"/>
    <n v="8"/>
    <x v="60"/>
    <s v="D06_P08_ListDistritos"/>
    <n v="7"/>
    <x v="613"/>
    <s v="060807"/>
    <s v="CajamarcaJaen"/>
    <s v="JaenPomahuaca"/>
    <x v="5"/>
    <s v="CM85"/>
    <s v="POMAHUACA-JAEN                     "/>
  </r>
  <r>
    <x v="5"/>
    <x v="5"/>
    <s v="D06_ListProvincias"/>
    <n v="8"/>
    <x v="60"/>
    <s v="D06_P08_ListDistritos"/>
    <n v="8"/>
    <x v="614"/>
    <s v="060808"/>
    <s v="CajamarcaJaen"/>
    <s v="JaenPucara"/>
    <x v="5"/>
    <s v="CM86"/>
    <s v="PUCARA-JAEN                        "/>
  </r>
  <r>
    <x v="5"/>
    <x v="5"/>
    <s v="D06_ListProvincias"/>
    <n v="8"/>
    <x v="60"/>
    <s v="D06_P08_ListDistritos"/>
    <n v="9"/>
    <x v="615"/>
    <s v="060809"/>
    <s v="CajamarcaJaen"/>
    <s v="JaenSallique"/>
    <x v="5"/>
    <s v="CM87"/>
    <s v="SALLIQUE-JAEN                      "/>
  </r>
  <r>
    <x v="5"/>
    <x v="5"/>
    <s v="D06_ListProvincias"/>
    <n v="8"/>
    <x v="60"/>
    <s v="D06_P08_ListDistritos"/>
    <n v="10"/>
    <x v="616"/>
    <s v="060810"/>
    <s v="CajamarcaJaen"/>
    <s v="JaenSan Felipe"/>
    <x v="5"/>
    <s v="CM88"/>
    <s v="SAN FELIPE-JAEN                    "/>
  </r>
  <r>
    <x v="5"/>
    <x v="5"/>
    <s v="D06_ListProvincias"/>
    <n v="8"/>
    <x v="60"/>
    <s v="D06_P08_ListDistritos"/>
    <n v="11"/>
    <x v="617"/>
    <s v="060811"/>
    <s v="CajamarcaJaen"/>
    <s v="JaenSan Jose del Alto"/>
    <x v="5"/>
    <s v="CM89"/>
    <s v="SAN JOSE DEL ALTO-JAEN             "/>
  </r>
  <r>
    <x v="5"/>
    <x v="5"/>
    <s v="D06_ListProvincias"/>
    <n v="8"/>
    <x v="60"/>
    <s v="D06_P08_ListDistritos"/>
    <n v="12"/>
    <x v="74"/>
    <s v="060812"/>
    <s v="CajamarcaJaen"/>
    <s v="JaenSanta Rosa"/>
    <x v="5"/>
    <s v="CM90"/>
    <s v="SANTA ROSA-JAEN                    "/>
  </r>
  <r>
    <x v="5"/>
    <x v="5"/>
    <s v="D06_ListProvincias"/>
    <n v="9"/>
    <x v="61"/>
    <s v="D06_P09_ListDistritos"/>
    <n v="1"/>
    <x v="618"/>
    <s v="060901"/>
    <s v="CajamarcaSan Ignacio"/>
    <s v="San IgnacioSan Ignacio"/>
    <x v="5"/>
    <s v="CM09"/>
    <s v="SAN IGNACIO                        "/>
  </r>
  <r>
    <x v="5"/>
    <x v="5"/>
    <s v="D06_ListProvincias"/>
    <n v="9"/>
    <x v="61"/>
    <s v="D06_P09_ListDistritos"/>
    <n v="2"/>
    <x v="619"/>
    <s v="060902"/>
    <s v="CajamarcaSan Ignacio"/>
    <s v="San IgnacioChirinos"/>
    <x v="5"/>
    <s v="CM91"/>
    <s v="CHIRINOS-SAN IGNACIO               "/>
  </r>
  <r>
    <x v="5"/>
    <x v="5"/>
    <s v="D06_ListProvincias"/>
    <n v="9"/>
    <x v="61"/>
    <s v="D06_P09_ListDistritos"/>
    <n v="3"/>
    <x v="620"/>
    <s v="060903"/>
    <s v="CajamarcaSan Ignacio"/>
    <s v="San IgnacioHuarango"/>
    <x v="5"/>
    <s v="CM92"/>
    <s v="HUARANGO-SAN IGNACIO               "/>
  </r>
  <r>
    <x v="5"/>
    <x v="5"/>
    <s v="D06_ListProvincias"/>
    <n v="9"/>
    <x v="61"/>
    <s v="D06_P09_ListDistritos"/>
    <n v="4"/>
    <x v="621"/>
    <s v="060904"/>
    <s v="CajamarcaSan Ignacio"/>
    <s v="San IgnacioLa Coipa"/>
    <x v="5"/>
    <s v="CM93"/>
    <s v="LA COIPA-SAN IGNACIO               "/>
  </r>
  <r>
    <x v="5"/>
    <x v="5"/>
    <s v="D06_ListProvincias"/>
    <n v="9"/>
    <x v="61"/>
    <s v="D06_P09_ListDistritos"/>
    <n v="5"/>
    <x v="622"/>
    <s v="060905"/>
    <s v="CajamarcaSan Ignacio"/>
    <s v="San IgnacioNamballe"/>
    <x v="5"/>
    <s v="CM94"/>
    <s v="NAMBALLE-SAN IGNACIO               "/>
  </r>
  <r>
    <x v="5"/>
    <x v="5"/>
    <s v="D06_ListProvincias"/>
    <n v="9"/>
    <x v="61"/>
    <s v="D06_P09_ListDistritos"/>
    <n v="6"/>
    <x v="623"/>
    <s v="060906"/>
    <s v="CajamarcaSan Ignacio"/>
    <s v="San IgnacioSan Jose de Lourdes"/>
    <x v="5"/>
    <s v="CM95"/>
    <s v="SAN JOSE DE LOURDES-SAN IGNACIO    "/>
  </r>
  <r>
    <x v="5"/>
    <x v="5"/>
    <s v="D06_ListProvincias"/>
    <n v="9"/>
    <x v="61"/>
    <s v="D06_P09_ListDistritos"/>
    <n v="7"/>
    <x v="624"/>
    <s v="060907"/>
    <s v="CajamarcaSan Ignacio"/>
    <s v="San IgnacioTabaconas"/>
    <x v="5"/>
    <s v="CM96"/>
    <s v="TABACONAS-SAN IGNACIO              "/>
  </r>
  <r>
    <x v="5"/>
    <x v="5"/>
    <s v="D06_ListProvincias"/>
    <n v="10"/>
    <x v="62"/>
    <s v="D06_P10_ListDistritos"/>
    <n v="1"/>
    <x v="625"/>
    <s v="061001"/>
    <s v="CajamarcaSan Marcos"/>
    <s v="San MarcosPedro Galvez"/>
    <x v="5"/>
    <s v="CM97"/>
    <s v="PEDRO GALVEZ-SAN MARCOS            "/>
  </r>
  <r>
    <x v="5"/>
    <x v="5"/>
    <s v="D06_ListProvincias"/>
    <n v="10"/>
    <x v="62"/>
    <s v="D06_P10_ListDistritos"/>
    <n v="2"/>
    <x v="626"/>
    <s v="061002"/>
    <s v="CajamarcaSan Marcos"/>
    <s v="San MarcosChancay"/>
    <x v="5"/>
    <s v="CM98"/>
    <s v="CHANCAY-SAN MARCOS                 "/>
  </r>
  <r>
    <x v="5"/>
    <x v="5"/>
    <s v="D06_ListProvincias"/>
    <n v="10"/>
    <x v="62"/>
    <s v="D06_P10_ListDistritos"/>
    <n v="3"/>
    <x v="627"/>
    <s v="061003"/>
    <s v="CajamarcaSan Marcos"/>
    <s v="San MarcosEduardo Villanueva"/>
    <x v="5"/>
    <s v="CM99"/>
    <s v="EDUARDO VILLANUEVA-SAN MARCOS      "/>
  </r>
  <r>
    <x v="5"/>
    <x v="5"/>
    <s v="D06_ListProvincias"/>
    <n v="10"/>
    <x v="62"/>
    <s v="D06_P10_ListDistritos"/>
    <n v="4"/>
    <x v="628"/>
    <s v="061004"/>
    <s v="CajamarcaSan Marcos"/>
    <s v="San MarcosGregorio Pita"/>
    <x v="5"/>
    <s v="CMA0"/>
    <s v="GREGORIO PITA-SAN MARCOS           "/>
  </r>
  <r>
    <x v="5"/>
    <x v="5"/>
    <s v="D06_ListProvincias"/>
    <n v="10"/>
    <x v="62"/>
    <s v="D06_P10_ListDistritos"/>
    <n v="5"/>
    <x v="629"/>
    <s v="061005"/>
    <s v="CajamarcaSan Marcos"/>
    <s v="San MarcosIchocan"/>
    <x v="5"/>
    <s v="CMA1"/>
    <s v="ICHOCAN-SAN MARCOS                 "/>
  </r>
  <r>
    <x v="5"/>
    <x v="5"/>
    <s v="D06_ListProvincias"/>
    <n v="10"/>
    <x v="62"/>
    <s v="D06_P10_ListDistritos"/>
    <n v="6"/>
    <x v="630"/>
    <s v="061006"/>
    <s v="CajamarcaSan Marcos"/>
    <s v="San MarcosJose Manuel Quiroz"/>
    <x v="5"/>
    <s v="CMA2"/>
    <s v="JOSE MANUEL QUIROZ-SAN MARCOS      "/>
  </r>
  <r>
    <x v="5"/>
    <x v="5"/>
    <s v="D06_ListProvincias"/>
    <n v="10"/>
    <x v="62"/>
    <s v="D06_P10_ListDistritos"/>
    <n v="7"/>
    <x v="631"/>
    <s v="061007"/>
    <s v="CajamarcaSan Marcos"/>
    <s v="San MarcosJose Sabogal"/>
    <x v="5"/>
    <s v="CMA3"/>
    <s v="JOSE SABOGAL-SAN MARCOS            "/>
  </r>
  <r>
    <x v="5"/>
    <x v="5"/>
    <s v="D06_ListProvincias"/>
    <n v="11"/>
    <x v="63"/>
    <s v="D06_P11_ListDistritos"/>
    <n v="1"/>
    <x v="468"/>
    <s v="061101"/>
    <s v="CajamarcaSan Miguel"/>
    <s v="San MiguelSan Miguel"/>
    <x v="5"/>
    <s v="CM11"/>
    <s v="SAN MIGUEL                         "/>
  </r>
  <r>
    <x v="5"/>
    <x v="5"/>
    <s v="D06_ListProvincias"/>
    <n v="11"/>
    <x v="63"/>
    <s v="D06_P11_ListDistritos"/>
    <n v="2"/>
    <x v="632"/>
    <s v="061102"/>
    <s v="CajamarcaSan Miguel"/>
    <s v="San MiguelBolivar"/>
    <x v="5"/>
    <s v="CMA4"/>
    <s v="BOLIVAR-SAN MIGUEL                 "/>
  </r>
  <r>
    <x v="5"/>
    <x v="5"/>
    <s v="D06_ListProvincias"/>
    <n v="11"/>
    <x v="63"/>
    <s v="D06_P11_ListDistritos"/>
    <n v="3"/>
    <x v="633"/>
    <s v="061103"/>
    <s v="CajamarcaSan Miguel"/>
    <s v="San MiguelCalquis"/>
    <x v="5"/>
    <s v="CMA5"/>
    <s v="CALQUIS-SAN MIGUEL                 "/>
  </r>
  <r>
    <x v="5"/>
    <x v="5"/>
    <s v="D06_ListProvincias"/>
    <n v="11"/>
    <x v="63"/>
    <s v="D06_P11_ListDistritos"/>
    <n v="4"/>
    <x v="634"/>
    <s v="061104"/>
    <s v="CajamarcaSan Miguel"/>
    <s v="San MiguelCatilluc"/>
    <x v="5"/>
    <s v="CMA6"/>
    <s v="CATILLUC-SAN MIGUEL                "/>
  </r>
  <r>
    <x v="5"/>
    <x v="5"/>
    <s v="D06_ListProvincias"/>
    <n v="11"/>
    <x v="63"/>
    <s v="D06_P11_ListDistritos"/>
    <n v="5"/>
    <x v="635"/>
    <s v="061105"/>
    <s v="CajamarcaSan Miguel"/>
    <s v="San MiguelEl Prado"/>
    <x v="5"/>
    <s v="CMA7"/>
    <s v="EL PRADO-SAN MIGUEL                "/>
  </r>
  <r>
    <x v="5"/>
    <x v="5"/>
    <s v="D06_ListProvincias"/>
    <n v="11"/>
    <x v="63"/>
    <s v="D06_P11_ListDistritos"/>
    <n v="6"/>
    <x v="636"/>
    <s v="061106"/>
    <s v="CajamarcaSan Miguel"/>
    <s v="San MiguelLa Florida"/>
    <x v="5"/>
    <s v="CMA8"/>
    <s v="LA FLORIDA-SAN MIGUEL              "/>
  </r>
  <r>
    <x v="5"/>
    <x v="5"/>
    <s v="D06_ListProvincias"/>
    <n v="11"/>
    <x v="63"/>
    <s v="D06_P11_ListDistritos"/>
    <n v="7"/>
    <x v="637"/>
    <s v="061107"/>
    <s v="CajamarcaSan Miguel"/>
    <s v="San MiguelLlapa"/>
    <x v="5"/>
    <s v="CMA9"/>
    <s v="LLAPA-SAN MIGUEL                   "/>
  </r>
  <r>
    <x v="5"/>
    <x v="5"/>
    <s v="D06_ListProvincias"/>
    <n v="11"/>
    <x v="63"/>
    <s v="D06_P11_ListDistritos"/>
    <n v="8"/>
    <x v="638"/>
    <s v="061108"/>
    <s v="CajamarcaSan Miguel"/>
    <s v="San MiguelNanchoc"/>
    <x v="5"/>
    <s v="CMB0"/>
    <s v="NANCHOC-SAN MIGUEL                 "/>
  </r>
  <r>
    <x v="5"/>
    <x v="5"/>
    <s v="D06_ListProvincias"/>
    <n v="11"/>
    <x v="63"/>
    <s v="D06_P11_ListDistritos"/>
    <n v="9"/>
    <x v="639"/>
    <s v="061109"/>
    <s v="CajamarcaSan Miguel"/>
    <s v="San MiguelNiepos"/>
    <x v="5"/>
    <s v="CMB1"/>
    <s v="NIEPOS-SAN MIGUEL                  "/>
  </r>
  <r>
    <x v="5"/>
    <x v="5"/>
    <s v="D06_ListProvincias"/>
    <n v="11"/>
    <x v="63"/>
    <s v="D06_P11_ListDistritos"/>
    <n v="10"/>
    <x v="640"/>
    <s v="061110"/>
    <s v="CajamarcaSan Miguel"/>
    <s v="San MiguelSan Gregorio"/>
    <x v="5"/>
    <s v="CMB2"/>
    <s v="SAN GREGORIO-SAN MIGUEL            "/>
  </r>
  <r>
    <x v="5"/>
    <x v="5"/>
    <s v="D06_ListProvincias"/>
    <n v="11"/>
    <x v="63"/>
    <s v="D06_P11_ListDistritos"/>
    <n v="11"/>
    <x v="641"/>
    <s v="061111"/>
    <s v="CajamarcaSan Miguel"/>
    <s v="San MiguelSan Silvestre de Cochan"/>
    <x v="5"/>
    <s v="CMB3"/>
    <s v="SAN SILVESTRE DE COCHAN-SAN MIGUEL "/>
  </r>
  <r>
    <x v="5"/>
    <x v="5"/>
    <s v="D06_ListProvincias"/>
    <n v="11"/>
    <x v="63"/>
    <s v="D06_P11_ListDistritos"/>
    <n v="12"/>
    <x v="642"/>
    <s v="061112"/>
    <s v="CajamarcaSan Miguel"/>
    <s v="San MiguelTongod"/>
    <x v="5"/>
    <s v="CMB4"/>
    <s v="TONGOD-SAN MIGUEL                  "/>
  </r>
  <r>
    <x v="5"/>
    <x v="5"/>
    <s v="D06_ListProvincias"/>
    <n v="11"/>
    <x v="63"/>
    <s v="D06_P11_ListDistritos"/>
    <n v="13"/>
    <x v="643"/>
    <s v="061113"/>
    <s v="CajamarcaSan Miguel"/>
    <s v="San MiguelUnion Agua Blanca"/>
    <x v="5"/>
    <s v="CMB5"/>
    <s v="UNION AGUA BLANCA-SAN MIGUEL       "/>
  </r>
  <r>
    <x v="5"/>
    <x v="5"/>
    <s v="D06_ListProvincias"/>
    <n v="12"/>
    <x v="64"/>
    <s v="D06_P12_ListDistritos"/>
    <n v="1"/>
    <x v="644"/>
    <s v="061201"/>
    <s v="CajamarcaSan Pablo"/>
    <s v="San PabloSan Pablo"/>
    <x v="5"/>
    <s v="CM12"/>
    <s v="SAN PABLO                          "/>
  </r>
  <r>
    <x v="5"/>
    <x v="5"/>
    <s v="D06_ListProvincias"/>
    <n v="12"/>
    <x v="64"/>
    <s v="D06_P12_ListDistritos"/>
    <n v="2"/>
    <x v="645"/>
    <s v="061202"/>
    <s v="CajamarcaSan Pablo"/>
    <s v="San PabloSan Bernardino"/>
    <x v="5"/>
    <s v="CMB6"/>
    <s v="SAN BERNARDINO-SAN PABLO           "/>
  </r>
  <r>
    <x v="5"/>
    <x v="5"/>
    <s v="D06_ListProvincias"/>
    <n v="12"/>
    <x v="64"/>
    <s v="D06_P12_ListDistritos"/>
    <n v="3"/>
    <x v="134"/>
    <s v="061203"/>
    <s v="CajamarcaSan Pablo"/>
    <s v="San PabloSan Luis"/>
    <x v="5"/>
    <s v="CMB7"/>
    <s v="SAN LUIS-SAN PABLO                 "/>
  </r>
  <r>
    <x v="5"/>
    <x v="5"/>
    <s v="D06_ListProvincias"/>
    <n v="12"/>
    <x v="64"/>
    <s v="D06_P12_ListDistritos"/>
    <n v="4"/>
    <x v="646"/>
    <s v="061204"/>
    <s v="CajamarcaSan Pablo"/>
    <s v="San PabloTumbaden"/>
    <x v="5"/>
    <s v="CMB8"/>
    <s v="TUMBADEN-SAN PABLO                 "/>
  </r>
  <r>
    <x v="5"/>
    <x v="5"/>
    <s v="D06_ListProvincias"/>
    <n v="13"/>
    <x v="65"/>
    <s v="D06_P13_ListDistritos"/>
    <n v="1"/>
    <x v="174"/>
    <s v="061301"/>
    <s v="CajamarcaSanta Cruz"/>
    <s v="Santa CruzSanta Cruz"/>
    <x v="5"/>
    <s v="CM13"/>
    <s v="SANTA CRUZ                         "/>
  </r>
  <r>
    <x v="5"/>
    <x v="5"/>
    <s v="D06_ListProvincias"/>
    <n v="13"/>
    <x v="65"/>
    <s v="D06_P13_ListDistritos"/>
    <n v="2"/>
    <x v="647"/>
    <s v="061302"/>
    <s v="CajamarcaSanta Cruz"/>
    <s v="Santa CruzAndabamba"/>
    <x v="5"/>
    <s v="CMB9"/>
    <s v="ANDABAMBA-SANTA CRUZ               "/>
  </r>
  <r>
    <x v="5"/>
    <x v="5"/>
    <s v="D06_ListProvincias"/>
    <n v="13"/>
    <x v="65"/>
    <s v="D06_P13_ListDistritos"/>
    <n v="3"/>
    <x v="648"/>
    <s v="061303"/>
    <s v="CajamarcaSanta Cruz"/>
    <s v="Santa CruzCatache"/>
    <x v="5"/>
    <s v="CMC0"/>
    <s v="CATACHE-SANTA CRUZ                 "/>
  </r>
  <r>
    <x v="5"/>
    <x v="5"/>
    <s v="D06_ListProvincias"/>
    <n v="13"/>
    <x v="65"/>
    <s v="D06_P13_ListDistritos"/>
    <n v="4"/>
    <x v="649"/>
    <s v="061304"/>
    <s v="CajamarcaSanta Cruz"/>
    <s v="Santa CruzChancaybaqos"/>
    <x v="5"/>
    <s v="CMC1"/>
    <s v="CHANCAYBA#OS-SANTA CRUZ            "/>
  </r>
  <r>
    <x v="5"/>
    <x v="5"/>
    <s v="D06_ListProvincias"/>
    <n v="13"/>
    <x v="65"/>
    <s v="D06_P13_ListDistritos"/>
    <n v="5"/>
    <x v="650"/>
    <s v="061305"/>
    <s v="CajamarcaSanta Cruz"/>
    <s v="Santa CruzLa Esperanza"/>
    <x v="5"/>
    <s v="CMC2"/>
    <s v="LA ESPERANZA-SANTA CRUZ            "/>
  </r>
  <r>
    <x v="5"/>
    <x v="5"/>
    <s v="D06_ListProvincias"/>
    <n v="13"/>
    <x v="65"/>
    <s v="D06_P13_ListDistritos"/>
    <n v="6"/>
    <x v="651"/>
    <s v="061306"/>
    <s v="CajamarcaSanta Cruz"/>
    <s v="Santa CruzNinabamba"/>
    <x v="5"/>
    <s v="CMC3"/>
    <s v="NINABAMBA-SANTA CRUZ               "/>
  </r>
  <r>
    <x v="5"/>
    <x v="5"/>
    <s v="D06_ListProvincias"/>
    <n v="13"/>
    <x v="65"/>
    <s v="D06_P13_ListDistritos"/>
    <n v="7"/>
    <x v="652"/>
    <s v="061307"/>
    <s v="CajamarcaSanta Cruz"/>
    <s v="Santa CruzPulan"/>
    <x v="5"/>
    <s v="CMC4"/>
    <s v="PULAN-SANTA CRUZ                   "/>
  </r>
  <r>
    <x v="5"/>
    <x v="5"/>
    <s v="D06_ListProvincias"/>
    <n v="13"/>
    <x v="65"/>
    <s v="D06_P13_ListDistritos"/>
    <n v="8"/>
    <x v="653"/>
    <s v="061308"/>
    <s v="CajamarcaSanta Cruz"/>
    <s v="Santa CruzSaucepampa"/>
    <x v="5"/>
    <s v="CMC5"/>
    <s v="SAUCEPAMPA-SANTA CRUZ              "/>
  </r>
  <r>
    <x v="5"/>
    <x v="5"/>
    <s v="D06_ListProvincias"/>
    <n v="13"/>
    <x v="65"/>
    <s v="D06_P13_ListDistritos"/>
    <n v="9"/>
    <x v="654"/>
    <s v="061309"/>
    <s v="CajamarcaSanta Cruz"/>
    <s v="Santa CruzSexi"/>
    <x v="5"/>
    <s v="CMC6"/>
    <s v="SEXI-SANTA CRUZ                    "/>
  </r>
  <r>
    <x v="5"/>
    <x v="5"/>
    <s v="D06_ListProvincias"/>
    <n v="13"/>
    <x v="65"/>
    <s v="D06_P13_ListDistritos"/>
    <n v="10"/>
    <x v="655"/>
    <s v="061310"/>
    <s v="CajamarcaSanta Cruz"/>
    <s v="Santa CruzUticyacu"/>
    <x v="5"/>
    <s v="CMC7"/>
    <s v="UTICYACU-SANTA CRUZ                "/>
  </r>
  <r>
    <x v="5"/>
    <x v="5"/>
    <s v="D06_ListProvincias"/>
    <n v="13"/>
    <x v="65"/>
    <s v="D06_P13_ListDistritos"/>
    <n v="11"/>
    <x v="656"/>
    <s v="061311"/>
    <s v="CajamarcaSanta Cruz"/>
    <s v="Santa CruzYauyucan"/>
    <x v="5"/>
    <s v="CMC8"/>
    <s v="YAUYUCAN-SANTA CRUZ                "/>
  </r>
  <r>
    <x v="6"/>
    <x v="6"/>
    <s v="D07_ListProvincias"/>
    <n v="1"/>
    <x v="66"/>
    <s v="D07_P01_ListDistritos"/>
    <n v="1"/>
    <x v="657"/>
    <s v="070101"/>
    <s v="CallaoCallao"/>
    <s v="CallaoCallao"/>
    <x v="6"/>
    <s v="C001"/>
    <s v="CALLAO                             "/>
  </r>
  <r>
    <x v="6"/>
    <x v="6"/>
    <s v="D07_ListProvincias"/>
    <n v="1"/>
    <x v="66"/>
    <s v="D07_P01_ListDistritos"/>
    <n v="2"/>
    <x v="608"/>
    <s v="070102"/>
    <s v="CallaoCallao"/>
    <s v="CallaoBellavista"/>
    <x v="6"/>
    <s v="C002"/>
    <s v="BELLAVISTA                         "/>
  </r>
  <r>
    <x v="6"/>
    <x v="6"/>
    <s v="D07_ListProvincias"/>
    <n v="1"/>
    <x v="66"/>
    <s v="D07_P01_ListDistritos"/>
    <n v="3"/>
    <x v="658"/>
    <s v="070103"/>
    <s v="CallaoCallao"/>
    <s v="CallaoCarmen de la Legua Reynoso"/>
    <x v="6"/>
    <s v="C003"/>
    <s v="CARMEN DE LA LEGUA                 "/>
  </r>
  <r>
    <x v="6"/>
    <x v="6"/>
    <s v="D07_ListProvincias"/>
    <n v="1"/>
    <x v="66"/>
    <s v="D07_P01_ListDistritos"/>
    <n v="4"/>
    <x v="659"/>
    <s v="070104"/>
    <s v="CallaoCallao"/>
    <s v="CallaoLa Perla"/>
    <x v="6"/>
    <s v="C004"/>
    <s v="LA PERLA                           "/>
  </r>
  <r>
    <x v="6"/>
    <x v="6"/>
    <s v="D07_ListProvincias"/>
    <n v="1"/>
    <x v="66"/>
    <s v="D07_P01_ListDistritos"/>
    <n v="5"/>
    <x v="660"/>
    <s v="070105"/>
    <s v="CallaoCallao"/>
    <s v="CallaoLa Punta"/>
    <x v="6"/>
    <s v="C005"/>
    <s v="LA PUNTA                           "/>
  </r>
  <r>
    <x v="6"/>
    <x v="6"/>
    <s v="D07_ListProvincias"/>
    <n v="1"/>
    <x v="66"/>
    <s v="D07_P01_ListDistritos"/>
    <n v="6"/>
    <x v="661"/>
    <s v="070106"/>
    <s v="CallaoCallao"/>
    <s v="CallaoVentanilla"/>
    <x v="6"/>
    <s v="C006"/>
    <s v="VENTANILLA                         "/>
  </r>
  <r>
    <x v="6"/>
    <x v="6"/>
    <s v="D07_ListProvincias"/>
    <n v="1"/>
    <x v="66"/>
    <s v="D07_P01_ListDistritos"/>
    <n v="7"/>
    <x v="662"/>
    <s v="070107"/>
    <s v="CallaoCallao"/>
    <s v="CallaoMi Peru"/>
    <x v="6"/>
    <s v="C001"/>
    <s v="CALLAO                             "/>
  </r>
  <r>
    <x v="7"/>
    <x v="7"/>
    <s v="D08_ListProvincias"/>
    <n v="1"/>
    <x v="67"/>
    <s v="D08_P01_ListDistritos"/>
    <n v="1"/>
    <x v="663"/>
    <s v="080101"/>
    <s v="CuscoCusco"/>
    <s v="CuscoCusco"/>
    <x v="7"/>
    <s v="CU01"/>
    <s v="CUSCO                              "/>
  </r>
  <r>
    <x v="7"/>
    <x v="7"/>
    <s v="D08_ListProvincias"/>
    <n v="1"/>
    <x v="67"/>
    <s v="D08_P01_ListDistritos"/>
    <n v="2"/>
    <x v="664"/>
    <s v="080102"/>
    <s v="CuscoCusco"/>
    <s v="CuscoCcorca"/>
    <x v="7"/>
    <s v="CU72"/>
    <s v="CCORCA-CUSCO                       "/>
  </r>
  <r>
    <x v="7"/>
    <x v="7"/>
    <s v="D08_ListProvincias"/>
    <n v="1"/>
    <x v="67"/>
    <s v="D08_P01_ListDistritos"/>
    <n v="3"/>
    <x v="665"/>
    <s v="080103"/>
    <s v="CuscoCusco"/>
    <s v="CuscoPoroy"/>
    <x v="7"/>
    <s v="CU14"/>
    <s v="POROY                              "/>
  </r>
  <r>
    <x v="7"/>
    <x v="7"/>
    <s v="D08_ListProvincias"/>
    <n v="1"/>
    <x v="67"/>
    <s v="D08_P01_ListDistritos"/>
    <n v="4"/>
    <x v="59"/>
    <s v="080104"/>
    <s v="CuscoCusco"/>
    <s v="CuscoSan Jeronimo"/>
    <x v="7"/>
    <s v="CU19"/>
    <s v="SAN JERONIMO                       "/>
  </r>
  <r>
    <x v="7"/>
    <x v="7"/>
    <s v="D08_ListProvincias"/>
    <n v="1"/>
    <x v="67"/>
    <s v="D08_P01_ListDistritos"/>
    <n v="5"/>
    <x v="666"/>
    <s v="080105"/>
    <s v="CuscoCusco"/>
    <s v="CuscoSan Sebastian"/>
    <x v="7"/>
    <s v="CU16"/>
    <s v="SAN SEBASTIAN                      "/>
  </r>
  <r>
    <x v="7"/>
    <x v="7"/>
    <s v="D08_ListProvincias"/>
    <n v="1"/>
    <x v="67"/>
    <s v="D08_P01_ListDistritos"/>
    <n v="6"/>
    <x v="667"/>
    <s v="080106"/>
    <s v="CuscoCusco"/>
    <s v="CuscoSantiago"/>
    <x v="7"/>
    <s v="CU26"/>
    <s v="SANTIAGO-CUZCO                     "/>
  </r>
  <r>
    <x v="7"/>
    <x v="7"/>
    <s v="D08_ListProvincias"/>
    <n v="1"/>
    <x v="67"/>
    <s v="D08_P01_ListDistritos"/>
    <n v="7"/>
    <x v="668"/>
    <s v="080107"/>
    <s v="CuscoCusco"/>
    <s v="CuscoSaylla"/>
    <x v="7"/>
    <s v="CU25"/>
    <s v="SAYLLA                             "/>
  </r>
  <r>
    <x v="7"/>
    <x v="7"/>
    <s v="D08_ListProvincias"/>
    <n v="1"/>
    <x v="67"/>
    <s v="D08_P01_ListDistritos"/>
    <n v="8"/>
    <x v="669"/>
    <s v="080108"/>
    <s v="CuscoCusco"/>
    <s v="CuscoWanchaq"/>
    <x v="7"/>
    <s v="CU15"/>
    <s v="WANCHAQ                            "/>
  </r>
  <r>
    <x v="7"/>
    <x v="7"/>
    <s v="D08_ListProvincias"/>
    <n v="2"/>
    <x v="68"/>
    <s v="D08_P02_ListDistritos"/>
    <n v="1"/>
    <x v="670"/>
    <s v="080201"/>
    <s v="CuscoAcomayo"/>
    <s v="AcomayoAcomayo"/>
    <x v="7"/>
    <s v="CU02"/>
    <s v="ACOMAYO                            "/>
  </r>
  <r>
    <x v="7"/>
    <x v="7"/>
    <s v="D08_ListProvincias"/>
    <n v="2"/>
    <x v="68"/>
    <s v="D08_P02_ListDistritos"/>
    <n v="2"/>
    <x v="671"/>
    <s v="080202"/>
    <s v="CuscoAcomayo"/>
    <s v="AcomayoAcopia"/>
    <x v="7"/>
    <s v="CU27"/>
    <s v="ACOPIA-ACOMAYO                     "/>
  </r>
  <r>
    <x v="7"/>
    <x v="7"/>
    <s v="D08_ListProvincias"/>
    <n v="2"/>
    <x v="68"/>
    <s v="D08_P02_ListDistritos"/>
    <n v="3"/>
    <x v="672"/>
    <s v="080203"/>
    <s v="CuscoAcomayo"/>
    <s v="AcomayoAcos"/>
    <x v="7"/>
    <s v="CU28"/>
    <s v="ACOS-ACOMAYO                       "/>
  </r>
  <r>
    <x v="7"/>
    <x v="7"/>
    <s v="D08_ListProvincias"/>
    <n v="2"/>
    <x v="68"/>
    <s v="D08_P02_ListDistritos"/>
    <n v="4"/>
    <x v="673"/>
    <s v="080204"/>
    <s v="CuscoAcomayo"/>
    <s v="AcomayoMosoc Llacta"/>
    <x v="7"/>
    <s v="CU29"/>
    <s v="MOSOC LLACTA-ACOMAYO               "/>
  </r>
  <r>
    <x v="7"/>
    <x v="7"/>
    <s v="D08_ListProvincias"/>
    <n v="2"/>
    <x v="68"/>
    <s v="D08_P02_ListDistritos"/>
    <n v="5"/>
    <x v="674"/>
    <s v="080205"/>
    <s v="CuscoAcomayo"/>
    <s v="AcomayoPomacanchi"/>
    <x v="7"/>
    <s v="CU30"/>
    <s v="POMACANCHI-ACOMAYO                 "/>
  </r>
  <r>
    <x v="7"/>
    <x v="7"/>
    <s v="D08_ListProvincias"/>
    <n v="2"/>
    <x v="68"/>
    <s v="D08_P02_ListDistritos"/>
    <n v="6"/>
    <x v="675"/>
    <s v="080206"/>
    <s v="CuscoAcomayo"/>
    <s v="AcomayoRondocan"/>
    <x v="7"/>
    <s v="CU31"/>
    <s v="RONDOCAN-ACOMAYO                   "/>
  </r>
  <r>
    <x v="7"/>
    <x v="7"/>
    <s v="D08_ListProvincias"/>
    <n v="2"/>
    <x v="68"/>
    <s v="D08_P02_ListDistritos"/>
    <n v="7"/>
    <x v="676"/>
    <s v="080207"/>
    <s v="CuscoAcomayo"/>
    <s v="AcomayoSangarara"/>
    <x v="7"/>
    <s v="CU32"/>
    <s v="SANGARARA-ACOMAYO                  "/>
  </r>
  <r>
    <x v="7"/>
    <x v="7"/>
    <s v="D08_ListProvincias"/>
    <n v="3"/>
    <x v="69"/>
    <s v="D08_P03_ListDistritos"/>
    <n v="1"/>
    <x v="126"/>
    <s v="080301"/>
    <s v="CuscoAnta"/>
    <s v="AntaAnta"/>
    <x v="7"/>
    <s v="CU03"/>
    <s v="ANTA                               "/>
  </r>
  <r>
    <x v="7"/>
    <x v="7"/>
    <s v="D08_ListProvincias"/>
    <n v="3"/>
    <x v="69"/>
    <s v="D08_P03_ListDistritos"/>
    <n v="2"/>
    <x v="677"/>
    <s v="080302"/>
    <s v="CuscoAnta"/>
    <s v="AntaAncahuasi"/>
    <x v="7"/>
    <s v="CU33"/>
    <s v="ANCAHUASI-ANTA                     "/>
  </r>
  <r>
    <x v="7"/>
    <x v="7"/>
    <s v="D08_ListProvincias"/>
    <n v="3"/>
    <x v="69"/>
    <s v="D08_P03_ListDistritos"/>
    <n v="3"/>
    <x v="678"/>
    <s v="080303"/>
    <s v="CuscoAnta"/>
    <s v="AntaCachimayo"/>
    <x v="7"/>
    <s v="CU34"/>
    <s v="CACHIMAYO-ANTA                     "/>
  </r>
  <r>
    <x v="7"/>
    <x v="7"/>
    <s v="D08_ListProvincias"/>
    <n v="3"/>
    <x v="69"/>
    <s v="D08_P03_ListDistritos"/>
    <n v="4"/>
    <x v="679"/>
    <s v="080304"/>
    <s v="CuscoAnta"/>
    <s v="AntaChinchaypujio"/>
    <x v="7"/>
    <s v="CU35"/>
    <s v="CHINCHAYPUJIO-ANTA                 "/>
  </r>
  <r>
    <x v="7"/>
    <x v="7"/>
    <s v="D08_ListProvincias"/>
    <n v="3"/>
    <x v="69"/>
    <s v="D08_P03_ListDistritos"/>
    <n v="5"/>
    <x v="680"/>
    <s v="080305"/>
    <s v="CuscoAnta"/>
    <s v="AntaHuarocondo"/>
    <x v="7"/>
    <s v="CU36"/>
    <s v="HUAROCONDO-ANTA                    "/>
  </r>
  <r>
    <x v="7"/>
    <x v="7"/>
    <s v="D08_ListProvincias"/>
    <n v="3"/>
    <x v="69"/>
    <s v="D08_P03_ListDistritos"/>
    <n v="6"/>
    <x v="681"/>
    <s v="080306"/>
    <s v="CuscoAnta"/>
    <s v="AntaLimatambo"/>
    <x v="7"/>
    <s v="CU37"/>
    <s v="LIMATAMBO-ANTA                     "/>
  </r>
  <r>
    <x v="7"/>
    <x v="7"/>
    <s v="D08_ListProvincias"/>
    <n v="3"/>
    <x v="69"/>
    <s v="D08_P03_ListDistritos"/>
    <n v="7"/>
    <x v="682"/>
    <s v="080307"/>
    <s v="CuscoAnta"/>
    <s v="AntaMollepata"/>
    <x v="7"/>
    <s v="CU38"/>
    <s v="MOLLEPATA-ANTA                     "/>
  </r>
  <r>
    <x v="7"/>
    <x v="7"/>
    <s v="D08_ListProvincias"/>
    <n v="3"/>
    <x v="69"/>
    <s v="D08_P03_ListDistritos"/>
    <n v="8"/>
    <x v="683"/>
    <s v="080308"/>
    <s v="CuscoAnta"/>
    <s v="AntaPucyura"/>
    <x v="7"/>
    <s v="CU39"/>
    <s v="PUCYURA-ANTA                       "/>
  </r>
  <r>
    <x v="7"/>
    <x v="7"/>
    <s v="D08_ListProvincias"/>
    <n v="3"/>
    <x v="69"/>
    <s v="D08_P03_ListDistritos"/>
    <n v="9"/>
    <x v="684"/>
    <s v="080309"/>
    <s v="CuscoAnta"/>
    <s v="AntaZurite"/>
    <x v="7"/>
    <s v="CU40"/>
    <s v="ZURITE-ANTA                        "/>
  </r>
  <r>
    <x v="7"/>
    <x v="7"/>
    <s v="D08_ListProvincias"/>
    <n v="4"/>
    <x v="70"/>
    <s v="D08_P04_ListDistritos"/>
    <n v="1"/>
    <x v="685"/>
    <s v="080401"/>
    <s v="CuscoCalca"/>
    <s v="CalcaCalca"/>
    <x v="7"/>
    <s v="CU04"/>
    <s v="CALCA                              "/>
  </r>
  <r>
    <x v="7"/>
    <x v="7"/>
    <s v="D08_ListProvincias"/>
    <n v="4"/>
    <x v="70"/>
    <s v="D08_P04_ListDistritos"/>
    <n v="2"/>
    <x v="686"/>
    <s v="080402"/>
    <s v="CuscoCalca"/>
    <s v="CalcaCoya"/>
    <x v="7"/>
    <s v="CU41"/>
    <s v="COYA-CALCA                         "/>
  </r>
  <r>
    <x v="7"/>
    <x v="7"/>
    <s v="D08_ListProvincias"/>
    <n v="4"/>
    <x v="70"/>
    <s v="D08_P04_ListDistritos"/>
    <n v="3"/>
    <x v="687"/>
    <s v="080403"/>
    <s v="CuscoCalca"/>
    <s v="CalcaLamay"/>
    <x v="7"/>
    <s v="CU42"/>
    <s v="LAMAY-CALCA                        "/>
  </r>
  <r>
    <x v="7"/>
    <x v="7"/>
    <s v="D08_ListProvincias"/>
    <n v="4"/>
    <x v="70"/>
    <s v="D08_P04_ListDistritos"/>
    <n v="4"/>
    <x v="688"/>
    <s v="080404"/>
    <s v="CuscoCalca"/>
    <s v="CalcaLares"/>
    <x v="7"/>
    <s v="CU43"/>
    <s v="LARES-CALCA                        "/>
  </r>
  <r>
    <x v="7"/>
    <x v="7"/>
    <s v="D08_ListProvincias"/>
    <n v="4"/>
    <x v="70"/>
    <s v="D08_P04_ListDistritos"/>
    <n v="5"/>
    <x v="689"/>
    <s v="080405"/>
    <s v="CuscoCalca"/>
    <s v="CalcaPisac"/>
    <x v="7"/>
    <s v="CU44"/>
    <s v="PISAC-CALCA                        "/>
  </r>
  <r>
    <x v="7"/>
    <x v="7"/>
    <s v="D08_ListProvincias"/>
    <n v="4"/>
    <x v="70"/>
    <s v="D08_P04_ListDistritos"/>
    <n v="6"/>
    <x v="690"/>
    <s v="080406"/>
    <s v="CuscoCalca"/>
    <s v="CalcaSan Salvador"/>
    <x v="7"/>
    <s v="CU45"/>
    <s v="SAN SALVADOR-CALCA                 "/>
  </r>
  <r>
    <x v="7"/>
    <x v="7"/>
    <s v="D08_ListProvincias"/>
    <n v="4"/>
    <x v="70"/>
    <s v="D08_P04_ListDistritos"/>
    <n v="7"/>
    <x v="691"/>
    <s v="080407"/>
    <s v="CuscoCalca"/>
    <s v="CalcaTaray"/>
    <x v="7"/>
    <s v="CU46"/>
    <s v="TARAY-CALCA                        "/>
  </r>
  <r>
    <x v="7"/>
    <x v="7"/>
    <s v="D08_ListProvincias"/>
    <n v="4"/>
    <x v="70"/>
    <s v="D08_P04_ListDistritos"/>
    <n v="8"/>
    <x v="692"/>
    <s v="080408"/>
    <s v="CuscoCalca"/>
    <s v="CalcaYanatile"/>
    <x v="7"/>
    <s v="CU47"/>
    <s v="YANATILE-CALCA                     "/>
  </r>
  <r>
    <x v="7"/>
    <x v="7"/>
    <s v="D08_ListProvincias"/>
    <n v="5"/>
    <x v="71"/>
    <s v="D08_P05_ListDistritos"/>
    <n v="1"/>
    <x v="693"/>
    <s v="080501"/>
    <s v="CuscoCanas"/>
    <s v="CanasYanaoca"/>
    <x v="7"/>
    <s v="CU48"/>
    <s v="YANAOCA-CANAS                      "/>
  </r>
  <r>
    <x v="7"/>
    <x v="7"/>
    <s v="D08_ListProvincias"/>
    <n v="5"/>
    <x v="71"/>
    <s v="D08_P05_ListDistritos"/>
    <n v="2"/>
    <x v="694"/>
    <s v="080502"/>
    <s v="CuscoCanas"/>
    <s v="CanasChecca"/>
    <x v="7"/>
    <s v="CU49"/>
    <s v="CHECCA-CANAS                       "/>
  </r>
  <r>
    <x v="7"/>
    <x v="7"/>
    <s v="D08_ListProvincias"/>
    <n v="5"/>
    <x v="71"/>
    <s v="D08_P05_ListDistritos"/>
    <n v="3"/>
    <x v="695"/>
    <s v="080503"/>
    <s v="CuscoCanas"/>
    <s v="CanasKunturkanki"/>
    <x v="7"/>
    <s v="CU50"/>
    <s v="KUNTURKANKI-CANAS                  "/>
  </r>
  <r>
    <x v="7"/>
    <x v="7"/>
    <s v="D08_ListProvincias"/>
    <n v="5"/>
    <x v="71"/>
    <s v="D08_P05_ListDistritos"/>
    <n v="4"/>
    <x v="696"/>
    <s v="080504"/>
    <s v="CuscoCanas"/>
    <s v="CanasLangui"/>
    <x v="7"/>
    <s v="CU51"/>
    <s v="LANGUI-CANAS                       "/>
  </r>
  <r>
    <x v="7"/>
    <x v="7"/>
    <s v="D08_ListProvincias"/>
    <n v="5"/>
    <x v="71"/>
    <s v="D08_P05_ListDistritos"/>
    <n v="5"/>
    <x v="697"/>
    <s v="080505"/>
    <s v="CuscoCanas"/>
    <s v="CanasLayo"/>
    <x v="7"/>
    <s v="CU52"/>
    <s v="LAYO-CANAS                         "/>
  </r>
  <r>
    <x v="7"/>
    <x v="7"/>
    <s v="D08_ListProvincias"/>
    <n v="5"/>
    <x v="71"/>
    <s v="D08_P05_ListDistritos"/>
    <n v="6"/>
    <x v="425"/>
    <s v="080506"/>
    <s v="CuscoCanas"/>
    <s v="CanasPampamarca"/>
    <x v="7"/>
    <s v="CU53"/>
    <s v="PAMPAMARCA-CANAS                   "/>
  </r>
  <r>
    <x v="7"/>
    <x v="7"/>
    <s v="D08_ListProvincias"/>
    <n v="5"/>
    <x v="71"/>
    <s v="D08_P05_ListDistritos"/>
    <n v="7"/>
    <x v="698"/>
    <s v="080507"/>
    <s v="CuscoCanas"/>
    <s v="CanasQuehue"/>
    <x v="7"/>
    <s v="CU54"/>
    <s v="QUEHUE-CANAS                       "/>
  </r>
  <r>
    <x v="7"/>
    <x v="7"/>
    <s v="D08_ListProvincias"/>
    <n v="5"/>
    <x v="71"/>
    <s v="D08_P05_ListDistritos"/>
    <n v="8"/>
    <x v="699"/>
    <s v="080508"/>
    <s v="CuscoCanas"/>
    <s v="CanasTupac Amaru"/>
    <x v="7"/>
    <s v="CU55"/>
    <s v="TUPAC AMARU-CANAS                  "/>
  </r>
  <r>
    <x v="7"/>
    <x v="7"/>
    <s v="D08_ListProvincias"/>
    <n v="6"/>
    <x v="72"/>
    <s v="D08_P06_ListDistritos"/>
    <n v="1"/>
    <x v="700"/>
    <s v="080601"/>
    <s v="CuscoCanchis"/>
    <s v="CanchisSicuani"/>
    <x v="7"/>
    <s v="CU56"/>
    <s v="SICUANI-CANCHIS                    "/>
  </r>
  <r>
    <x v="7"/>
    <x v="7"/>
    <s v="D08_ListProvincias"/>
    <n v="6"/>
    <x v="72"/>
    <s v="D08_P06_ListDistritos"/>
    <n v="2"/>
    <x v="701"/>
    <s v="080602"/>
    <s v="CuscoCanchis"/>
    <s v="CanchisChecacupe"/>
    <x v="7"/>
    <s v="CU57"/>
    <s v="CHECACUPE-CANCHIS                  "/>
  </r>
  <r>
    <x v="7"/>
    <x v="7"/>
    <s v="D08_ListProvincias"/>
    <n v="6"/>
    <x v="72"/>
    <s v="D08_P06_ListDistritos"/>
    <n v="3"/>
    <x v="702"/>
    <s v="080603"/>
    <s v="CuscoCanchis"/>
    <s v="CanchisCombapata"/>
    <x v="7"/>
    <s v="CU58"/>
    <s v="COMBAPATA-CANCHIS                  "/>
  </r>
  <r>
    <x v="7"/>
    <x v="7"/>
    <s v="D08_ListProvincias"/>
    <n v="6"/>
    <x v="72"/>
    <s v="D08_P06_ListDistritos"/>
    <n v="4"/>
    <x v="703"/>
    <s v="080604"/>
    <s v="CuscoCanchis"/>
    <s v="CanchisMarangani"/>
    <x v="7"/>
    <s v="CU59"/>
    <s v="MARANGANI-CANCHIS                  "/>
  </r>
  <r>
    <x v="7"/>
    <x v="7"/>
    <s v="D08_ListProvincias"/>
    <n v="6"/>
    <x v="72"/>
    <s v="D08_P06_ListDistritos"/>
    <n v="5"/>
    <x v="704"/>
    <s v="080605"/>
    <s v="CuscoCanchis"/>
    <s v="CanchisPitumarca"/>
    <x v="7"/>
    <s v="CU60"/>
    <s v="PITUMARCA-CANCHIS                  "/>
  </r>
  <r>
    <x v="7"/>
    <x v="7"/>
    <s v="D08_ListProvincias"/>
    <n v="6"/>
    <x v="72"/>
    <s v="D08_P06_ListDistritos"/>
    <n v="6"/>
    <x v="644"/>
    <s v="080606"/>
    <s v="CuscoCanchis"/>
    <s v="CanchisSan Pablo"/>
    <x v="7"/>
    <s v="CU61"/>
    <s v="SAN PABLO-CANCHIS                  "/>
  </r>
  <r>
    <x v="7"/>
    <x v="7"/>
    <s v="D08_ListProvincias"/>
    <n v="6"/>
    <x v="72"/>
    <s v="D08_P06_ListDistritos"/>
    <n v="7"/>
    <x v="193"/>
    <s v="080607"/>
    <s v="CuscoCanchis"/>
    <s v="CanchisSan Pedro"/>
    <x v="7"/>
    <s v="CU62"/>
    <s v="SAN PEDRO-CANCHIS                  "/>
  </r>
  <r>
    <x v="7"/>
    <x v="7"/>
    <s v="D08_ListProvincias"/>
    <n v="6"/>
    <x v="72"/>
    <s v="D08_P06_ListDistritos"/>
    <n v="8"/>
    <x v="705"/>
    <s v="080608"/>
    <s v="CuscoCanchis"/>
    <s v="CanchisTinta"/>
    <x v="7"/>
    <s v="CU63"/>
    <s v="TINTA-CANCHIS                      "/>
  </r>
  <r>
    <x v="7"/>
    <x v="7"/>
    <s v="D08_ListProvincias"/>
    <n v="7"/>
    <x v="73"/>
    <s v="D08_P07_ListDistritos"/>
    <n v="1"/>
    <x v="62"/>
    <s v="080701"/>
    <s v="CuscoChumbivilcas"/>
    <s v="ChumbivilcasSanto Tomas"/>
    <x v="7"/>
    <s v="CU64"/>
    <s v="SANTO TOMAS-CHUMBIVILCAS           "/>
  </r>
  <r>
    <x v="7"/>
    <x v="7"/>
    <s v="D08_ListProvincias"/>
    <n v="7"/>
    <x v="73"/>
    <s v="D08_P07_ListDistritos"/>
    <n v="2"/>
    <x v="706"/>
    <s v="080702"/>
    <s v="CuscoChumbivilcas"/>
    <s v="ChumbivilcasCapacmarca"/>
    <x v="7"/>
    <s v="CU65"/>
    <s v="CAPACMARCA-CHUMBIVILCAS            "/>
  </r>
  <r>
    <x v="7"/>
    <x v="7"/>
    <s v="D08_ListProvincias"/>
    <n v="7"/>
    <x v="73"/>
    <s v="D08_P07_ListDistritos"/>
    <n v="3"/>
    <x v="707"/>
    <s v="080703"/>
    <s v="CuscoChumbivilcas"/>
    <s v="ChumbivilcasChamaca"/>
    <x v="7"/>
    <s v="CU66"/>
    <s v="CHAMACA-CHUMBIVILCAS               "/>
  </r>
  <r>
    <x v="7"/>
    <x v="7"/>
    <s v="D08_ListProvincias"/>
    <n v="7"/>
    <x v="73"/>
    <s v="D08_P07_ListDistritos"/>
    <n v="4"/>
    <x v="708"/>
    <s v="080704"/>
    <s v="CuscoChumbivilcas"/>
    <s v="ChumbivilcasColquemarca"/>
    <x v="7"/>
    <s v="CU67"/>
    <s v="COLQUEMARCA-CHUMBIVILCAS           "/>
  </r>
  <r>
    <x v="7"/>
    <x v="7"/>
    <s v="D08_ListProvincias"/>
    <n v="7"/>
    <x v="73"/>
    <s v="D08_P07_ListDistritos"/>
    <n v="5"/>
    <x v="709"/>
    <s v="080705"/>
    <s v="CuscoChumbivilcas"/>
    <s v="ChumbivilcasLivitaca"/>
    <x v="7"/>
    <s v="CU68"/>
    <s v="LIVITACA-CHUMBIVILCAS              "/>
  </r>
  <r>
    <x v="7"/>
    <x v="7"/>
    <s v="D08_ListProvincias"/>
    <n v="7"/>
    <x v="73"/>
    <s v="D08_P07_ListDistritos"/>
    <n v="6"/>
    <x v="710"/>
    <s v="080706"/>
    <s v="CuscoChumbivilcas"/>
    <s v="ChumbivilcasLlusco"/>
    <x v="7"/>
    <s v="CU69"/>
    <s v="LLUSCO-CHUMBIVILCAS                "/>
  </r>
  <r>
    <x v="7"/>
    <x v="7"/>
    <s v="D08_ListProvincias"/>
    <n v="7"/>
    <x v="73"/>
    <s v="D08_P07_ListDistritos"/>
    <n v="7"/>
    <x v="711"/>
    <s v="080707"/>
    <s v="CuscoChumbivilcas"/>
    <s v="ChumbivilcasQuiqota"/>
    <x v="7"/>
    <s v="CU70"/>
    <s v="QUI#OTA-CHUMBIVILCAS               "/>
  </r>
  <r>
    <x v="7"/>
    <x v="7"/>
    <s v="D08_ListProvincias"/>
    <n v="7"/>
    <x v="73"/>
    <s v="D08_P07_ListDistritos"/>
    <n v="8"/>
    <x v="712"/>
    <s v="080708"/>
    <s v="CuscoChumbivilcas"/>
    <s v="ChumbivilcasVelille"/>
    <x v="7"/>
    <s v="CU71"/>
    <s v="VELILLE-CHUMBIVILCAS               "/>
  </r>
  <r>
    <x v="7"/>
    <x v="7"/>
    <s v="D08_ListProvincias"/>
    <n v="8"/>
    <x v="74"/>
    <s v="D08_P08_ListDistritos"/>
    <n v="1"/>
    <x v="713"/>
    <s v="080801"/>
    <s v="CuscoEspinar"/>
    <s v="EspinarEspinar"/>
    <x v="7"/>
    <s v="CU08"/>
    <s v="ESPINAR                            "/>
  </r>
  <r>
    <x v="7"/>
    <x v="7"/>
    <s v="D08_ListProvincias"/>
    <n v="8"/>
    <x v="74"/>
    <s v="D08_P08_ListDistritos"/>
    <n v="2"/>
    <x v="714"/>
    <s v="080802"/>
    <s v="CuscoEspinar"/>
    <s v="EspinarCondoroma"/>
    <x v="7"/>
    <s v="CU73"/>
    <s v="CONDOROMA-ESPINAR                  "/>
  </r>
  <r>
    <x v="7"/>
    <x v="7"/>
    <s v="D08_ListProvincias"/>
    <n v="8"/>
    <x v="74"/>
    <s v="D08_P08_ListDistritos"/>
    <n v="3"/>
    <x v="394"/>
    <s v="080803"/>
    <s v="CuscoEspinar"/>
    <s v="EspinarCoporaque"/>
    <x v="7"/>
    <s v="CU74"/>
    <s v="COPORAQUE-ESPINAR                  "/>
  </r>
  <r>
    <x v="7"/>
    <x v="7"/>
    <s v="D08_ListProvincias"/>
    <n v="8"/>
    <x v="74"/>
    <s v="D08_P08_ListDistritos"/>
    <n v="4"/>
    <x v="715"/>
    <s v="080804"/>
    <s v="CuscoEspinar"/>
    <s v="EspinarOcoruro"/>
    <x v="7"/>
    <s v="CU75"/>
    <s v="OCORURO-ESPINAR                    "/>
  </r>
  <r>
    <x v="7"/>
    <x v="7"/>
    <s v="D08_ListProvincias"/>
    <n v="8"/>
    <x v="74"/>
    <s v="D08_P08_ListDistritos"/>
    <n v="5"/>
    <x v="716"/>
    <s v="080805"/>
    <s v="CuscoEspinar"/>
    <s v="EspinarPallpata"/>
    <x v="7"/>
    <s v="CU76"/>
    <s v="PALLPATA-ESPINAR                   "/>
  </r>
  <r>
    <x v="7"/>
    <x v="7"/>
    <s v="D08_ListProvincias"/>
    <n v="8"/>
    <x v="74"/>
    <s v="D08_P08_ListDistritos"/>
    <n v="6"/>
    <x v="717"/>
    <s v="080806"/>
    <s v="CuscoEspinar"/>
    <s v="EspinarPichigua"/>
    <x v="7"/>
    <s v="CU77"/>
    <s v="PICHIGUA-ESPINAR                   "/>
  </r>
  <r>
    <x v="7"/>
    <x v="7"/>
    <s v="D08_ListProvincias"/>
    <n v="8"/>
    <x v="74"/>
    <s v="D08_P08_ListDistritos"/>
    <n v="7"/>
    <x v="718"/>
    <s v="080807"/>
    <s v="CuscoEspinar"/>
    <s v="EspinarSuyckutambo"/>
    <x v="7"/>
    <s v="CU78"/>
    <s v="SUYCKUTAMBO-ESPINAR                "/>
  </r>
  <r>
    <x v="7"/>
    <x v="7"/>
    <s v="D08_ListProvincias"/>
    <n v="8"/>
    <x v="74"/>
    <s v="D08_P08_ListDistritos"/>
    <n v="8"/>
    <x v="719"/>
    <s v="080808"/>
    <s v="CuscoEspinar"/>
    <s v="EspinarAlto Pichigua"/>
    <x v="7"/>
    <s v="CU79"/>
    <s v="ALTO PICHIGUA-ESPINAR              "/>
  </r>
  <r>
    <x v="7"/>
    <x v="7"/>
    <s v="D08_ListProvincias"/>
    <n v="9"/>
    <x v="75"/>
    <s v="D08_P09_ListDistritos"/>
    <n v="1"/>
    <x v="720"/>
    <s v="080901"/>
    <s v="CuscoLa Convencion"/>
    <s v="La ConvencionSanta Ana"/>
    <x v="7"/>
    <s v="CU17"/>
    <s v="SANTA ANA                          "/>
  </r>
  <r>
    <x v="7"/>
    <x v="7"/>
    <s v="D08_ListProvincias"/>
    <n v="9"/>
    <x v="75"/>
    <s v="D08_P09_ListDistritos"/>
    <n v="2"/>
    <x v="721"/>
    <s v="080902"/>
    <s v="CuscoLa Convencion"/>
    <s v="La ConvencionEcharate"/>
    <x v="7"/>
    <s v="CU80"/>
    <s v="ECHARATE-LA CONVENCION             "/>
  </r>
  <r>
    <x v="7"/>
    <x v="7"/>
    <s v="D08_ListProvincias"/>
    <n v="9"/>
    <x v="75"/>
    <s v="D08_P09_ListDistritos"/>
    <n v="3"/>
    <x v="722"/>
    <s v="080903"/>
    <s v="CuscoLa Convencion"/>
    <s v="La ConvencionHuayopata"/>
    <x v="7"/>
    <s v="CU81"/>
    <s v="HUAYOPATA-LA CONVENCION            "/>
  </r>
  <r>
    <x v="7"/>
    <x v="7"/>
    <s v="D08_ListProvincias"/>
    <n v="9"/>
    <x v="75"/>
    <s v="D08_P09_ListDistritos"/>
    <n v="4"/>
    <x v="723"/>
    <s v="080904"/>
    <s v="CuscoLa Convencion"/>
    <s v="La ConvencionMaranura"/>
    <x v="7"/>
    <s v="CU82"/>
    <s v="MARANURA-LA CONVENCION             "/>
  </r>
  <r>
    <x v="7"/>
    <x v="7"/>
    <s v="D08_ListProvincias"/>
    <n v="9"/>
    <x v="75"/>
    <s v="D08_P09_ListDistritos"/>
    <n v="5"/>
    <x v="306"/>
    <s v="080905"/>
    <s v="CuscoLa Convencion"/>
    <s v="La ConvencionOcobamba"/>
    <x v="7"/>
    <s v="CU83"/>
    <s v="OCOBAMBA-LA CONVENCION             "/>
  </r>
  <r>
    <x v="7"/>
    <x v="7"/>
    <s v="D08_ListProvincias"/>
    <n v="9"/>
    <x v="75"/>
    <s v="D08_P09_ListDistritos"/>
    <n v="6"/>
    <x v="724"/>
    <s v="080906"/>
    <s v="CuscoLa Convencion"/>
    <s v="La ConvencionQuellouno"/>
    <x v="7"/>
    <s v="CU84"/>
    <s v="QUELLOUNO-LA CONVENCION            "/>
  </r>
  <r>
    <x v="7"/>
    <x v="7"/>
    <s v="D08_ListProvincias"/>
    <n v="9"/>
    <x v="75"/>
    <s v="D08_P09_ListDistritos"/>
    <n v="7"/>
    <x v="725"/>
    <s v="080907"/>
    <s v="CuscoLa Convencion"/>
    <s v="La ConvencionQuimbiri"/>
    <x v="7"/>
    <s v="CU85"/>
    <s v="KIMBIRI-LA CONVENCION              "/>
  </r>
  <r>
    <x v="7"/>
    <x v="7"/>
    <s v="D08_ListProvincias"/>
    <n v="9"/>
    <x v="75"/>
    <s v="D08_P09_ListDistritos"/>
    <n v="8"/>
    <x v="726"/>
    <s v="080908"/>
    <s v="CuscoLa Convencion"/>
    <s v="La ConvencionSanta Teresa"/>
    <x v="7"/>
    <s v="CU86"/>
    <s v="SANTA TERESA-LA CONVENCION         "/>
  </r>
  <r>
    <x v="7"/>
    <x v="7"/>
    <s v="D08_ListProvincias"/>
    <n v="9"/>
    <x v="75"/>
    <s v="D08_P09_ListDistritos"/>
    <n v="9"/>
    <x v="322"/>
    <s v="080909"/>
    <s v="CuscoLa Convencion"/>
    <s v="La ConvencionVilcabamba"/>
    <x v="7"/>
    <s v="CU87"/>
    <s v="VILCABAMBA-LA CONVENCION           "/>
  </r>
  <r>
    <x v="7"/>
    <x v="7"/>
    <s v="D08_ListProvincias"/>
    <n v="9"/>
    <x v="75"/>
    <s v="D08_P09_ListDistritos"/>
    <n v="10"/>
    <x v="727"/>
    <s v="080910"/>
    <s v="CuscoLa Convencion"/>
    <s v="La ConvencionPichari"/>
    <x v="7"/>
    <s v="CU88"/>
    <s v="PICHARI-LA CONVENCION              "/>
  </r>
  <r>
    <x v="7"/>
    <x v="7"/>
    <s v="D08_ListProvincias"/>
    <n v="9"/>
    <x v="75"/>
    <s v="D08_P09_ListDistritos"/>
    <n v="11"/>
    <x v="728"/>
    <s v="080911"/>
    <s v="CuscoLa Convencion"/>
    <s v="La ConvencionInkawasi"/>
    <x v="7"/>
    <s v="CU80"/>
    <s v="ECHARATE-LA CONVENCION             "/>
  </r>
  <r>
    <x v="7"/>
    <x v="7"/>
    <s v="D08_ListProvincias"/>
    <n v="9"/>
    <x v="75"/>
    <s v="D08_P09_ListDistritos"/>
    <n v="12"/>
    <x v="729"/>
    <s v="080912"/>
    <s v="CuscoLa Convencion"/>
    <s v="La ConvencionVillaVirgen"/>
    <x v="7"/>
    <s v="CU80"/>
    <s v="ECHARATE-LA CONVENCION             "/>
  </r>
  <r>
    <x v="7"/>
    <x v="7"/>
    <s v="D08_ListProvincias"/>
    <n v="9"/>
    <x v="75"/>
    <s v="D08_P09_ListDistritos"/>
    <n v="13"/>
    <x v="730"/>
    <s v="080913"/>
    <s v="CuscoLa Convencion"/>
    <s v="La ConvencionVillakintiarina"/>
    <x v="7"/>
    <s v="CU80"/>
    <s v="ECHARATE-LA CONVENCION             "/>
  </r>
  <r>
    <x v="7"/>
    <x v="7"/>
    <s v="D08_ListProvincias"/>
    <n v="9"/>
    <x v="75"/>
    <s v="D08_P09_ListDistritos"/>
    <n v="14"/>
    <x v="731"/>
    <s v="080914"/>
    <s v="CuscoLa Convencion"/>
    <s v="La ConvencionMegantoni"/>
    <x v="7"/>
    <s v="CU80"/>
    <s v="ECHARATE-LA CONVENCION             "/>
  </r>
  <r>
    <x v="7"/>
    <x v="7"/>
    <s v="D08_ListProvincias"/>
    <n v="10"/>
    <x v="76"/>
    <s v="D08_P10_ListDistritos"/>
    <n v="1"/>
    <x v="732"/>
    <s v="081001"/>
    <s v="CuscoParuro"/>
    <s v="ParuroParuro"/>
    <x v="7"/>
    <s v="CU10"/>
    <s v="PARURO                             "/>
  </r>
  <r>
    <x v="7"/>
    <x v="7"/>
    <s v="D08_ListProvincias"/>
    <n v="10"/>
    <x v="76"/>
    <s v="D08_P10_ListDistritos"/>
    <n v="2"/>
    <x v="733"/>
    <s v="081002"/>
    <s v="CuscoParuro"/>
    <s v="ParuroAccha"/>
    <x v="7"/>
    <s v="CU89"/>
    <s v="ACCHA-PARURO                       "/>
  </r>
  <r>
    <x v="7"/>
    <x v="7"/>
    <s v="D08_ListProvincias"/>
    <n v="10"/>
    <x v="76"/>
    <s v="D08_P10_ListDistritos"/>
    <n v="3"/>
    <x v="734"/>
    <s v="081003"/>
    <s v="CuscoParuro"/>
    <s v="ParuroCcapi"/>
    <x v="7"/>
    <s v="CU90"/>
    <s v="CCAPI-PARURO                       "/>
  </r>
  <r>
    <x v="7"/>
    <x v="7"/>
    <s v="D08_ListProvincias"/>
    <n v="10"/>
    <x v="76"/>
    <s v="D08_P10_ListDistritos"/>
    <n v="4"/>
    <x v="735"/>
    <s v="081004"/>
    <s v="CuscoParuro"/>
    <s v="ParuroColcha"/>
    <x v="7"/>
    <s v="CU91"/>
    <s v="COLCHA-PARURO                      "/>
  </r>
  <r>
    <x v="7"/>
    <x v="7"/>
    <s v="D08_ListProvincias"/>
    <n v="10"/>
    <x v="76"/>
    <s v="D08_P10_ListDistritos"/>
    <n v="5"/>
    <x v="736"/>
    <s v="081005"/>
    <s v="CuscoParuro"/>
    <s v="ParuroHuanoquite"/>
    <x v="7"/>
    <s v="CU92"/>
    <s v="HUANOQUITE-PARURO                  "/>
  </r>
  <r>
    <x v="7"/>
    <x v="7"/>
    <s v="D08_ListProvincias"/>
    <n v="10"/>
    <x v="76"/>
    <s v="D08_P10_ListDistritos"/>
    <n v="6"/>
    <x v="737"/>
    <s v="081006"/>
    <s v="CuscoParuro"/>
    <s v="ParuroOmacha"/>
    <x v="7"/>
    <s v="CU93"/>
    <s v="OMACHA-PARURO                      "/>
  </r>
  <r>
    <x v="7"/>
    <x v="7"/>
    <s v="D08_ListProvincias"/>
    <n v="10"/>
    <x v="76"/>
    <s v="D08_P10_ListDistritos"/>
    <n v="7"/>
    <x v="738"/>
    <s v="081007"/>
    <s v="CuscoParuro"/>
    <s v="ParuroPaccaritambo"/>
    <x v="7"/>
    <s v="CU94"/>
    <s v="PACCARITAMBO-PARURO                "/>
  </r>
  <r>
    <x v="7"/>
    <x v="7"/>
    <s v="D08_ListProvincias"/>
    <n v="10"/>
    <x v="76"/>
    <s v="D08_P10_ListDistritos"/>
    <n v="8"/>
    <x v="739"/>
    <s v="081008"/>
    <s v="CuscoParuro"/>
    <s v="ParuroPillpinto"/>
    <x v="7"/>
    <s v="CU95"/>
    <s v="PILLPINTO-PARURO                   "/>
  </r>
  <r>
    <x v="7"/>
    <x v="7"/>
    <s v="D08_ListProvincias"/>
    <n v="10"/>
    <x v="76"/>
    <s v="D08_P10_ListDistritos"/>
    <n v="9"/>
    <x v="740"/>
    <s v="081009"/>
    <s v="CuscoParuro"/>
    <s v="ParuroYaurisque"/>
    <x v="7"/>
    <s v="CU96"/>
    <s v="YAURISQUE-PARURO                   "/>
  </r>
  <r>
    <x v="7"/>
    <x v="7"/>
    <s v="D08_ListProvincias"/>
    <n v="11"/>
    <x v="77"/>
    <s v="D08_P11_ListDistritos"/>
    <n v="1"/>
    <x v="741"/>
    <s v="081101"/>
    <s v="CuscoPaucartambo"/>
    <s v="PaucartamboPaucartambo"/>
    <x v="7"/>
    <s v="CU11"/>
    <s v="PAUCARTAMBO                        "/>
  </r>
  <r>
    <x v="7"/>
    <x v="7"/>
    <s v="D08_ListProvincias"/>
    <n v="11"/>
    <x v="77"/>
    <s v="D08_P11_ListDistritos"/>
    <n v="2"/>
    <x v="742"/>
    <s v="081102"/>
    <s v="CuscoPaucartambo"/>
    <s v="PaucartamboCaicay"/>
    <x v="7"/>
    <s v="CU97"/>
    <s v="CAICAY-PAUCARTAMBO                 "/>
  </r>
  <r>
    <x v="7"/>
    <x v="7"/>
    <s v="D08_ListProvincias"/>
    <n v="11"/>
    <x v="77"/>
    <s v="D08_P11_ListDistritos"/>
    <n v="3"/>
    <x v="743"/>
    <s v="081103"/>
    <s v="CuscoPaucartambo"/>
    <s v="PaucartamboChallabamba"/>
    <x v="7"/>
    <s v="CU98"/>
    <s v="CHALLABAMBA-PAUCARTAMBO            "/>
  </r>
  <r>
    <x v="7"/>
    <x v="7"/>
    <s v="D08_ListProvincias"/>
    <n v="11"/>
    <x v="77"/>
    <s v="D08_P11_ListDistritos"/>
    <n v="4"/>
    <x v="744"/>
    <s v="081104"/>
    <s v="CuscoPaucartambo"/>
    <s v="PaucartamboColquepata"/>
    <x v="7"/>
    <s v="CU99"/>
    <s v="COLQUEPATA-PAUCARTAMBO             "/>
  </r>
  <r>
    <x v="7"/>
    <x v="7"/>
    <s v="D08_ListProvincias"/>
    <n v="11"/>
    <x v="77"/>
    <s v="D08_P11_ListDistritos"/>
    <n v="5"/>
    <x v="745"/>
    <s v="081105"/>
    <s v="CuscoPaucartambo"/>
    <s v="PaucartamboHuancarani"/>
    <x v="7"/>
    <s v="CU24"/>
    <s v="HUANCARANI                         "/>
  </r>
  <r>
    <x v="7"/>
    <x v="7"/>
    <s v="D08_ListProvincias"/>
    <n v="11"/>
    <x v="77"/>
    <s v="D08_P11_ListDistritos"/>
    <n v="6"/>
    <x v="746"/>
    <s v="081106"/>
    <s v="CuscoPaucartambo"/>
    <s v="PaucartamboKosqipata"/>
    <x v="7"/>
    <s v="CUA0"/>
    <s v="KOS#IPATA-PAUCARTAMBO              "/>
  </r>
  <r>
    <x v="7"/>
    <x v="7"/>
    <s v="D08_ListProvincias"/>
    <n v="12"/>
    <x v="78"/>
    <s v="D08_P12_ListDistritos"/>
    <n v="1"/>
    <x v="747"/>
    <s v="081201"/>
    <s v="CuscoQuispicanchi"/>
    <s v="QuispicanchiUrcos"/>
    <x v="7"/>
    <s v="CUA1"/>
    <s v="URCOS-QUISPICANCHI                 "/>
  </r>
  <r>
    <x v="7"/>
    <x v="7"/>
    <s v="D08_ListProvincias"/>
    <n v="12"/>
    <x v="78"/>
    <s v="D08_P12_ListDistritos"/>
    <n v="2"/>
    <x v="748"/>
    <s v="081202"/>
    <s v="CuscoQuispicanchi"/>
    <s v="QuispicanchiAndahuaylillas"/>
    <x v="7"/>
    <s v="CUA2"/>
    <s v="ANDAHUAYLILLAS-QUISPICANCHI        "/>
  </r>
  <r>
    <x v="7"/>
    <x v="7"/>
    <s v="D08_ListProvincias"/>
    <n v="12"/>
    <x v="78"/>
    <s v="D08_P12_ListDistritos"/>
    <n v="3"/>
    <x v="749"/>
    <s v="081203"/>
    <s v="CuscoQuispicanchi"/>
    <s v="QuispicanchiCamanti"/>
    <x v="7"/>
    <s v="CUA3"/>
    <s v="CAMANTI-QUISPICANCHI               "/>
  </r>
  <r>
    <x v="7"/>
    <x v="7"/>
    <s v="D08_ListProvincias"/>
    <n v="12"/>
    <x v="78"/>
    <s v="D08_P12_ListDistritos"/>
    <n v="4"/>
    <x v="750"/>
    <s v="081204"/>
    <s v="CuscoQuispicanchi"/>
    <s v="QuispicanchiCcarhuayo"/>
    <x v="7"/>
    <s v="CUA4"/>
    <s v="CCARHUAYO-QUISPICANCHI             "/>
  </r>
  <r>
    <x v="7"/>
    <x v="7"/>
    <s v="D08_ListProvincias"/>
    <n v="12"/>
    <x v="78"/>
    <s v="D08_P12_ListDistritos"/>
    <n v="5"/>
    <x v="751"/>
    <s v="081205"/>
    <s v="CuscoQuispicanchi"/>
    <s v="QuispicanchiCcatca"/>
    <x v="7"/>
    <s v="CUA5"/>
    <s v="CCATCA-QUISPICANCHI                "/>
  </r>
  <r>
    <x v="7"/>
    <x v="7"/>
    <s v="D08_ListProvincias"/>
    <n v="12"/>
    <x v="78"/>
    <s v="D08_P12_ListDistritos"/>
    <n v="6"/>
    <x v="752"/>
    <s v="081206"/>
    <s v="CuscoQuispicanchi"/>
    <s v="QuispicanchiCusipata"/>
    <x v="7"/>
    <s v="CUA6"/>
    <s v="CUSIPATA-QUISPICANCHI              "/>
  </r>
  <r>
    <x v="7"/>
    <x v="7"/>
    <s v="D08_ListProvincias"/>
    <n v="12"/>
    <x v="78"/>
    <s v="D08_P12_ListDistritos"/>
    <n v="7"/>
    <x v="753"/>
    <s v="081207"/>
    <s v="CuscoQuispicanchi"/>
    <s v="QuispicanchiHuaro"/>
    <x v="7"/>
    <s v="CUA7"/>
    <s v="HUARO-QUISPICANCHI                 "/>
  </r>
  <r>
    <x v="7"/>
    <x v="7"/>
    <s v="D08_ListProvincias"/>
    <n v="12"/>
    <x v="78"/>
    <s v="D08_P12_ListDistritos"/>
    <n v="8"/>
    <x v="287"/>
    <s v="081208"/>
    <s v="CuscoQuispicanchi"/>
    <s v="QuispicanchiLucre"/>
    <x v="7"/>
    <s v="CUA8"/>
    <s v="LUCRE-QUISPICANCHI                 "/>
  </r>
  <r>
    <x v="7"/>
    <x v="7"/>
    <s v="D08_ListProvincias"/>
    <n v="12"/>
    <x v="78"/>
    <s v="D08_P12_ListDistritos"/>
    <n v="9"/>
    <x v="754"/>
    <s v="081209"/>
    <s v="CuscoQuispicanchi"/>
    <s v="QuispicanchiMarcapata"/>
    <x v="7"/>
    <s v="CUA9"/>
    <s v="MARCAPATA-QUISPICANCHI             "/>
  </r>
  <r>
    <x v="7"/>
    <x v="7"/>
    <s v="D08_ListProvincias"/>
    <n v="12"/>
    <x v="78"/>
    <s v="D08_P12_ListDistritos"/>
    <n v="10"/>
    <x v="755"/>
    <s v="081210"/>
    <s v="CuscoQuispicanchi"/>
    <s v="QuispicanchiOcongate"/>
    <x v="7"/>
    <s v="CUB0"/>
    <s v="OCONGATE-QUISPICANCHI              "/>
  </r>
  <r>
    <x v="7"/>
    <x v="7"/>
    <s v="D08_ListProvincias"/>
    <n v="12"/>
    <x v="78"/>
    <s v="D08_P12_ListDistritos"/>
    <n v="11"/>
    <x v="277"/>
    <s v="081211"/>
    <s v="CuscoQuispicanchi"/>
    <s v="QuispicanchiOropesa"/>
    <x v="7"/>
    <s v="CU18"/>
    <s v="OROPESA                            "/>
  </r>
  <r>
    <x v="7"/>
    <x v="7"/>
    <s v="D08_ListProvincias"/>
    <n v="12"/>
    <x v="78"/>
    <s v="D08_P12_ListDistritos"/>
    <n v="12"/>
    <x v="756"/>
    <s v="081212"/>
    <s v="CuscoQuispicanchi"/>
    <s v="QuispicanchiQuiquijana"/>
    <x v="7"/>
    <s v="CUB1"/>
    <s v="QUIQUIJANA-QUISPICANCHI            "/>
  </r>
  <r>
    <x v="7"/>
    <x v="7"/>
    <s v="D08_ListProvincias"/>
    <n v="13"/>
    <x v="79"/>
    <s v="D08_P13_ListDistritos"/>
    <n v="1"/>
    <x v="757"/>
    <s v="081301"/>
    <s v="CuscoUrubamba"/>
    <s v="UrubambaUrubamba"/>
    <x v="7"/>
    <s v="CU13"/>
    <s v="URUBAMBA                           "/>
  </r>
  <r>
    <x v="7"/>
    <x v="7"/>
    <s v="D08_ListProvincias"/>
    <n v="13"/>
    <x v="79"/>
    <s v="D08_P13_ListDistritos"/>
    <n v="2"/>
    <x v="758"/>
    <s v="081302"/>
    <s v="CuscoUrubamba"/>
    <s v="UrubambaChinchero"/>
    <x v="7"/>
    <s v="CUB2"/>
    <s v="CHINCHERO-URUBAMBA                 "/>
  </r>
  <r>
    <x v="7"/>
    <x v="7"/>
    <s v="D08_ListProvincias"/>
    <n v="13"/>
    <x v="79"/>
    <s v="D08_P13_ListDistritos"/>
    <n v="3"/>
    <x v="232"/>
    <s v="081303"/>
    <s v="CuscoUrubamba"/>
    <s v="UrubambaHuayllabamba"/>
    <x v="7"/>
    <s v="CU20"/>
    <s v="HUAYLLABAMBA                       "/>
  </r>
  <r>
    <x v="7"/>
    <x v="7"/>
    <s v="D08_ListProvincias"/>
    <n v="13"/>
    <x v="79"/>
    <s v="D08_P13_ListDistritos"/>
    <n v="4"/>
    <x v="759"/>
    <s v="081304"/>
    <s v="CuscoUrubamba"/>
    <s v="UrubambaMachupicchu"/>
    <x v="7"/>
    <s v="CU21"/>
    <s v="MACHUPICCHU                        "/>
  </r>
  <r>
    <x v="7"/>
    <x v="7"/>
    <s v="D08_ListProvincias"/>
    <n v="13"/>
    <x v="79"/>
    <s v="D08_P13_ListDistritos"/>
    <n v="5"/>
    <x v="760"/>
    <s v="081305"/>
    <s v="CuscoUrubamba"/>
    <s v="UrubambaMaras"/>
    <x v="7"/>
    <s v="CU22"/>
    <s v="MARAS                              "/>
  </r>
  <r>
    <x v="7"/>
    <x v="7"/>
    <s v="D08_ListProvincias"/>
    <n v="13"/>
    <x v="79"/>
    <s v="D08_P13_ListDistritos"/>
    <n v="6"/>
    <x v="761"/>
    <s v="081306"/>
    <s v="CuscoUrubamba"/>
    <s v="UrubambaOllantaytambo"/>
    <x v="7"/>
    <s v="CU23"/>
    <s v="OLLANTAYTAMBO                      "/>
  </r>
  <r>
    <x v="7"/>
    <x v="7"/>
    <s v="D08_ListProvincias"/>
    <n v="13"/>
    <x v="79"/>
    <s v="D08_P13_ListDistritos"/>
    <n v="7"/>
    <x v="762"/>
    <s v="081307"/>
    <s v="CuscoUrubamba"/>
    <s v="UrubambaYucay"/>
    <x v="7"/>
    <s v="CUB3"/>
    <s v="YUCAY-URUBAMBA                     "/>
  </r>
  <r>
    <x v="8"/>
    <x v="8"/>
    <s v="D09_ListProvincias"/>
    <n v="1"/>
    <x v="80"/>
    <s v="D09_P01_ListDistritos"/>
    <n v="1"/>
    <x v="763"/>
    <s v="090101"/>
    <s v="HuancavelicaHuancavelica"/>
    <s v="HuancavelicaHuancavelica"/>
    <x v="8"/>
    <s v="H001"/>
    <s v="HUANCAVELICA                       "/>
  </r>
  <r>
    <x v="8"/>
    <x v="8"/>
    <s v="D09_ListProvincias"/>
    <n v="1"/>
    <x v="80"/>
    <s v="D09_P01_ListDistritos"/>
    <n v="2"/>
    <x v="764"/>
    <s v="090102"/>
    <s v="HuancavelicaHuancavelica"/>
    <s v="HuancavelicaAcobambilla"/>
    <x v="8"/>
    <s v="H048"/>
    <s v="ACOBAMBILLA-HUANCAVELICA           "/>
  </r>
  <r>
    <x v="8"/>
    <x v="8"/>
    <s v="D09_ListProvincias"/>
    <n v="1"/>
    <x v="80"/>
    <s v="D09_P01_ListDistritos"/>
    <n v="3"/>
    <x v="765"/>
    <s v="090103"/>
    <s v="HuancavelicaHuancavelica"/>
    <s v="HuancavelicaAcoria"/>
    <x v="8"/>
    <s v="H049"/>
    <s v="ACORIA-HUANCAVELICA                "/>
  </r>
  <r>
    <x v="8"/>
    <x v="8"/>
    <s v="D09_ListProvincias"/>
    <n v="1"/>
    <x v="80"/>
    <s v="D09_P01_ListDistritos"/>
    <n v="4"/>
    <x v="766"/>
    <s v="090104"/>
    <s v="HuancavelicaHuancavelica"/>
    <s v="HuancavelicaConayca"/>
    <x v="8"/>
    <s v="H050"/>
    <s v="CONAYCA-HUANCAVELICA               "/>
  </r>
  <r>
    <x v="8"/>
    <x v="8"/>
    <s v="D09_ListProvincias"/>
    <n v="1"/>
    <x v="80"/>
    <s v="D09_P01_ListDistritos"/>
    <n v="5"/>
    <x v="767"/>
    <s v="090105"/>
    <s v="HuancavelicaHuancavelica"/>
    <s v="HuancavelicaCuenca"/>
    <x v="8"/>
    <s v="H051"/>
    <s v="CUENCA-HUANCAVELICA                "/>
  </r>
  <r>
    <x v="8"/>
    <x v="8"/>
    <s v="D09_ListProvincias"/>
    <n v="1"/>
    <x v="80"/>
    <s v="D09_P01_ListDistritos"/>
    <n v="6"/>
    <x v="768"/>
    <s v="090106"/>
    <s v="HuancavelicaHuancavelica"/>
    <s v="HuancavelicaHuachocolpa"/>
    <x v="8"/>
    <s v="H052"/>
    <s v="HUACHOCOLPA-HUANCAVELICA           "/>
  </r>
  <r>
    <x v="8"/>
    <x v="8"/>
    <s v="D09_ListProvincias"/>
    <n v="1"/>
    <x v="80"/>
    <s v="D09_P01_ListDistritos"/>
    <n v="7"/>
    <x v="769"/>
    <s v="090107"/>
    <s v="HuancavelicaHuancavelica"/>
    <s v="HuancavelicaHuayllahuara"/>
    <x v="8"/>
    <s v="H053"/>
    <s v="HUAYLLAHUARA-HUANCAVELICA          "/>
  </r>
  <r>
    <x v="8"/>
    <x v="8"/>
    <s v="D09_ListProvincias"/>
    <n v="1"/>
    <x v="80"/>
    <s v="D09_P01_ListDistritos"/>
    <n v="8"/>
    <x v="770"/>
    <s v="090108"/>
    <s v="HuancavelicaHuancavelica"/>
    <s v="HuancavelicaIzcuchaca"/>
    <x v="8"/>
    <s v="H054"/>
    <s v="IZCUCHACA-HUANCAVELICA             "/>
  </r>
  <r>
    <x v="8"/>
    <x v="8"/>
    <s v="D09_ListProvincias"/>
    <n v="1"/>
    <x v="80"/>
    <s v="D09_P01_ListDistritos"/>
    <n v="9"/>
    <x v="771"/>
    <s v="090109"/>
    <s v="HuancavelicaHuancavelica"/>
    <s v="HuancavelicaLaria"/>
    <x v="8"/>
    <s v="H055"/>
    <s v="LARIA-HUANCAVELICA                 "/>
  </r>
  <r>
    <x v="8"/>
    <x v="8"/>
    <s v="D09_ListProvincias"/>
    <n v="1"/>
    <x v="80"/>
    <s v="D09_P01_ListDistritos"/>
    <n v="10"/>
    <x v="772"/>
    <s v="090110"/>
    <s v="HuancavelicaHuancavelica"/>
    <s v="HuancavelicaManta"/>
    <x v="8"/>
    <s v="H056"/>
    <s v="MANTA-HUANCAVELICA                 "/>
  </r>
  <r>
    <x v="8"/>
    <x v="8"/>
    <s v="D09_ListProvincias"/>
    <n v="1"/>
    <x v="80"/>
    <s v="D09_P01_ListDistritos"/>
    <n v="11"/>
    <x v="357"/>
    <s v="090111"/>
    <s v="HuancavelicaHuancavelica"/>
    <s v="HuancavelicaMariscal Caceres"/>
    <x v="8"/>
    <s v="H057"/>
    <s v="MARISCAL CACERES-HUANCAVELICA      "/>
  </r>
  <r>
    <x v="8"/>
    <x v="8"/>
    <s v="D09_ListProvincias"/>
    <n v="1"/>
    <x v="80"/>
    <s v="D09_P01_ListDistritos"/>
    <n v="12"/>
    <x v="773"/>
    <s v="090112"/>
    <s v="HuancavelicaHuancavelica"/>
    <s v="HuancavelicaMoya"/>
    <x v="8"/>
    <s v="H058"/>
    <s v="MOYA-HUANCAVELICA                  "/>
  </r>
  <r>
    <x v="8"/>
    <x v="8"/>
    <s v="D09_ListProvincias"/>
    <n v="1"/>
    <x v="80"/>
    <s v="D09_P01_ListDistritos"/>
    <n v="13"/>
    <x v="774"/>
    <s v="090113"/>
    <s v="HuancavelicaHuancavelica"/>
    <s v="HuancavelicaNuevo Occoro"/>
    <x v="8"/>
    <s v="H059"/>
    <s v="NUEVO OCCORO-HUANCAVELICA          "/>
  </r>
  <r>
    <x v="8"/>
    <x v="8"/>
    <s v="D09_ListProvincias"/>
    <n v="1"/>
    <x v="80"/>
    <s v="D09_P01_ListDistritos"/>
    <n v="14"/>
    <x v="775"/>
    <s v="090114"/>
    <s v="HuancavelicaHuancavelica"/>
    <s v="HuancavelicaPalca"/>
    <x v="8"/>
    <s v="H060"/>
    <s v="PALCA-HUANCAVELICA                 "/>
  </r>
  <r>
    <x v="8"/>
    <x v="8"/>
    <s v="D09_ListProvincias"/>
    <n v="1"/>
    <x v="80"/>
    <s v="D09_P01_ListDistritos"/>
    <n v="15"/>
    <x v="776"/>
    <s v="090115"/>
    <s v="HuancavelicaHuancavelica"/>
    <s v="HuancavelicaPilchaca"/>
    <x v="8"/>
    <s v="H061"/>
    <s v="PILCHACA-HUANCAVELICA              "/>
  </r>
  <r>
    <x v="8"/>
    <x v="8"/>
    <s v="D09_ListProvincias"/>
    <n v="1"/>
    <x v="80"/>
    <s v="D09_P01_ListDistritos"/>
    <n v="16"/>
    <x v="777"/>
    <s v="090116"/>
    <s v="HuancavelicaHuancavelica"/>
    <s v="HuancavelicaVilca"/>
    <x v="8"/>
    <s v="H062"/>
    <s v="VILCA-HUANCAVELICA                 "/>
  </r>
  <r>
    <x v="8"/>
    <x v="8"/>
    <s v="D09_ListProvincias"/>
    <n v="1"/>
    <x v="80"/>
    <s v="D09_P01_ListDistritos"/>
    <n v="17"/>
    <x v="778"/>
    <s v="090117"/>
    <s v="HuancavelicaHuancavelica"/>
    <s v="HuancavelicaYauli"/>
    <x v="8"/>
    <s v="H063"/>
    <s v="YAULI-HUANCAVELICA                 "/>
  </r>
  <r>
    <x v="8"/>
    <x v="8"/>
    <s v="D09_ListProvincias"/>
    <n v="1"/>
    <x v="80"/>
    <s v="D09_P01_ListDistritos"/>
    <n v="18"/>
    <x v="779"/>
    <s v="090118"/>
    <s v="HuancavelicaHuancavelica"/>
    <s v="HuancavelicaAscension"/>
    <x v="8"/>
    <s v="H064"/>
    <s v="ASCENSION-HUANCAVELICA             "/>
  </r>
  <r>
    <x v="8"/>
    <x v="8"/>
    <s v="D09_ListProvincias"/>
    <n v="1"/>
    <x v="80"/>
    <s v="D09_P01_ListDistritos"/>
    <n v="19"/>
    <x v="780"/>
    <s v="090119"/>
    <s v="HuancavelicaHuancavelica"/>
    <s v="HuancavelicaHuando"/>
    <x v="8"/>
    <s v="H065"/>
    <s v="HUANDO-HUANCAVELICA                "/>
  </r>
  <r>
    <x v="8"/>
    <x v="8"/>
    <s v="D09_ListProvincias"/>
    <n v="2"/>
    <x v="81"/>
    <s v="D09_P02_ListDistritos"/>
    <n v="1"/>
    <x v="228"/>
    <s v="090201"/>
    <s v="HuancavelicaAcobamba"/>
    <s v="AcobambaAcobamba"/>
    <x v="8"/>
    <s v="H002"/>
    <s v="ACOBAMBA                           "/>
  </r>
  <r>
    <x v="8"/>
    <x v="8"/>
    <s v="D09_ListProvincias"/>
    <n v="2"/>
    <x v="81"/>
    <s v="D09_P02_ListDistritos"/>
    <n v="2"/>
    <x v="647"/>
    <s v="090202"/>
    <s v="HuancavelicaAcobamba"/>
    <s v="AcobambaAndabamba"/>
    <x v="8"/>
    <s v="H008"/>
    <s v="ANDABAMBA-ACOBAMBA                 "/>
  </r>
  <r>
    <x v="8"/>
    <x v="8"/>
    <s v="D09_ListProvincias"/>
    <n v="2"/>
    <x v="81"/>
    <s v="D09_P02_ListDistritos"/>
    <n v="3"/>
    <x v="126"/>
    <s v="090203"/>
    <s v="HuancavelicaAcobamba"/>
    <s v="AcobambaAnta"/>
    <x v="8"/>
    <s v="H009"/>
    <s v="ANTA-ACOBAMBA                      "/>
  </r>
  <r>
    <x v="8"/>
    <x v="8"/>
    <s v="D09_ListProvincias"/>
    <n v="2"/>
    <x v="81"/>
    <s v="D09_P02_ListDistritos"/>
    <n v="4"/>
    <x v="781"/>
    <s v="090204"/>
    <s v="HuancavelicaAcobamba"/>
    <s v="AcobambaCaja"/>
    <x v="8"/>
    <s v="H010"/>
    <s v="CAJA-ACOBAMBA                      "/>
  </r>
  <r>
    <x v="8"/>
    <x v="8"/>
    <s v="D09_ListProvincias"/>
    <n v="2"/>
    <x v="81"/>
    <s v="D09_P02_ListDistritos"/>
    <n v="5"/>
    <x v="782"/>
    <s v="090205"/>
    <s v="HuancavelicaAcobamba"/>
    <s v="AcobambaMarcas"/>
    <x v="8"/>
    <s v="H011"/>
    <s v="MARCAS-ACOBAMBA                    "/>
  </r>
  <r>
    <x v="8"/>
    <x v="8"/>
    <s v="D09_ListProvincias"/>
    <n v="2"/>
    <x v="81"/>
    <s v="D09_P02_ListDistritos"/>
    <n v="6"/>
    <x v="783"/>
    <s v="090206"/>
    <s v="HuancavelicaAcobamba"/>
    <s v="AcobambaPaucara"/>
    <x v="8"/>
    <s v="H012"/>
    <s v="PAUCARA-ACOBAMBA                   "/>
  </r>
  <r>
    <x v="8"/>
    <x v="8"/>
    <s v="D09_ListProvincias"/>
    <n v="2"/>
    <x v="81"/>
    <s v="D09_P02_ListDistritos"/>
    <n v="7"/>
    <x v="264"/>
    <s v="090207"/>
    <s v="HuancavelicaAcobamba"/>
    <s v="AcobambaPomacocha"/>
    <x v="8"/>
    <s v="H013"/>
    <s v="POMACOCHA-ACOBAMBA                 "/>
  </r>
  <r>
    <x v="8"/>
    <x v="8"/>
    <s v="D09_ListProvincias"/>
    <n v="2"/>
    <x v="81"/>
    <s v="D09_P02_ListDistritos"/>
    <n v="8"/>
    <x v="784"/>
    <s v="090208"/>
    <s v="HuancavelicaAcobamba"/>
    <s v="AcobambaRosario"/>
    <x v="8"/>
    <s v="H014"/>
    <s v="ROSARIO-ACOBAMBA                   "/>
  </r>
  <r>
    <x v="8"/>
    <x v="8"/>
    <s v="D09_ListProvincias"/>
    <n v="3"/>
    <x v="82"/>
    <s v="D09_P03_ListDistritos"/>
    <n v="1"/>
    <x v="785"/>
    <s v="090301"/>
    <s v="HuancavelicaAngaraes"/>
    <s v="AngaraesLircay"/>
    <x v="8"/>
    <s v="H015"/>
    <s v="LIRCAY-ANGARAES                    "/>
  </r>
  <r>
    <x v="8"/>
    <x v="8"/>
    <s v="D09_ListProvincias"/>
    <n v="3"/>
    <x v="82"/>
    <s v="D09_P03_ListDistritos"/>
    <n v="2"/>
    <x v="786"/>
    <s v="090302"/>
    <s v="HuancavelicaAngaraes"/>
    <s v="AngaraesAnchonga"/>
    <x v="8"/>
    <s v="H016"/>
    <s v="ANCHONGA-ANGARAES                  "/>
  </r>
  <r>
    <x v="8"/>
    <x v="8"/>
    <s v="D09_ListProvincias"/>
    <n v="3"/>
    <x v="82"/>
    <s v="D09_P03_ListDistritos"/>
    <n v="3"/>
    <x v="787"/>
    <s v="090303"/>
    <s v="HuancavelicaAngaraes"/>
    <s v="AngaraesCallanmarca"/>
    <x v="8"/>
    <s v="H017"/>
    <s v="CALLANMARCA-ANGARAES               "/>
  </r>
  <r>
    <x v="8"/>
    <x v="8"/>
    <s v="D09_ListProvincias"/>
    <n v="3"/>
    <x v="82"/>
    <s v="D09_P03_ListDistritos"/>
    <n v="4"/>
    <x v="788"/>
    <s v="090304"/>
    <s v="HuancavelicaAngaraes"/>
    <s v="AngaraesCcochaccasa"/>
    <x v="8"/>
    <s v="H018"/>
    <s v="CCOCHACCASA-ANGARAES               "/>
  </r>
  <r>
    <x v="8"/>
    <x v="8"/>
    <s v="D09_ListProvincias"/>
    <n v="3"/>
    <x v="82"/>
    <s v="D09_P03_ListDistritos"/>
    <n v="5"/>
    <x v="789"/>
    <s v="090305"/>
    <s v="HuancavelicaAngaraes"/>
    <s v="AngaraesChincho"/>
    <x v="8"/>
    <s v="H019"/>
    <s v="CHINCHO-ANGARAES                   "/>
  </r>
  <r>
    <x v="8"/>
    <x v="8"/>
    <s v="D09_ListProvincias"/>
    <n v="3"/>
    <x v="82"/>
    <s v="D09_P03_ListDistritos"/>
    <n v="6"/>
    <x v="790"/>
    <s v="090306"/>
    <s v="HuancavelicaAngaraes"/>
    <s v="AngaraesCongalla"/>
    <x v="8"/>
    <s v="H020"/>
    <s v="CONGALLA-ANGARAES                  "/>
  </r>
  <r>
    <x v="8"/>
    <x v="8"/>
    <s v="D09_ListProvincias"/>
    <n v="3"/>
    <x v="82"/>
    <s v="D09_P03_ListDistritos"/>
    <n v="7"/>
    <x v="791"/>
    <s v="090307"/>
    <s v="HuancavelicaAngaraes"/>
    <s v="AngaraesHuanca-Huanca"/>
    <x v="8"/>
    <s v="H021"/>
    <s v="HUANCA-HUANCA-ANGARAES             "/>
  </r>
  <r>
    <x v="8"/>
    <x v="8"/>
    <s v="D09_ListProvincias"/>
    <n v="3"/>
    <x v="82"/>
    <s v="D09_P03_ListDistritos"/>
    <n v="8"/>
    <x v="792"/>
    <s v="090308"/>
    <s v="HuancavelicaAngaraes"/>
    <s v="AngaraesHuayllay Grande"/>
    <x v="8"/>
    <s v="H022"/>
    <s v="HUAYLLAY GRANDE-ANGARAES           "/>
  </r>
  <r>
    <x v="8"/>
    <x v="8"/>
    <s v="D09_ListProvincias"/>
    <n v="3"/>
    <x v="82"/>
    <s v="D09_P03_ListDistritos"/>
    <n v="9"/>
    <x v="793"/>
    <s v="090309"/>
    <s v="HuancavelicaAngaraes"/>
    <s v="AngaraesJulcamarca"/>
    <x v="8"/>
    <s v="H023"/>
    <s v="JULCAMARCA-ANGARAES                "/>
  </r>
  <r>
    <x v="8"/>
    <x v="8"/>
    <s v="D09_ListProvincias"/>
    <n v="3"/>
    <x v="82"/>
    <s v="D09_P03_ListDistritos"/>
    <n v="10"/>
    <x v="794"/>
    <s v="090310"/>
    <s v="HuancavelicaAngaraes"/>
    <s v="AngaraesSan Antonio de Antaparco"/>
    <x v="8"/>
    <s v="H024"/>
    <s v="SAN ANTONIO DE ANTAPARCO-ANGARAES  "/>
  </r>
  <r>
    <x v="8"/>
    <x v="8"/>
    <s v="D09_ListProvincias"/>
    <n v="3"/>
    <x v="82"/>
    <s v="D09_P03_ListDistritos"/>
    <n v="11"/>
    <x v="795"/>
    <s v="090311"/>
    <s v="HuancavelicaAngaraes"/>
    <s v="AngaraesSanto Tomas de Pata"/>
    <x v="8"/>
    <s v="H025"/>
    <s v="SANTO TOMAS DE PATA-ANGARAES       "/>
  </r>
  <r>
    <x v="8"/>
    <x v="8"/>
    <s v="D09_ListProvincias"/>
    <n v="3"/>
    <x v="82"/>
    <s v="D09_P03_ListDistritos"/>
    <n v="12"/>
    <x v="796"/>
    <s v="090312"/>
    <s v="HuancavelicaAngaraes"/>
    <s v="AngaraesSecclla"/>
    <x v="8"/>
    <s v="H026"/>
    <s v="SECCLLA-ANGARAES                   "/>
  </r>
  <r>
    <x v="8"/>
    <x v="8"/>
    <s v="D09_ListProvincias"/>
    <n v="4"/>
    <x v="83"/>
    <s v="D09_P04_ListDistritos"/>
    <n v="1"/>
    <x v="797"/>
    <s v="090401"/>
    <s v="HuancavelicaCastrovirreyna"/>
    <s v="CastrovirreynaCastrovirreyna"/>
    <x v="8"/>
    <s v="H004"/>
    <s v="CASTROVIRREYNA                     "/>
  </r>
  <r>
    <x v="8"/>
    <x v="8"/>
    <s v="D09_ListProvincias"/>
    <n v="4"/>
    <x v="83"/>
    <s v="D09_P04_ListDistritos"/>
    <n v="2"/>
    <x v="798"/>
    <s v="090402"/>
    <s v="HuancavelicaCastrovirreyna"/>
    <s v="CastrovirreynaArma"/>
    <x v="8"/>
    <s v="H027"/>
    <s v="ARMA-CASTROVIRREYNA                "/>
  </r>
  <r>
    <x v="8"/>
    <x v="8"/>
    <s v="D09_ListProvincias"/>
    <n v="4"/>
    <x v="83"/>
    <s v="D09_P04_ListDistritos"/>
    <n v="3"/>
    <x v="799"/>
    <s v="090403"/>
    <s v="HuancavelicaCastrovirreyna"/>
    <s v="CastrovirreynaAurahua"/>
    <x v="8"/>
    <s v="H028"/>
    <s v="AURAHUA-CASTROVIRREYNA             "/>
  </r>
  <r>
    <x v="8"/>
    <x v="8"/>
    <s v="D09_ListProvincias"/>
    <n v="4"/>
    <x v="83"/>
    <s v="D09_P04_ListDistritos"/>
    <n v="4"/>
    <x v="800"/>
    <s v="090404"/>
    <s v="HuancavelicaCastrovirreyna"/>
    <s v="CastrovirreynaCapillas"/>
    <x v="8"/>
    <s v="H029"/>
    <s v="CAPILLAS-CASTROVIRREYNA            "/>
  </r>
  <r>
    <x v="8"/>
    <x v="8"/>
    <s v="D09_ListProvincias"/>
    <n v="4"/>
    <x v="83"/>
    <s v="D09_P04_ListDistritos"/>
    <n v="5"/>
    <x v="801"/>
    <s v="090405"/>
    <s v="HuancavelicaCastrovirreyna"/>
    <s v="CastrovirreynaChupamarca"/>
    <x v="8"/>
    <s v="H030"/>
    <s v="CHUPAMARCA-CASTROVIRREYNA          "/>
  </r>
  <r>
    <x v="8"/>
    <x v="8"/>
    <s v="D09_ListProvincias"/>
    <n v="4"/>
    <x v="83"/>
    <s v="D09_P04_ListDistritos"/>
    <n v="6"/>
    <x v="802"/>
    <s v="090406"/>
    <s v="HuancavelicaCastrovirreyna"/>
    <s v="CastrovirreynaCocas"/>
    <x v="8"/>
    <s v="H031"/>
    <s v="COCAS-CASTROVIRREYNA               "/>
  </r>
  <r>
    <x v="8"/>
    <x v="8"/>
    <s v="D09_ListProvincias"/>
    <n v="4"/>
    <x v="83"/>
    <s v="D09_P04_ListDistritos"/>
    <n v="7"/>
    <x v="803"/>
    <s v="090407"/>
    <s v="HuancavelicaCastrovirreyna"/>
    <s v="CastrovirreynaHuachos"/>
    <x v="8"/>
    <s v="H032"/>
    <s v="HUACHOS-CASTROVIRREYNA             "/>
  </r>
  <r>
    <x v="8"/>
    <x v="8"/>
    <s v="D09_ListProvincias"/>
    <n v="4"/>
    <x v="83"/>
    <s v="D09_P04_ListDistritos"/>
    <n v="8"/>
    <x v="804"/>
    <s v="090408"/>
    <s v="HuancavelicaCastrovirreyna"/>
    <s v="CastrovirreynaHuamatambo"/>
    <x v="8"/>
    <s v="H033"/>
    <s v="HUAMATAMBO-CASTROVIRREYNA          "/>
  </r>
  <r>
    <x v="8"/>
    <x v="8"/>
    <s v="D09_ListProvincias"/>
    <n v="4"/>
    <x v="83"/>
    <s v="D09_P04_ListDistritos"/>
    <n v="9"/>
    <x v="805"/>
    <s v="090409"/>
    <s v="HuancavelicaCastrovirreyna"/>
    <s v="CastrovirreynaMollepampa"/>
    <x v="8"/>
    <s v="H034"/>
    <s v="MOLLEPAMPA-CASTROVIRREYNA          "/>
  </r>
  <r>
    <x v="8"/>
    <x v="8"/>
    <s v="D09_ListProvincias"/>
    <n v="4"/>
    <x v="83"/>
    <s v="D09_P04_ListDistritos"/>
    <n v="10"/>
    <x v="235"/>
    <s v="090410"/>
    <s v="HuancavelicaCastrovirreyna"/>
    <s v="CastrovirreynaSan Juan"/>
    <x v="8"/>
    <s v="H035"/>
    <s v="SAN JUAN-CASTROVIRREYNA            "/>
  </r>
  <r>
    <x v="8"/>
    <x v="8"/>
    <s v="D09_ListProvincias"/>
    <n v="4"/>
    <x v="83"/>
    <s v="D09_P04_ListDistritos"/>
    <n v="11"/>
    <x v="720"/>
    <s v="090411"/>
    <s v="HuancavelicaCastrovirreyna"/>
    <s v="CastrovirreynaSanta Ana"/>
    <x v="8"/>
    <s v="H036"/>
    <s v="SANTA ANA-CASTROVIRREYNA           "/>
  </r>
  <r>
    <x v="8"/>
    <x v="8"/>
    <s v="D09_ListProvincias"/>
    <n v="4"/>
    <x v="83"/>
    <s v="D09_P04_ListDistritos"/>
    <n v="12"/>
    <x v="806"/>
    <s v="090412"/>
    <s v="HuancavelicaCastrovirreyna"/>
    <s v="CastrovirreynaTantara"/>
    <x v="8"/>
    <s v="H037"/>
    <s v="TANTARA-CASTROVIRREYNA             "/>
  </r>
  <r>
    <x v="8"/>
    <x v="8"/>
    <s v="D09_ListProvincias"/>
    <n v="4"/>
    <x v="83"/>
    <s v="D09_P04_ListDistritos"/>
    <n v="13"/>
    <x v="807"/>
    <s v="090413"/>
    <s v="HuancavelicaCastrovirreyna"/>
    <s v="CastrovirreynaTicrapo"/>
    <x v="8"/>
    <s v="H038"/>
    <s v="TICRAPO-CASTROVIRREYNA             "/>
  </r>
  <r>
    <x v="8"/>
    <x v="8"/>
    <s v="D09_ListProvincias"/>
    <n v="5"/>
    <x v="84"/>
    <s v="D09_P05_ListDistritos"/>
    <n v="1"/>
    <x v="808"/>
    <s v="090501"/>
    <s v="HuancavelicaChurcampa"/>
    <s v="ChurcampaChurcampa"/>
    <x v="8"/>
    <s v="H005"/>
    <s v="CHURCAMPA                          "/>
  </r>
  <r>
    <x v="8"/>
    <x v="8"/>
    <s v="D09_ListProvincias"/>
    <n v="5"/>
    <x v="84"/>
    <s v="D09_P05_ListDistritos"/>
    <n v="2"/>
    <x v="469"/>
    <s v="090502"/>
    <s v="HuancavelicaChurcampa"/>
    <s v="ChurcampaAnco"/>
    <x v="8"/>
    <s v="H039"/>
    <s v="ANCO-CHURCAMPA                     "/>
  </r>
  <r>
    <x v="8"/>
    <x v="8"/>
    <s v="D09_ListProvincias"/>
    <n v="5"/>
    <x v="84"/>
    <s v="D09_P05_ListDistritos"/>
    <n v="3"/>
    <x v="809"/>
    <s v="090503"/>
    <s v="HuancavelicaChurcampa"/>
    <s v="ChurcampaChinchihuasi"/>
    <x v="8"/>
    <s v="H040"/>
    <s v="CHINCHIHUASI-CHURCAMPA             "/>
  </r>
  <r>
    <x v="8"/>
    <x v="8"/>
    <s v="D09_ListProvincias"/>
    <n v="5"/>
    <x v="84"/>
    <s v="D09_P05_ListDistritos"/>
    <n v="4"/>
    <x v="810"/>
    <s v="090504"/>
    <s v="HuancavelicaChurcampa"/>
    <s v="ChurcampaEl Carmen"/>
    <x v="8"/>
    <s v="H041"/>
    <s v="EL CARMEN-CHURCAMPA                "/>
  </r>
  <r>
    <x v="8"/>
    <x v="8"/>
    <s v="D09_ListProvincias"/>
    <n v="5"/>
    <x v="84"/>
    <s v="D09_P05_ListDistritos"/>
    <n v="5"/>
    <x v="98"/>
    <s v="090505"/>
    <s v="HuancavelicaChurcampa"/>
    <s v="ChurcampaLa Merced"/>
    <x v="8"/>
    <s v="H042"/>
    <s v="LA MERCED-CHURCAMPA                "/>
  </r>
  <r>
    <x v="8"/>
    <x v="8"/>
    <s v="D09_ListProvincias"/>
    <n v="5"/>
    <x v="84"/>
    <s v="D09_P05_ListDistritos"/>
    <n v="6"/>
    <x v="811"/>
    <s v="090506"/>
    <s v="HuancavelicaChurcampa"/>
    <s v="ChurcampaLocroja"/>
    <x v="8"/>
    <s v="H043"/>
    <s v="LOCROJA-CHURCAMPA                  "/>
  </r>
  <r>
    <x v="8"/>
    <x v="8"/>
    <s v="D09_ListProvincias"/>
    <n v="5"/>
    <x v="84"/>
    <s v="D09_P05_ListDistritos"/>
    <n v="7"/>
    <x v="812"/>
    <s v="090507"/>
    <s v="HuancavelicaChurcampa"/>
    <s v="ChurcampaPaucarbamba"/>
    <x v="8"/>
    <s v="H044"/>
    <s v="PAUCARBAMBA-CHURCAMPA              "/>
  </r>
  <r>
    <x v="8"/>
    <x v="8"/>
    <s v="D09_ListProvincias"/>
    <n v="5"/>
    <x v="84"/>
    <s v="D09_P05_ListDistritos"/>
    <n v="8"/>
    <x v="813"/>
    <s v="090508"/>
    <s v="HuancavelicaChurcampa"/>
    <s v="ChurcampaSan Miguel de Mayocc"/>
    <x v="8"/>
    <s v="H045"/>
    <s v="SAN MIGUEL DE MAYOCC-CHURCAMPA     "/>
  </r>
  <r>
    <x v="8"/>
    <x v="8"/>
    <s v="D09_ListProvincias"/>
    <n v="5"/>
    <x v="84"/>
    <s v="D09_P05_ListDistritos"/>
    <n v="9"/>
    <x v="814"/>
    <s v="090509"/>
    <s v="HuancavelicaChurcampa"/>
    <s v="ChurcampaSan Pedro de Coris"/>
    <x v="8"/>
    <s v="H046"/>
    <s v="SAN PEDRO DE CORIS-CHURCAMPA       "/>
  </r>
  <r>
    <x v="8"/>
    <x v="8"/>
    <s v="D09_ListProvincias"/>
    <n v="5"/>
    <x v="84"/>
    <s v="D09_P05_ListDistritos"/>
    <n v="10"/>
    <x v="815"/>
    <s v="090510"/>
    <s v="HuancavelicaChurcampa"/>
    <s v="ChurcampaPachamarca"/>
    <x v="8"/>
    <s v="H047"/>
    <s v="PACHAMARCA-CHURCAMPA               "/>
  </r>
  <r>
    <x v="8"/>
    <x v="8"/>
    <s v="D09_ListProvincias"/>
    <n v="5"/>
    <x v="84"/>
    <s v="D09_P05_ListDistritos"/>
    <n v="11"/>
    <x v="816"/>
    <s v="090511"/>
    <s v="HuancavelicaChurcampa"/>
    <s v="ChurcampaCosme"/>
    <x v="8"/>
    <s v="H097"/>
    <s v="COSME-CHURCAMPA                    "/>
  </r>
  <r>
    <x v="8"/>
    <x v="8"/>
    <s v="D09_ListProvincias"/>
    <n v="6"/>
    <x v="85"/>
    <s v="D09_P06_ListDistritos"/>
    <n v="1"/>
    <x v="817"/>
    <s v="090601"/>
    <s v="HuancavelicaHuaytara"/>
    <s v="HuaytaraHuaytara"/>
    <x v="8"/>
    <s v="H006"/>
    <s v="HUAYTARA                           "/>
  </r>
  <r>
    <x v="8"/>
    <x v="8"/>
    <s v="D09_ListProvincias"/>
    <n v="6"/>
    <x v="85"/>
    <s v="D09_P06_ListDistritos"/>
    <n v="2"/>
    <x v="818"/>
    <s v="090602"/>
    <s v="HuancavelicaHuaytara"/>
    <s v="HuaytaraAyavi"/>
    <x v="8"/>
    <s v="H066"/>
    <s v="AYAVI-HUAYTARA                     "/>
  </r>
  <r>
    <x v="8"/>
    <x v="8"/>
    <s v="D09_ListProvincias"/>
    <n v="6"/>
    <x v="85"/>
    <s v="D09_P06_ListDistritos"/>
    <n v="3"/>
    <x v="819"/>
    <s v="090603"/>
    <s v="HuancavelicaHuaytara"/>
    <s v="HuaytaraCordova"/>
    <x v="8"/>
    <s v="H067"/>
    <s v="CORDOVA-HUAYTARA                   "/>
  </r>
  <r>
    <x v="8"/>
    <x v="8"/>
    <s v="D09_ListProvincias"/>
    <n v="6"/>
    <x v="85"/>
    <s v="D09_P06_ListDistritos"/>
    <n v="4"/>
    <x v="820"/>
    <s v="090604"/>
    <s v="HuancavelicaHuaytara"/>
    <s v="HuaytaraHuayacundo Arma"/>
    <x v="8"/>
    <s v="H068"/>
    <s v="HUAYACUNDO ARMA-HUAYTARA           "/>
  </r>
  <r>
    <x v="8"/>
    <x v="8"/>
    <s v="D09_ListProvincias"/>
    <n v="6"/>
    <x v="85"/>
    <s v="D09_P06_ListDistritos"/>
    <n v="5"/>
    <x v="821"/>
    <s v="090605"/>
    <s v="HuancavelicaHuaytara"/>
    <s v="HuaytaraLaramarca"/>
    <x v="8"/>
    <s v="H069"/>
    <s v="LARAMARCA-HUAYTARA                 "/>
  </r>
  <r>
    <x v="8"/>
    <x v="8"/>
    <s v="D09_ListProvincias"/>
    <n v="6"/>
    <x v="85"/>
    <s v="D09_P06_ListDistritos"/>
    <n v="6"/>
    <x v="822"/>
    <s v="090606"/>
    <s v="HuancavelicaHuaytara"/>
    <s v="HuaytaraOcoyo"/>
    <x v="8"/>
    <s v="H070"/>
    <s v="OCOYO-HUAYTARA                     "/>
  </r>
  <r>
    <x v="8"/>
    <x v="8"/>
    <s v="D09_ListProvincias"/>
    <n v="6"/>
    <x v="85"/>
    <s v="D09_P06_ListDistritos"/>
    <n v="7"/>
    <x v="823"/>
    <s v="090607"/>
    <s v="HuancavelicaHuaytara"/>
    <s v="HuaytaraPilpichaca"/>
    <x v="8"/>
    <s v="H071"/>
    <s v="PILPICHACA-HUAYTARA                "/>
  </r>
  <r>
    <x v="8"/>
    <x v="8"/>
    <s v="D09_ListProvincias"/>
    <n v="6"/>
    <x v="85"/>
    <s v="D09_P06_ListDistritos"/>
    <n v="8"/>
    <x v="824"/>
    <s v="090608"/>
    <s v="HuancavelicaHuaytara"/>
    <s v="HuaytaraQuerco"/>
    <x v="8"/>
    <s v="H072"/>
    <s v="QUERCO-HUAYTARA                    "/>
  </r>
  <r>
    <x v="8"/>
    <x v="8"/>
    <s v="D09_ListProvincias"/>
    <n v="6"/>
    <x v="85"/>
    <s v="D09_P06_ListDistritos"/>
    <n v="9"/>
    <x v="825"/>
    <s v="090609"/>
    <s v="HuancavelicaHuaytara"/>
    <s v="HuaytaraQuito-Arma"/>
    <x v="8"/>
    <s v="H073"/>
    <s v="QUITO-ARMA-HUAYTARA                "/>
  </r>
  <r>
    <x v="8"/>
    <x v="8"/>
    <s v="D09_ListProvincias"/>
    <n v="6"/>
    <x v="85"/>
    <s v="D09_P06_ListDistritos"/>
    <n v="10"/>
    <x v="826"/>
    <s v="090610"/>
    <s v="HuancavelicaHuaytara"/>
    <s v="HuaytaraSan Antonio de Cusicancha"/>
    <x v="8"/>
    <s v="H074"/>
    <s v="SAN ANTONIO DE CUSICANCHA-HUAYTARA "/>
  </r>
  <r>
    <x v="8"/>
    <x v="8"/>
    <s v="D09_ListProvincias"/>
    <n v="6"/>
    <x v="85"/>
    <s v="D09_P06_ListDistritos"/>
    <n v="11"/>
    <x v="827"/>
    <s v="090611"/>
    <s v="HuancavelicaHuaytara"/>
    <s v="HuaytaraSan Francisco de Sangayaico"/>
    <x v="8"/>
    <s v="H075"/>
    <s v="SAN FRANCISCO DE SANGAYAICO-HUAYTAR"/>
  </r>
  <r>
    <x v="8"/>
    <x v="8"/>
    <s v="D09_ListProvincias"/>
    <n v="6"/>
    <x v="85"/>
    <s v="D09_P06_ListDistritos"/>
    <n v="12"/>
    <x v="828"/>
    <s v="090612"/>
    <s v="HuancavelicaHuaytara"/>
    <s v="HuaytaraSan Isidro"/>
    <x v="8"/>
    <s v="H076"/>
    <s v="SAN ISIDRO-HUAYTARA                "/>
  </r>
  <r>
    <x v="8"/>
    <x v="8"/>
    <s v="D09_ListProvincias"/>
    <n v="6"/>
    <x v="85"/>
    <s v="D09_P06_ListDistritos"/>
    <n v="13"/>
    <x v="829"/>
    <s v="090613"/>
    <s v="HuancavelicaHuaytara"/>
    <s v="HuaytaraSantiago de Chocorvos"/>
    <x v="8"/>
    <s v="H077"/>
    <s v="SANTIAGO DE CHOCORVOS-HUAYTARA     "/>
  </r>
  <r>
    <x v="8"/>
    <x v="8"/>
    <s v="D09_ListProvincias"/>
    <n v="6"/>
    <x v="85"/>
    <s v="D09_P06_ListDistritos"/>
    <n v="14"/>
    <x v="830"/>
    <s v="090614"/>
    <s v="HuancavelicaHuaytara"/>
    <s v="HuaytaraSantiago de Quirahuara"/>
    <x v="8"/>
    <s v="H078"/>
    <s v="SANTIAGO DE QUIRAHUARA-HUAYTARA    "/>
  </r>
  <r>
    <x v="8"/>
    <x v="8"/>
    <s v="D09_ListProvincias"/>
    <n v="6"/>
    <x v="85"/>
    <s v="D09_P06_ListDistritos"/>
    <n v="15"/>
    <x v="831"/>
    <s v="090615"/>
    <s v="HuancavelicaHuaytara"/>
    <s v="HuaytaraSanto Domingo de Capillas"/>
    <x v="8"/>
    <s v="H079"/>
    <s v="SANTO DOMINGO DE CAPILLAS-HUAYTARA "/>
  </r>
  <r>
    <x v="8"/>
    <x v="8"/>
    <s v="D09_ListProvincias"/>
    <n v="6"/>
    <x v="85"/>
    <s v="D09_P06_ListDistritos"/>
    <n v="16"/>
    <x v="474"/>
    <s v="090616"/>
    <s v="HuancavelicaHuaytara"/>
    <s v="HuaytaraTambo"/>
    <x v="8"/>
    <s v="H080"/>
    <s v="TAMBO-HUAYTARA                     "/>
  </r>
  <r>
    <x v="8"/>
    <x v="8"/>
    <s v="D09_ListProvincias"/>
    <n v="7"/>
    <x v="86"/>
    <s v="D09_P07_ListDistritos"/>
    <n v="1"/>
    <x v="91"/>
    <s v="090701"/>
    <s v="HuancavelicaTayacaja"/>
    <s v="TayacajaPampas"/>
    <x v="8"/>
    <s v="H081"/>
    <s v="PAMPAS-TAYACAJA                    "/>
  </r>
  <r>
    <x v="8"/>
    <x v="8"/>
    <s v="D09_ListProvincias"/>
    <n v="7"/>
    <x v="86"/>
    <s v="D09_P07_ListDistritos"/>
    <n v="2"/>
    <x v="832"/>
    <s v="090702"/>
    <s v="HuancavelicaTayacaja"/>
    <s v="TayacajaAcostambo"/>
    <x v="8"/>
    <s v="H082"/>
    <s v="ACOSTAMBO-TAYACAJA                 "/>
  </r>
  <r>
    <x v="8"/>
    <x v="8"/>
    <s v="D09_ListProvincias"/>
    <n v="7"/>
    <x v="86"/>
    <s v="D09_P07_ListDistritos"/>
    <n v="3"/>
    <x v="833"/>
    <s v="090703"/>
    <s v="HuancavelicaTayacaja"/>
    <s v="TayacajaAcraquia"/>
    <x v="8"/>
    <s v="H083"/>
    <s v="ACRAQUIA-TAYACAJA                  "/>
  </r>
  <r>
    <x v="8"/>
    <x v="8"/>
    <s v="D09_ListProvincias"/>
    <n v="7"/>
    <x v="86"/>
    <s v="D09_P07_ListDistritos"/>
    <n v="4"/>
    <x v="834"/>
    <s v="090704"/>
    <s v="HuancavelicaTayacaja"/>
    <s v="TayacajaAhuaycha"/>
    <x v="8"/>
    <s v="H084"/>
    <s v="AHUAYCHA-TAYACAJA                  "/>
  </r>
  <r>
    <x v="8"/>
    <x v="8"/>
    <s v="D09_ListProvincias"/>
    <n v="7"/>
    <x v="86"/>
    <s v="D09_P07_ListDistritos"/>
    <n v="5"/>
    <x v="86"/>
    <s v="090705"/>
    <s v="HuancavelicaTayacaja"/>
    <s v="TayacajaColcabamba"/>
    <x v="8"/>
    <s v="H085"/>
    <s v="COLCABAMBA-TAYACAJA                "/>
  </r>
  <r>
    <x v="8"/>
    <x v="8"/>
    <s v="D09_ListProvincias"/>
    <n v="7"/>
    <x v="86"/>
    <s v="D09_P07_ListDistritos"/>
    <n v="6"/>
    <x v="835"/>
    <s v="090706"/>
    <s v="HuancavelicaTayacaja"/>
    <s v="TayacajaDaniel Hernandez"/>
    <x v="8"/>
    <s v="H086"/>
    <s v="DANIEL HERNANDEZ-TAYACAJA          "/>
  </r>
  <r>
    <x v="8"/>
    <x v="8"/>
    <s v="D09_ListProvincias"/>
    <n v="7"/>
    <x v="86"/>
    <s v="D09_P07_ListDistritos"/>
    <n v="7"/>
    <x v="768"/>
    <s v="090707"/>
    <s v="HuancavelicaTayacaja"/>
    <s v="TayacajaHuachocolpa"/>
    <x v="8"/>
    <s v="H087"/>
    <s v="HUACHOCOLPA-TAYACAJA               "/>
  </r>
  <r>
    <x v="8"/>
    <x v="8"/>
    <s v="D09_ListProvincias"/>
    <n v="7"/>
    <x v="86"/>
    <s v="D09_P07_ListDistritos"/>
    <n v="9"/>
    <x v="836"/>
    <s v="090709"/>
    <s v="HuancavelicaTayacaja"/>
    <s v="TayacajaHuaribamba"/>
    <x v="8"/>
    <s v="H088"/>
    <s v="HUARIBAMBA-TAYACAJA                "/>
  </r>
  <r>
    <x v="8"/>
    <x v="8"/>
    <s v="D09_ListProvincias"/>
    <n v="7"/>
    <x v="86"/>
    <s v="D09_P07_ListDistritos"/>
    <n v="10"/>
    <x v="837"/>
    <s v="090710"/>
    <s v="HuancavelicaTayacaja"/>
    <s v="TayacajaÑahuimpuquio"/>
    <x v="8"/>
    <s v="H089"/>
    <s v="#AHUIMPUQUIO-TAYACAJA              "/>
  </r>
  <r>
    <x v="8"/>
    <x v="8"/>
    <s v="D09_ListProvincias"/>
    <n v="7"/>
    <x v="86"/>
    <s v="D09_P07_ListDistritos"/>
    <n v="11"/>
    <x v="838"/>
    <s v="090711"/>
    <s v="HuancavelicaTayacaja"/>
    <s v="TayacajaPazos"/>
    <x v="8"/>
    <s v="H090"/>
    <s v="PAZOS-TAYACAJA                     "/>
  </r>
  <r>
    <x v="8"/>
    <x v="8"/>
    <s v="D09_ListProvincias"/>
    <n v="7"/>
    <x v="86"/>
    <s v="D09_P07_ListDistritos"/>
    <n v="13"/>
    <x v="839"/>
    <s v="090713"/>
    <s v="HuancavelicaTayacaja"/>
    <s v="TayacajaQuishuar"/>
    <x v="8"/>
    <s v="H091"/>
    <s v="QUISHUAR-TAYACAJA                  "/>
  </r>
  <r>
    <x v="8"/>
    <x v="8"/>
    <s v="D09_ListProvincias"/>
    <n v="7"/>
    <x v="86"/>
    <s v="D09_P07_ListDistritos"/>
    <n v="14"/>
    <x v="840"/>
    <s v="090714"/>
    <s v="HuancavelicaTayacaja"/>
    <s v="TayacajaSalcabamba"/>
    <x v="8"/>
    <s v="H092"/>
    <s v="SALCABAMBA-TAYACAJA                "/>
  </r>
  <r>
    <x v="8"/>
    <x v="8"/>
    <s v="D09_ListProvincias"/>
    <n v="7"/>
    <x v="86"/>
    <s v="D09_P07_ListDistritos"/>
    <n v="15"/>
    <x v="841"/>
    <s v="090715"/>
    <s v="HuancavelicaTayacaja"/>
    <s v="TayacajaSalcahuasi"/>
    <x v="8"/>
    <s v="H093"/>
    <s v="SALCAHUASI-TAYACAJA                "/>
  </r>
  <r>
    <x v="8"/>
    <x v="8"/>
    <s v="D09_ListProvincias"/>
    <n v="7"/>
    <x v="86"/>
    <s v="D09_P07_ListDistritos"/>
    <n v="16"/>
    <x v="842"/>
    <s v="090716"/>
    <s v="HuancavelicaTayacaja"/>
    <s v="TayacajaSan Marcos de Rocchac"/>
    <x v="8"/>
    <s v="H094"/>
    <s v="SAN MARCOS DE ROCCHAC-TAYACAJA     "/>
  </r>
  <r>
    <x v="8"/>
    <x v="8"/>
    <s v="D09_ListProvincias"/>
    <n v="7"/>
    <x v="86"/>
    <s v="D09_P07_ListDistritos"/>
    <n v="17"/>
    <x v="843"/>
    <s v="090717"/>
    <s v="HuancavelicaTayacaja"/>
    <s v="TayacajaSurcubamba"/>
    <x v="8"/>
    <s v="H095"/>
    <s v="SURCUBAMBA-TAYACAJA                "/>
  </r>
  <r>
    <x v="8"/>
    <x v="8"/>
    <s v="D09_ListProvincias"/>
    <n v="7"/>
    <x v="86"/>
    <s v="D09_P07_ListDistritos"/>
    <n v="18"/>
    <x v="844"/>
    <s v="090718"/>
    <s v="HuancavelicaTayacaja"/>
    <s v="TayacajaTintay Puncu"/>
    <x v="8"/>
    <s v="H096"/>
    <s v="TINTAY PUNCU-TAYACAJA              "/>
  </r>
  <r>
    <x v="8"/>
    <x v="8"/>
    <s v="D09_ListProvincias"/>
    <n v="7"/>
    <x v="86"/>
    <s v="D09_P07_ListDistritos"/>
    <n v="19"/>
    <x v="845"/>
    <s v="090719"/>
    <s v="HuancavelicaTayacaja"/>
    <s v="TayacajaQuichuas"/>
    <x v="8"/>
    <s v="H081"/>
    <s v="PAMPAS-TAYACAJA                    "/>
  </r>
  <r>
    <x v="8"/>
    <x v="8"/>
    <s v="D09_ListProvincias"/>
    <n v="7"/>
    <x v="86"/>
    <s v="D09_P07_ListDistritos"/>
    <n v="20"/>
    <x v="846"/>
    <s v="090720"/>
    <s v="HuancavelicaTayacaja"/>
    <s v="TayacajaAndaymarca"/>
    <x v="8"/>
    <s v="H081"/>
    <s v="PAMPAS-TAYACAJA                    "/>
  </r>
  <r>
    <x v="8"/>
    <x v="8"/>
    <s v="D09_ListProvincias"/>
    <n v="7"/>
    <x v="86"/>
    <s v="D09_P07_ListDistritos"/>
    <n v="21"/>
    <x v="847"/>
    <s v="090721"/>
    <s v="HuancavelicaTayacaja"/>
    <s v="TayacajaRoble"/>
    <x v="8"/>
    <s v="H081"/>
    <s v="PAMPAS-TAYACAJA                    "/>
  </r>
  <r>
    <x v="8"/>
    <x v="8"/>
    <s v="D09_ListProvincias"/>
    <n v="7"/>
    <x v="86"/>
    <s v="D09_P07_ListDistritos"/>
    <n v="22"/>
    <x v="848"/>
    <s v="090722"/>
    <s v="HuancavelicaTayacaja"/>
    <s v="TayacajaPichos"/>
    <x v="8"/>
    <s v="H081"/>
    <s v="PAMPAS-TAYACAJA                    "/>
  </r>
  <r>
    <x v="9"/>
    <x v="9"/>
    <s v="D10_ListProvincias"/>
    <n v="1"/>
    <x v="87"/>
    <s v="D10_P01_ListDistritos"/>
    <n v="1"/>
    <x v="849"/>
    <s v="100101"/>
    <s v="HuanucoHuanuco"/>
    <s v="HuanucoHuanuco"/>
    <x v="9"/>
    <s v="HU01"/>
    <s v="HUANUCO                            "/>
  </r>
  <r>
    <x v="9"/>
    <x v="9"/>
    <s v="D10_ListProvincias"/>
    <n v="1"/>
    <x v="87"/>
    <s v="D10_P01_ListDistritos"/>
    <n v="2"/>
    <x v="850"/>
    <s v="100102"/>
    <s v="HuanucoHuanuco"/>
    <s v="HuanucoAmarilis"/>
    <x v="9"/>
    <s v="HU14"/>
    <s v="AMARILIS                           "/>
  </r>
  <r>
    <x v="9"/>
    <x v="9"/>
    <s v="D10_ListProvincias"/>
    <n v="1"/>
    <x v="87"/>
    <s v="D10_P01_ListDistritos"/>
    <n v="3"/>
    <x v="851"/>
    <s v="100103"/>
    <s v="HuanucoHuanuco"/>
    <s v="HuanucoChinchao"/>
    <x v="9"/>
    <s v="HU44"/>
    <s v="CHINCHAO-HUANUCO                   "/>
  </r>
  <r>
    <x v="9"/>
    <x v="9"/>
    <s v="D10_ListProvincias"/>
    <n v="1"/>
    <x v="87"/>
    <s v="D10_P01_ListDistritos"/>
    <n v="4"/>
    <x v="852"/>
    <s v="100104"/>
    <s v="HuanucoHuanuco"/>
    <s v="HuanucoChurubamba"/>
    <x v="9"/>
    <s v="HU45"/>
    <s v="CHURUBAMBA-HUANUCO                 "/>
  </r>
  <r>
    <x v="9"/>
    <x v="9"/>
    <s v="D10_ListProvincias"/>
    <n v="1"/>
    <x v="87"/>
    <s v="D10_P01_ListDistritos"/>
    <n v="5"/>
    <x v="853"/>
    <s v="100105"/>
    <s v="HuanucoHuanuco"/>
    <s v="HuanucoMargos"/>
    <x v="9"/>
    <s v="HU46"/>
    <s v="MARGOS-HUANUCO                     "/>
  </r>
  <r>
    <x v="9"/>
    <x v="9"/>
    <s v="D10_ListProvincias"/>
    <n v="1"/>
    <x v="87"/>
    <s v="D10_P01_ListDistritos"/>
    <n v="6"/>
    <x v="854"/>
    <s v="100106"/>
    <s v="HuanucoHuanuco"/>
    <s v="HuanucoQuisqui"/>
    <x v="9"/>
    <s v="HU47"/>
    <s v="QUISQUI-HUANUCO                    "/>
  </r>
  <r>
    <x v="9"/>
    <x v="9"/>
    <s v="D10_ListProvincias"/>
    <n v="1"/>
    <x v="87"/>
    <s v="D10_P01_ListDistritos"/>
    <n v="7"/>
    <x v="855"/>
    <s v="100107"/>
    <s v="HuanucoHuanuco"/>
    <s v="HuanucoSan Francisco de Cayran"/>
    <x v="9"/>
    <s v="HU48"/>
    <s v="SAN FRANCISCO DE CAYRAN-HUANUCO    "/>
  </r>
  <r>
    <x v="9"/>
    <x v="9"/>
    <s v="D10_ListProvincias"/>
    <n v="1"/>
    <x v="87"/>
    <s v="D10_P01_ListDistritos"/>
    <n v="8"/>
    <x v="856"/>
    <s v="100108"/>
    <s v="HuanucoHuanuco"/>
    <s v="HuanucoSan Pedro de Chaulan"/>
    <x v="9"/>
    <s v="HU49"/>
    <s v="SAN PEDRO DE CHAULAN-HUANUCO       "/>
  </r>
  <r>
    <x v="9"/>
    <x v="9"/>
    <s v="D10_ListProvincias"/>
    <n v="1"/>
    <x v="87"/>
    <s v="D10_P01_ListDistritos"/>
    <n v="9"/>
    <x v="857"/>
    <s v="100109"/>
    <s v="HuanucoHuanuco"/>
    <s v="HuanucoSanta Maria del Valle"/>
    <x v="9"/>
    <s v="HU50"/>
    <s v="SANTA MARIA DEL VALLE-HUANUCO      "/>
  </r>
  <r>
    <x v="9"/>
    <x v="9"/>
    <s v="D10_ListProvincias"/>
    <n v="1"/>
    <x v="87"/>
    <s v="D10_P01_ListDistritos"/>
    <n v="10"/>
    <x v="858"/>
    <s v="100110"/>
    <s v="HuanucoHuanuco"/>
    <s v="HuanucoYarumayo"/>
    <x v="9"/>
    <s v="HU51"/>
    <s v="YARUMAYO-HUANUCO                   "/>
  </r>
  <r>
    <x v="9"/>
    <x v="9"/>
    <s v="D10_ListProvincias"/>
    <n v="1"/>
    <x v="87"/>
    <s v="D10_P01_ListDistritos"/>
    <n v="11"/>
    <x v="859"/>
    <s v="100111"/>
    <s v="HuanucoHuanuco"/>
    <s v="HuanucoPillco Marca"/>
    <x v="9"/>
    <s v="HU52"/>
    <s v="PILLCO MARCA-HUANUCO               "/>
  </r>
  <r>
    <x v="9"/>
    <x v="9"/>
    <s v="D10_ListProvincias"/>
    <n v="1"/>
    <x v="87"/>
    <s v="D10_P01_ListDistritos"/>
    <n v="12"/>
    <x v="860"/>
    <s v="100112"/>
    <s v="HuanucoHuanuco"/>
    <s v="HuanucoYacus"/>
    <x v="9"/>
    <s v="HU85"/>
    <s v="YACUS-HUANUCO                      "/>
  </r>
  <r>
    <x v="9"/>
    <x v="9"/>
    <s v="D10_ListProvincias"/>
    <n v="1"/>
    <x v="87"/>
    <s v="D10_P01_ListDistritos"/>
    <n v="13"/>
    <x v="861"/>
    <s v="100113"/>
    <s v="HuanucoHuanuco"/>
    <s v="HuanucoSan Pablo de Pillao"/>
    <x v="9"/>
    <s v="HU01"/>
    <s v="HUANUCO                            "/>
  </r>
  <r>
    <x v="9"/>
    <x v="9"/>
    <s v="D10_ListProvincias"/>
    <n v="2"/>
    <x v="88"/>
    <s v="D10_P02_ListDistritos"/>
    <n v="1"/>
    <x v="862"/>
    <s v="100201"/>
    <s v="HuanucoAmbo"/>
    <s v="AmboAmbo"/>
    <x v="9"/>
    <s v="HU02"/>
    <s v="AMBO                               "/>
  </r>
  <r>
    <x v="9"/>
    <x v="9"/>
    <s v="D10_ListProvincias"/>
    <n v="2"/>
    <x v="88"/>
    <s v="D10_P02_ListDistritos"/>
    <n v="2"/>
    <x v="863"/>
    <s v="100202"/>
    <s v="HuanucoAmbo"/>
    <s v="AmboCayna"/>
    <x v="9"/>
    <s v="HU15"/>
    <s v="CAYNA-AMBO                         "/>
  </r>
  <r>
    <x v="9"/>
    <x v="9"/>
    <s v="D10_ListProvincias"/>
    <n v="2"/>
    <x v="88"/>
    <s v="D10_P02_ListDistritos"/>
    <n v="3"/>
    <x v="864"/>
    <s v="100203"/>
    <s v="HuanucoAmbo"/>
    <s v="AmboColpas"/>
    <x v="9"/>
    <s v="HU16"/>
    <s v="COLPAS-AMBO                        "/>
  </r>
  <r>
    <x v="9"/>
    <x v="9"/>
    <s v="D10_ListProvincias"/>
    <n v="2"/>
    <x v="88"/>
    <s v="D10_P02_ListDistritos"/>
    <n v="4"/>
    <x v="865"/>
    <s v="100204"/>
    <s v="HuanucoAmbo"/>
    <s v="AmboConchamarca"/>
    <x v="9"/>
    <s v="HU17"/>
    <s v="CONCHAMARCA-AMBO                   "/>
  </r>
  <r>
    <x v="9"/>
    <x v="9"/>
    <s v="D10_ListProvincias"/>
    <n v="2"/>
    <x v="88"/>
    <s v="D10_P02_ListDistritos"/>
    <n v="5"/>
    <x v="866"/>
    <s v="100205"/>
    <s v="HuanucoAmbo"/>
    <s v="AmboHuacar"/>
    <x v="9"/>
    <s v="HU18"/>
    <s v="HUACAR-AMBO                        "/>
  </r>
  <r>
    <x v="9"/>
    <x v="9"/>
    <s v="D10_ListProvincias"/>
    <n v="2"/>
    <x v="88"/>
    <s v="D10_P02_ListDistritos"/>
    <n v="6"/>
    <x v="867"/>
    <s v="100206"/>
    <s v="HuanucoAmbo"/>
    <s v="AmboSan Francisco"/>
    <x v="9"/>
    <s v="HU19"/>
    <s v="SAN FRANCISCO-AMBO                 "/>
  </r>
  <r>
    <x v="9"/>
    <x v="9"/>
    <s v="D10_ListProvincias"/>
    <n v="2"/>
    <x v="88"/>
    <s v="D10_P02_ListDistritos"/>
    <n v="7"/>
    <x v="868"/>
    <s v="100207"/>
    <s v="HuanucoAmbo"/>
    <s v="AmboSan Rafael"/>
    <x v="9"/>
    <s v="HU20"/>
    <s v="SAN RAFAEL-AMBO                    "/>
  </r>
  <r>
    <x v="9"/>
    <x v="9"/>
    <s v="D10_ListProvincias"/>
    <n v="2"/>
    <x v="88"/>
    <s v="D10_P02_ListDistritos"/>
    <n v="8"/>
    <x v="869"/>
    <s v="100208"/>
    <s v="HuanucoAmbo"/>
    <s v="AmboTomay Kichwa"/>
    <x v="9"/>
    <s v="HU21"/>
    <s v="TOMAY KICHWA-AMBO                  "/>
  </r>
  <r>
    <x v="9"/>
    <x v="9"/>
    <s v="D10_ListProvincias"/>
    <n v="3"/>
    <x v="89"/>
    <s v="D10_P03_ListDistritos"/>
    <n v="1"/>
    <x v="870"/>
    <s v="100301"/>
    <s v="HuanucoDos de Mayo"/>
    <s v="Dos de MayoLa Union"/>
    <x v="9"/>
    <s v="HU22"/>
    <s v="LA UNION-DOS DE MAYO               "/>
  </r>
  <r>
    <x v="9"/>
    <x v="9"/>
    <s v="D10_ListProvincias"/>
    <n v="3"/>
    <x v="89"/>
    <s v="D10_P03_ListDistritos"/>
    <n v="7"/>
    <x v="871"/>
    <s v="100307"/>
    <s v="HuanucoDos de Mayo"/>
    <s v="Dos de MayoChuquis"/>
    <x v="9"/>
    <s v="HU23"/>
    <s v="CHUQUIS-DOS DE MAYO                "/>
  </r>
  <r>
    <x v="9"/>
    <x v="9"/>
    <s v="D10_ListProvincias"/>
    <n v="3"/>
    <x v="89"/>
    <s v="D10_P03_ListDistritos"/>
    <n v="11"/>
    <x v="872"/>
    <s v="100311"/>
    <s v="HuanucoDos de Mayo"/>
    <s v="Dos de MayoMarias"/>
    <x v="9"/>
    <s v="HU24"/>
    <s v="MARIAS-DOS DE MAYO                 "/>
  </r>
  <r>
    <x v="9"/>
    <x v="9"/>
    <s v="D10_ListProvincias"/>
    <n v="3"/>
    <x v="89"/>
    <s v="D10_P03_ListDistritos"/>
    <n v="13"/>
    <x v="873"/>
    <s v="100313"/>
    <s v="HuanucoDos de Mayo"/>
    <s v="Dos de MayoPachas"/>
    <x v="9"/>
    <s v="HU25"/>
    <s v="PACHAS-DOS DE MAYO                 "/>
  </r>
  <r>
    <x v="9"/>
    <x v="9"/>
    <s v="D10_ListProvincias"/>
    <n v="3"/>
    <x v="89"/>
    <s v="D10_P03_ListDistritos"/>
    <n v="16"/>
    <x v="874"/>
    <s v="100316"/>
    <s v="HuanucoDos de Mayo"/>
    <s v="Dos de MayoQuivilla"/>
    <x v="9"/>
    <s v="HU26"/>
    <s v="QUIVILLA-DOS DE MAYO               "/>
  </r>
  <r>
    <x v="9"/>
    <x v="9"/>
    <s v="D10_ListProvincias"/>
    <n v="3"/>
    <x v="89"/>
    <s v="D10_P03_ListDistritos"/>
    <n v="17"/>
    <x v="875"/>
    <s v="100317"/>
    <s v="HuanucoDos de Mayo"/>
    <s v="Dos de MayoRipan"/>
    <x v="9"/>
    <s v="HU27"/>
    <s v="RIPAN-DOS DE MAYO                  "/>
  </r>
  <r>
    <x v="9"/>
    <x v="9"/>
    <s v="D10_ListProvincias"/>
    <n v="3"/>
    <x v="89"/>
    <s v="D10_P03_ListDistritos"/>
    <n v="21"/>
    <x v="876"/>
    <s v="100321"/>
    <s v="HuanucoDos de Mayo"/>
    <s v="Dos de MayoShunqui"/>
    <x v="9"/>
    <s v="HU12"/>
    <s v="SHUNGUI                            "/>
  </r>
  <r>
    <x v="9"/>
    <x v="9"/>
    <s v="D10_ListProvincias"/>
    <n v="3"/>
    <x v="89"/>
    <s v="D10_P03_ListDistritos"/>
    <n v="22"/>
    <x v="877"/>
    <s v="100322"/>
    <s v="HuanucoDos de Mayo"/>
    <s v="Dos de MayoSillapata"/>
    <x v="9"/>
    <s v="HU28"/>
    <s v="SILLAPATA-DOS DE MAYO              "/>
  </r>
  <r>
    <x v="9"/>
    <x v="9"/>
    <s v="D10_ListProvincias"/>
    <n v="3"/>
    <x v="89"/>
    <s v="D10_P03_ListDistritos"/>
    <n v="23"/>
    <x v="878"/>
    <s v="100323"/>
    <s v="HuanucoDos de Mayo"/>
    <s v="Dos de MayoYanas"/>
    <x v="9"/>
    <s v="HU29"/>
    <s v="YANAS-DOS DE MAYO                  "/>
  </r>
  <r>
    <x v="9"/>
    <x v="9"/>
    <s v="D10_ListProvincias"/>
    <n v="4"/>
    <x v="90"/>
    <s v="D10_P04_ListDistritos"/>
    <n v="1"/>
    <x v="879"/>
    <s v="100401"/>
    <s v="HuanucoHuacaybamba"/>
    <s v="HuacaybambaHuacaybamba"/>
    <x v="9"/>
    <s v="HU04"/>
    <s v="HUACAYBAMBA                        "/>
  </r>
  <r>
    <x v="9"/>
    <x v="9"/>
    <s v="D10_ListProvincias"/>
    <n v="4"/>
    <x v="90"/>
    <s v="D10_P04_ListDistritos"/>
    <n v="2"/>
    <x v="880"/>
    <s v="100402"/>
    <s v="HuanucoHuacaybamba"/>
    <s v="HuacaybambaCanchabamba"/>
    <x v="9"/>
    <s v="HU30"/>
    <s v="CANCHABAMBA-HUACAYBAMBA            "/>
  </r>
  <r>
    <x v="9"/>
    <x v="9"/>
    <s v="D10_ListProvincias"/>
    <n v="4"/>
    <x v="90"/>
    <s v="D10_P04_ListDistritos"/>
    <n v="3"/>
    <x v="85"/>
    <s v="100403"/>
    <s v="HuanucoHuacaybamba"/>
    <s v="HuacaybambaCochabamba"/>
    <x v="9"/>
    <s v="HU31"/>
    <s v="COCHABAMBA-HUACAYBAMBA             "/>
  </r>
  <r>
    <x v="9"/>
    <x v="9"/>
    <s v="D10_ListProvincias"/>
    <n v="4"/>
    <x v="90"/>
    <s v="D10_P04_ListDistritos"/>
    <n v="4"/>
    <x v="881"/>
    <s v="100404"/>
    <s v="HuanucoHuacaybamba"/>
    <s v="HuacaybambaPinra"/>
    <x v="9"/>
    <s v="HU32"/>
    <s v="PINRA-HUACAYBAMBA                  "/>
  </r>
  <r>
    <x v="9"/>
    <x v="9"/>
    <s v="D10_ListProvincias"/>
    <n v="5"/>
    <x v="91"/>
    <s v="D10_P05_ListDistritos"/>
    <n v="1"/>
    <x v="882"/>
    <s v="100501"/>
    <s v="HuanucoHuamalies"/>
    <s v="HuamaliesLlata"/>
    <x v="9"/>
    <s v="HU33"/>
    <s v="LLATA-HUAMALIES                    "/>
  </r>
  <r>
    <x v="9"/>
    <x v="9"/>
    <s v="D10_ListProvincias"/>
    <n v="5"/>
    <x v="91"/>
    <s v="D10_P05_ListDistritos"/>
    <n v="2"/>
    <x v="883"/>
    <s v="100502"/>
    <s v="HuanucoHuamalies"/>
    <s v="HuamaliesArancay"/>
    <x v="9"/>
    <s v="HU34"/>
    <s v="ARANCAY-HUAMALIES                  "/>
  </r>
  <r>
    <x v="9"/>
    <x v="9"/>
    <s v="D10_ListProvincias"/>
    <n v="5"/>
    <x v="91"/>
    <s v="D10_P05_ListDistritos"/>
    <n v="3"/>
    <x v="884"/>
    <s v="100503"/>
    <s v="HuanucoHuamalies"/>
    <s v="HuamaliesChavin de Pariarca"/>
    <x v="9"/>
    <s v="HU35"/>
    <s v="CHAVIN DE PARIARCA-HUAMALIES       "/>
  </r>
  <r>
    <x v="9"/>
    <x v="9"/>
    <s v="D10_ListProvincias"/>
    <n v="5"/>
    <x v="91"/>
    <s v="D10_P05_ListDistritos"/>
    <n v="4"/>
    <x v="885"/>
    <s v="100504"/>
    <s v="HuanucoHuamalies"/>
    <s v="HuamaliesJacas Grande"/>
    <x v="9"/>
    <s v="HU36"/>
    <s v="JACAS GRANDE-HUAMALIES             "/>
  </r>
  <r>
    <x v="9"/>
    <x v="9"/>
    <s v="D10_ListProvincias"/>
    <n v="5"/>
    <x v="91"/>
    <s v="D10_P05_ListDistritos"/>
    <n v="5"/>
    <x v="886"/>
    <s v="100505"/>
    <s v="HuanucoHuamalies"/>
    <s v="HuamaliesJircan"/>
    <x v="9"/>
    <s v="HU37"/>
    <s v="JIRCAN-HUAMALIES                   "/>
  </r>
  <r>
    <x v="9"/>
    <x v="9"/>
    <s v="D10_ListProvincias"/>
    <n v="5"/>
    <x v="91"/>
    <s v="D10_P05_ListDistritos"/>
    <n v="6"/>
    <x v="334"/>
    <s v="100506"/>
    <s v="HuanucoHuamalies"/>
    <s v="HuamaliesMiraflores"/>
    <x v="9"/>
    <s v="HU38"/>
    <s v="MIRAFLORES-HUAMALIES               "/>
  </r>
  <r>
    <x v="9"/>
    <x v="9"/>
    <s v="D10_ListProvincias"/>
    <n v="5"/>
    <x v="91"/>
    <s v="D10_P05_ListDistritos"/>
    <n v="7"/>
    <x v="887"/>
    <s v="100507"/>
    <s v="HuanucoHuamalies"/>
    <s v="HuamaliesMonzon"/>
    <x v="9"/>
    <s v="HU39"/>
    <s v="MONZON-HUAMALIES                   "/>
  </r>
  <r>
    <x v="9"/>
    <x v="9"/>
    <s v="D10_ListProvincias"/>
    <n v="5"/>
    <x v="91"/>
    <s v="D10_P05_ListDistritos"/>
    <n v="8"/>
    <x v="888"/>
    <s v="100508"/>
    <s v="HuanucoHuamalies"/>
    <s v="HuamaliesPunchao"/>
    <x v="9"/>
    <s v="HU40"/>
    <s v="PUNCHAO-HUAMALIES                  "/>
  </r>
  <r>
    <x v="9"/>
    <x v="9"/>
    <s v="D10_ListProvincias"/>
    <n v="5"/>
    <x v="91"/>
    <s v="D10_P05_ListDistritos"/>
    <n v="9"/>
    <x v="889"/>
    <s v="100509"/>
    <s v="HuanucoHuamalies"/>
    <s v="HuamaliesPuqos"/>
    <x v="9"/>
    <s v="HU41"/>
    <s v="PU#OS-HUAMALIES                    "/>
  </r>
  <r>
    <x v="9"/>
    <x v="9"/>
    <s v="D10_ListProvincias"/>
    <n v="5"/>
    <x v="91"/>
    <s v="D10_P05_ListDistritos"/>
    <n v="10"/>
    <x v="890"/>
    <s v="100510"/>
    <s v="HuanucoHuamalies"/>
    <s v="HuamaliesSinga"/>
    <x v="9"/>
    <s v="HU42"/>
    <s v="SINGA-HUAMALIES                    "/>
  </r>
  <r>
    <x v="9"/>
    <x v="9"/>
    <s v="D10_ListProvincias"/>
    <n v="5"/>
    <x v="91"/>
    <s v="D10_P05_ListDistritos"/>
    <n v="11"/>
    <x v="891"/>
    <s v="100511"/>
    <s v="HuanucoHuamalies"/>
    <s v="HuamaliesTantamayo"/>
    <x v="9"/>
    <s v="HU43"/>
    <s v="TANTAMAYO-HUAMALIES                "/>
  </r>
  <r>
    <x v="9"/>
    <x v="9"/>
    <s v="D10_ListProvincias"/>
    <n v="6"/>
    <x v="92"/>
    <s v="D10_P06_ListDistritos"/>
    <n v="1"/>
    <x v="892"/>
    <s v="100601"/>
    <s v="HuanucoLeoncio Prado"/>
    <s v="Leoncio PradoRupa-Rupa"/>
    <x v="9"/>
    <s v="HU60"/>
    <s v="RUPA-RUPA-LEONCIO PRADO            "/>
  </r>
  <r>
    <x v="9"/>
    <x v="9"/>
    <s v="D10_ListProvincias"/>
    <n v="6"/>
    <x v="92"/>
    <s v="D10_P06_ListDistritos"/>
    <n v="2"/>
    <x v="893"/>
    <s v="100602"/>
    <s v="HuanucoLeoncio Prado"/>
    <s v="Leoncio PradoDaniel Alomias Robles"/>
    <x v="9"/>
    <s v="HU61"/>
    <s v="DANIEL ALOMIAS ROBLES-LEONCIO PRADO"/>
  </r>
  <r>
    <x v="9"/>
    <x v="9"/>
    <s v="D10_ListProvincias"/>
    <n v="6"/>
    <x v="92"/>
    <s v="D10_P06_ListDistritos"/>
    <n v="3"/>
    <x v="894"/>
    <s v="100603"/>
    <s v="HuanucoLeoncio Prado"/>
    <s v="Leoncio PradoHermilio Valdizan"/>
    <x v="9"/>
    <s v="HU62"/>
    <s v="HERMILIO VALDIZAN-LEONCIO PRADO    "/>
  </r>
  <r>
    <x v="9"/>
    <x v="9"/>
    <s v="D10_ListProvincias"/>
    <n v="6"/>
    <x v="92"/>
    <s v="D10_P06_ListDistritos"/>
    <n v="4"/>
    <x v="895"/>
    <s v="100604"/>
    <s v="HuanucoLeoncio Prado"/>
    <s v="Leoncio PradoJose Crespo y Castillo"/>
    <x v="9"/>
    <s v="HU63"/>
    <s v="JOSE CRESPO Y CASTILLO-LEONCIO     "/>
  </r>
  <r>
    <x v="9"/>
    <x v="9"/>
    <s v="D10_ListProvincias"/>
    <n v="6"/>
    <x v="92"/>
    <s v="D10_P06_ListDistritos"/>
    <n v="5"/>
    <x v="896"/>
    <s v="100605"/>
    <s v="HuanucoLeoncio Prado"/>
    <s v="Leoncio PradoLuyando"/>
    <x v="9"/>
    <s v="HU64"/>
    <s v="LUYANDO-LEONCIO PRADO              "/>
  </r>
  <r>
    <x v="9"/>
    <x v="9"/>
    <s v="D10_ListProvincias"/>
    <n v="6"/>
    <x v="92"/>
    <s v="D10_P06_ListDistritos"/>
    <n v="6"/>
    <x v="897"/>
    <s v="100606"/>
    <s v="HuanucoLeoncio Prado"/>
    <s v="Leoncio PradoMariano Damaso Beraun"/>
    <x v="9"/>
    <s v="HU65"/>
    <s v="MARIANO DAMASO BERAUN-LEONCIO PRADO"/>
  </r>
  <r>
    <x v="9"/>
    <x v="9"/>
    <s v="D10_ListProvincias"/>
    <n v="6"/>
    <x v="92"/>
    <s v="D10_P06_ListDistritos"/>
    <n v="7"/>
    <x v="898"/>
    <s v="100607"/>
    <s v="HuanucoLeoncio Prado"/>
    <s v="Leoncio PradoPucayu"/>
    <x v="9"/>
    <s v="HU60"/>
    <s v="RUPA-RUPA-LEONCIO PRADO            "/>
  </r>
  <r>
    <x v="9"/>
    <x v="9"/>
    <s v="D10_ListProvincias"/>
    <n v="6"/>
    <x v="92"/>
    <s v="D10_P06_ListDistritos"/>
    <n v="8"/>
    <x v="899"/>
    <s v="100608"/>
    <s v="HuanucoLeoncio Prado"/>
    <s v="Leoncio PradoCastillo Grande"/>
    <x v="9"/>
    <s v="HU60"/>
    <s v="RUPA-RUPA-LEONCIO PRADO            "/>
  </r>
  <r>
    <x v="9"/>
    <x v="9"/>
    <s v="D10_ListProvincias"/>
    <n v="7"/>
    <x v="93"/>
    <s v="D10_P07_ListDistritos"/>
    <n v="1"/>
    <x v="900"/>
    <s v="100701"/>
    <s v="HuanucoMarañon"/>
    <s v="MarañonHuacrachuco"/>
    <x v="9"/>
    <s v="HU66"/>
    <s v="HUACRACHUCO-MARA#ON                "/>
  </r>
  <r>
    <x v="9"/>
    <x v="9"/>
    <s v="D10_ListProvincias"/>
    <n v="7"/>
    <x v="93"/>
    <s v="D10_P07_ListDistritos"/>
    <n v="2"/>
    <x v="901"/>
    <s v="100702"/>
    <s v="HuanucoMarañon"/>
    <s v="MarañonCholon"/>
    <x v="9"/>
    <s v="HU67"/>
    <s v="CHOLON-MARA#ON                     "/>
  </r>
  <r>
    <x v="9"/>
    <x v="9"/>
    <s v="D10_ListProvincias"/>
    <n v="7"/>
    <x v="93"/>
    <s v="D10_P07_ListDistritos"/>
    <n v="3"/>
    <x v="902"/>
    <s v="100703"/>
    <s v="HuanucoMarañon"/>
    <s v="MarañonSan Buenaventura"/>
    <x v="9"/>
    <s v="HU68"/>
    <s v="SAN BUENAVENTURA-MARA#ON           "/>
  </r>
  <r>
    <x v="9"/>
    <x v="9"/>
    <s v="D10_ListProvincias"/>
    <n v="7"/>
    <x v="93"/>
    <s v="D10_P07_ListDistritos"/>
    <n v="4"/>
    <x v="903"/>
    <s v="100704"/>
    <s v="HuanucoMarañon"/>
    <s v="MarañonLa Morada"/>
    <x v="9"/>
    <s v="HU66"/>
    <s v="HUACRACHUCO-MARA#ON                "/>
  </r>
  <r>
    <x v="9"/>
    <x v="9"/>
    <s v="D10_ListProvincias"/>
    <n v="7"/>
    <x v="93"/>
    <s v="D10_P07_ListDistritos"/>
    <n v="5"/>
    <x v="904"/>
    <s v="100705"/>
    <s v="HuanucoMarañon"/>
    <s v="MarañonSanta Rosa de Alto Yanaj"/>
    <x v="9"/>
    <s v="HU66"/>
    <s v="HUACRACHUCO-MARA#ON                "/>
  </r>
  <r>
    <x v="9"/>
    <x v="9"/>
    <s v="D10_ListProvincias"/>
    <n v="8"/>
    <x v="94"/>
    <s v="D10_P08_ListDistritos"/>
    <n v="1"/>
    <x v="905"/>
    <s v="100801"/>
    <s v="HuanucoPachitea"/>
    <s v="PachiteaPanao"/>
    <x v="9"/>
    <s v="HU69"/>
    <s v="PANAO-PACHITEA                     "/>
  </r>
  <r>
    <x v="9"/>
    <x v="9"/>
    <s v="D10_ListProvincias"/>
    <n v="8"/>
    <x v="94"/>
    <s v="D10_P08_ListDistritos"/>
    <n v="2"/>
    <x v="906"/>
    <s v="100802"/>
    <s v="HuanucoPachitea"/>
    <s v="PachiteaChaglla"/>
    <x v="9"/>
    <s v="HU70"/>
    <s v="CHAGLLA-PACHITEA                   "/>
  </r>
  <r>
    <x v="9"/>
    <x v="9"/>
    <s v="D10_ListProvincias"/>
    <n v="8"/>
    <x v="94"/>
    <s v="D10_P08_ListDistritos"/>
    <n v="3"/>
    <x v="907"/>
    <s v="100803"/>
    <s v="HuanucoPachitea"/>
    <s v="PachiteaMolino"/>
    <x v="9"/>
    <s v="HU71"/>
    <s v="MOLINO-PACHITEA                    "/>
  </r>
  <r>
    <x v="9"/>
    <x v="9"/>
    <s v="D10_ListProvincias"/>
    <n v="8"/>
    <x v="94"/>
    <s v="D10_P08_ListDistritos"/>
    <n v="4"/>
    <x v="908"/>
    <s v="100804"/>
    <s v="HuanucoPachitea"/>
    <s v="PachiteaUmari"/>
    <x v="9"/>
    <s v="HU72"/>
    <s v="UMARI-PACHITEA                     "/>
  </r>
  <r>
    <x v="9"/>
    <x v="9"/>
    <s v="D10_ListProvincias"/>
    <n v="9"/>
    <x v="95"/>
    <s v="D10_P09_ListDistritos"/>
    <n v="1"/>
    <x v="909"/>
    <s v="100901"/>
    <s v="HuanucoPuerto Inca"/>
    <s v="Puerto IncaPuerto Inca"/>
    <x v="9"/>
    <s v="HU09"/>
    <s v="PUERTO INCA                        "/>
  </r>
  <r>
    <x v="9"/>
    <x v="9"/>
    <s v="D10_ListProvincias"/>
    <n v="9"/>
    <x v="95"/>
    <s v="D10_P09_ListDistritos"/>
    <n v="2"/>
    <x v="910"/>
    <s v="100902"/>
    <s v="HuanucoPuerto Inca"/>
    <s v="Puerto IncaCodo del Pozuzo"/>
    <x v="9"/>
    <s v="HU73"/>
    <s v="CODO DEL POZUZO-PUERTO INCA        "/>
  </r>
  <r>
    <x v="9"/>
    <x v="9"/>
    <s v="D10_ListProvincias"/>
    <n v="9"/>
    <x v="95"/>
    <s v="D10_P09_ListDistritos"/>
    <n v="3"/>
    <x v="911"/>
    <s v="100903"/>
    <s v="HuanucoPuerto Inca"/>
    <s v="Puerto IncaHonoria"/>
    <x v="9"/>
    <s v="HU74"/>
    <s v="HONORIA-PUERTO INCA                "/>
  </r>
  <r>
    <x v="9"/>
    <x v="9"/>
    <s v="D10_ListProvincias"/>
    <n v="9"/>
    <x v="95"/>
    <s v="D10_P09_ListDistritos"/>
    <n v="4"/>
    <x v="912"/>
    <s v="100904"/>
    <s v="HuanucoPuerto Inca"/>
    <s v="Puerto IncaTournavista"/>
    <x v="9"/>
    <s v="HU75"/>
    <s v="TOURNAVISTA-PUERTO INCA            "/>
  </r>
  <r>
    <x v="9"/>
    <x v="9"/>
    <s v="D10_ListProvincias"/>
    <n v="9"/>
    <x v="95"/>
    <s v="D10_P09_ListDistritos"/>
    <n v="5"/>
    <x v="913"/>
    <s v="100905"/>
    <s v="HuanucoPuerto Inca"/>
    <s v="Puerto IncaYuyapichis"/>
    <x v="9"/>
    <s v="HU76"/>
    <s v="YUYAPICHIS-PUERTO INCA             "/>
  </r>
  <r>
    <x v="9"/>
    <x v="9"/>
    <s v="D10_ListProvincias"/>
    <n v="10"/>
    <x v="96"/>
    <s v="D10_P10_ListDistritos"/>
    <n v="1"/>
    <x v="545"/>
    <s v="101001"/>
    <s v="HuanucoLauricocha"/>
    <s v="LauricochaJesus"/>
    <x v="9"/>
    <s v="HU53"/>
    <s v="JESUS-LAURICOCHA                   "/>
  </r>
  <r>
    <x v="9"/>
    <x v="9"/>
    <s v="D10_ListProvincias"/>
    <n v="10"/>
    <x v="96"/>
    <s v="D10_P10_ListDistritos"/>
    <n v="2"/>
    <x v="914"/>
    <s v="101002"/>
    <s v="HuanucoLauricocha"/>
    <s v="LauricochaBaqos"/>
    <x v="9"/>
    <s v="HU54"/>
    <s v="BA#OS-LAURICOCHA                   "/>
  </r>
  <r>
    <x v="9"/>
    <x v="9"/>
    <s v="D10_ListProvincias"/>
    <n v="10"/>
    <x v="96"/>
    <s v="D10_P10_ListDistritos"/>
    <n v="3"/>
    <x v="915"/>
    <s v="101003"/>
    <s v="HuanucoLauricocha"/>
    <s v="LauricochaJivia"/>
    <x v="9"/>
    <s v="HU55"/>
    <s v="JIVIA-LAURICOCHA                   "/>
  </r>
  <r>
    <x v="9"/>
    <x v="9"/>
    <s v="D10_ListProvincias"/>
    <n v="10"/>
    <x v="96"/>
    <s v="D10_P10_ListDistritos"/>
    <n v="4"/>
    <x v="916"/>
    <s v="101004"/>
    <s v="HuanucoLauricocha"/>
    <s v="LauricochaQueropalca"/>
    <x v="9"/>
    <s v="HU56"/>
    <s v="QUEROPALCA-LAURICOCHA              "/>
  </r>
  <r>
    <x v="9"/>
    <x v="9"/>
    <s v="D10_ListProvincias"/>
    <n v="10"/>
    <x v="96"/>
    <s v="D10_P10_ListDistritos"/>
    <n v="5"/>
    <x v="917"/>
    <s v="101005"/>
    <s v="HuanucoLauricocha"/>
    <s v="LauricochaRondos"/>
    <x v="9"/>
    <s v="HU57"/>
    <s v="RONDOS-LAURICOCHA                  "/>
  </r>
  <r>
    <x v="9"/>
    <x v="9"/>
    <s v="D10_ListProvincias"/>
    <n v="10"/>
    <x v="96"/>
    <s v="D10_P10_ListDistritos"/>
    <n v="6"/>
    <x v="918"/>
    <s v="101006"/>
    <s v="HuanucoLauricocha"/>
    <s v="LauricochaSan Francisco de Asis"/>
    <x v="9"/>
    <s v="HU58"/>
    <s v="SAN FRANCISCO DE ASIS-LAURICOCHA   "/>
  </r>
  <r>
    <x v="9"/>
    <x v="9"/>
    <s v="D10_ListProvincias"/>
    <n v="10"/>
    <x v="96"/>
    <s v="D10_P10_ListDistritos"/>
    <n v="7"/>
    <x v="919"/>
    <s v="101007"/>
    <s v="HuanucoLauricocha"/>
    <s v="LauricochaSan Miguel de Cauri"/>
    <x v="9"/>
    <s v="HU59"/>
    <s v="SAN MIGUEL DE CAURI-LAURICOCHA     "/>
  </r>
  <r>
    <x v="9"/>
    <x v="9"/>
    <s v="D10_ListProvincias"/>
    <n v="11"/>
    <x v="97"/>
    <s v="D10_P11_ListDistritos"/>
    <n v="1"/>
    <x v="920"/>
    <s v="101101"/>
    <s v="HuanucoYarowilca"/>
    <s v="YarowilcaChavinillo"/>
    <x v="9"/>
    <s v="HU77"/>
    <s v="CHAVINILLO-YAROWILCA               "/>
  </r>
  <r>
    <x v="9"/>
    <x v="9"/>
    <s v="D10_ListProvincias"/>
    <n v="11"/>
    <x v="97"/>
    <s v="D10_P11_ListDistritos"/>
    <n v="2"/>
    <x v="921"/>
    <s v="101102"/>
    <s v="HuanucoYarowilca"/>
    <s v="YarowilcaCahuac"/>
    <x v="9"/>
    <s v="HU78"/>
    <s v="CAHUAC-YAROWILCA                   "/>
  </r>
  <r>
    <x v="9"/>
    <x v="9"/>
    <s v="D10_ListProvincias"/>
    <n v="11"/>
    <x v="97"/>
    <s v="D10_P11_ListDistritos"/>
    <n v="3"/>
    <x v="922"/>
    <s v="101103"/>
    <s v="HuanucoYarowilca"/>
    <s v="YarowilcaChacabamba"/>
    <x v="9"/>
    <s v="HU79"/>
    <s v="CHACABAMBA-YAROWILCA               "/>
  </r>
  <r>
    <x v="9"/>
    <x v="9"/>
    <s v="D10_ListProvincias"/>
    <n v="11"/>
    <x v="97"/>
    <s v="D10_P11_ListDistritos"/>
    <n v="4"/>
    <x v="923"/>
    <s v="101104"/>
    <s v="HuanucoYarowilca"/>
    <s v="YarowilcaAparicio Pomares"/>
    <x v="9"/>
    <s v="HU80"/>
    <s v="APARICIO POMARES-YAROWILCA         "/>
  </r>
  <r>
    <x v="9"/>
    <x v="9"/>
    <s v="D10_ListProvincias"/>
    <n v="11"/>
    <x v="97"/>
    <s v="D10_P11_ListDistritos"/>
    <n v="5"/>
    <x v="924"/>
    <s v="101105"/>
    <s v="HuanucoYarowilca"/>
    <s v="YarowilcaJacas Chico"/>
    <x v="9"/>
    <s v="HU81"/>
    <s v="JACAS CHICO-YAROWILCA              "/>
  </r>
  <r>
    <x v="9"/>
    <x v="9"/>
    <s v="D10_ListProvincias"/>
    <n v="11"/>
    <x v="97"/>
    <s v="D10_P11_ListDistritos"/>
    <n v="6"/>
    <x v="925"/>
    <s v="101106"/>
    <s v="HuanucoYarowilca"/>
    <s v="YarowilcaObas"/>
    <x v="9"/>
    <s v="HU82"/>
    <s v="OBAS-YAROWILCA                     "/>
  </r>
  <r>
    <x v="9"/>
    <x v="9"/>
    <s v="D10_ListProvincias"/>
    <n v="11"/>
    <x v="97"/>
    <s v="D10_P11_ListDistritos"/>
    <n v="7"/>
    <x v="425"/>
    <s v="101107"/>
    <s v="HuanucoYarowilca"/>
    <s v="YarowilcaPampamarca"/>
    <x v="9"/>
    <s v="HU83"/>
    <s v="PAMPAMARCA-YAROWILCA               "/>
  </r>
  <r>
    <x v="9"/>
    <x v="9"/>
    <s v="D10_ListProvincias"/>
    <n v="11"/>
    <x v="97"/>
    <s v="D10_P11_ListDistritos"/>
    <n v="8"/>
    <x v="926"/>
    <s v="101108"/>
    <s v="HuanucoYarowilca"/>
    <s v="YarowilcaChoras"/>
    <x v="9"/>
    <s v="HU84"/>
    <s v="CHORAS-YAROWILCA                   "/>
  </r>
  <r>
    <x v="10"/>
    <x v="10"/>
    <s v="D11_ListProvincias"/>
    <n v="1"/>
    <x v="98"/>
    <s v="D11_P01_ListDistritos"/>
    <n v="1"/>
    <x v="927"/>
    <s v="110101"/>
    <s v="IcaIca"/>
    <s v="IcaIca"/>
    <x v="10"/>
    <s v="I001"/>
    <s v="ICA                                "/>
  </r>
  <r>
    <x v="10"/>
    <x v="10"/>
    <s v="D11_ListProvincias"/>
    <n v="1"/>
    <x v="98"/>
    <s v="D11_P01_ListDistritos"/>
    <n v="2"/>
    <x v="928"/>
    <s v="110102"/>
    <s v="IcaIca"/>
    <s v="IcaLa Tinguiña"/>
    <x v="10"/>
    <s v="I016"/>
    <s v="LA TINGUI#A                        "/>
  </r>
  <r>
    <x v="10"/>
    <x v="10"/>
    <s v="D11_ListProvincias"/>
    <n v="1"/>
    <x v="98"/>
    <s v="D11_P01_ListDistritos"/>
    <n v="3"/>
    <x v="929"/>
    <s v="110103"/>
    <s v="IcaIca"/>
    <s v="IcaLos Aquijes"/>
    <x v="10"/>
    <s v="I024"/>
    <s v="LOS AQUIJES-ICA                    "/>
  </r>
  <r>
    <x v="10"/>
    <x v="10"/>
    <s v="D11_ListProvincias"/>
    <n v="1"/>
    <x v="98"/>
    <s v="D11_P01_ListDistritos"/>
    <n v="4"/>
    <x v="930"/>
    <s v="110104"/>
    <s v="IcaIca"/>
    <s v="IcaOcucaje"/>
    <x v="10"/>
    <s v="I017"/>
    <s v="OCUCAJE                            "/>
  </r>
  <r>
    <x v="10"/>
    <x v="10"/>
    <s v="D11_ListProvincias"/>
    <n v="1"/>
    <x v="98"/>
    <s v="D11_P01_ListDistritos"/>
    <n v="5"/>
    <x v="931"/>
    <s v="110105"/>
    <s v="IcaIca"/>
    <s v="IcaPachacutec"/>
    <x v="10"/>
    <s v="I009"/>
    <s v="PACHACUTEC                         "/>
  </r>
  <r>
    <x v="10"/>
    <x v="10"/>
    <s v="D11_ListProvincias"/>
    <n v="1"/>
    <x v="98"/>
    <s v="D11_P01_ListDistritos"/>
    <n v="6"/>
    <x v="932"/>
    <s v="110106"/>
    <s v="IcaIca"/>
    <s v="IcaParcona"/>
    <x v="10"/>
    <s v="I018"/>
    <s v="PARCONA                            "/>
  </r>
  <r>
    <x v="10"/>
    <x v="10"/>
    <s v="D11_ListProvincias"/>
    <n v="1"/>
    <x v="98"/>
    <s v="D11_P01_ListDistritos"/>
    <n v="7"/>
    <x v="933"/>
    <s v="110107"/>
    <s v="IcaIca"/>
    <s v="IcaPueblo Nuevo"/>
    <x v="10"/>
    <s v="I015"/>
    <s v="PUEBLO NUEVO                       "/>
  </r>
  <r>
    <x v="10"/>
    <x v="10"/>
    <s v="D11_ListProvincias"/>
    <n v="1"/>
    <x v="98"/>
    <s v="D11_P01_ListDistritos"/>
    <n v="8"/>
    <x v="934"/>
    <s v="110108"/>
    <s v="IcaIca"/>
    <s v="IcaSalas"/>
    <x v="10"/>
    <s v="I025"/>
    <s v="SALAS-ICA                          "/>
  </r>
  <r>
    <x v="10"/>
    <x v="10"/>
    <s v="D11_ListProvincias"/>
    <n v="1"/>
    <x v="98"/>
    <s v="D11_P01_ListDistritos"/>
    <n v="9"/>
    <x v="935"/>
    <s v="110109"/>
    <s v="IcaIca"/>
    <s v="IcaSan Jose de los Molinos"/>
    <x v="10"/>
    <s v="I026"/>
    <s v="SAN JOSE DE LOS MOLINOS-ICA        "/>
  </r>
  <r>
    <x v="10"/>
    <x v="10"/>
    <s v="D11_ListProvincias"/>
    <n v="1"/>
    <x v="98"/>
    <s v="D11_P01_ListDistritos"/>
    <n v="10"/>
    <x v="439"/>
    <s v="110110"/>
    <s v="IcaIca"/>
    <s v="IcaSan Juan Bautista"/>
    <x v="10"/>
    <s v="I027"/>
    <s v="SAN JUAN BAUTISTA-ICA              "/>
  </r>
  <r>
    <x v="10"/>
    <x v="10"/>
    <s v="D11_ListProvincias"/>
    <n v="1"/>
    <x v="98"/>
    <s v="D11_P01_ListDistritos"/>
    <n v="11"/>
    <x v="667"/>
    <s v="110111"/>
    <s v="IcaIca"/>
    <s v="IcaSantiago"/>
    <x v="10"/>
    <s v="I006"/>
    <s v="SANTIAGO                           "/>
  </r>
  <r>
    <x v="10"/>
    <x v="10"/>
    <s v="D11_ListProvincias"/>
    <n v="1"/>
    <x v="98"/>
    <s v="D11_P01_ListDistritos"/>
    <n v="12"/>
    <x v="936"/>
    <s v="110112"/>
    <s v="IcaIca"/>
    <s v="IcaSubtanjalla"/>
    <x v="10"/>
    <s v="I028"/>
    <s v="SUBTANJALLA-ICA                    "/>
  </r>
  <r>
    <x v="10"/>
    <x v="10"/>
    <s v="D11_ListProvincias"/>
    <n v="1"/>
    <x v="98"/>
    <s v="D11_P01_ListDistritos"/>
    <n v="13"/>
    <x v="937"/>
    <s v="110113"/>
    <s v="IcaIca"/>
    <s v="IcaTate"/>
    <x v="10"/>
    <s v="I029"/>
    <s v="TATE-ICA                           "/>
  </r>
  <r>
    <x v="10"/>
    <x v="10"/>
    <s v="D11_ListProvincias"/>
    <n v="1"/>
    <x v="98"/>
    <s v="D11_P01_ListDistritos"/>
    <n v="14"/>
    <x v="938"/>
    <s v="110114"/>
    <s v="IcaIca"/>
    <s v="IcaYauca del Rosario"/>
    <x v="10"/>
    <s v="I030"/>
    <s v="YAUCA DEL ROSARIO-ICA              "/>
  </r>
  <r>
    <x v="10"/>
    <x v="10"/>
    <s v="D11_ListProvincias"/>
    <n v="2"/>
    <x v="99"/>
    <s v="D11_P02_ListDistritos"/>
    <n v="1"/>
    <x v="939"/>
    <s v="110201"/>
    <s v="IcaChincha"/>
    <s v="ChinchaChincha Alta"/>
    <x v="10"/>
    <s v="I008"/>
    <s v="CHINCHA ALTA                       "/>
  </r>
  <r>
    <x v="10"/>
    <x v="10"/>
    <s v="D11_ListProvincias"/>
    <n v="2"/>
    <x v="99"/>
    <s v="D11_P02_ListDistritos"/>
    <n v="2"/>
    <x v="940"/>
    <s v="110202"/>
    <s v="IcaChincha"/>
    <s v="ChinchaAlto Laran"/>
    <x v="10"/>
    <s v="I010"/>
    <s v="ALTO LARAN                         "/>
  </r>
  <r>
    <x v="10"/>
    <x v="10"/>
    <s v="D11_ListProvincias"/>
    <n v="2"/>
    <x v="99"/>
    <s v="D11_P02_ListDistritos"/>
    <n v="3"/>
    <x v="941"/>
    <s v="110203"/>
    <s v="IcaChincha"/>
    <s v="ChinchaChavin"/>
    <x v="10"/>
    <s v="I011"/>
    <s v="CHAVIN                             "/>
  </r>
  <r>
    <x v="10"/>
    <x v="10"/>
    <s v="D11_ListProvincias"/>
    <n v="2"/>
    <x v="99"/>
    <s v="D11_P02_ListDistritos"/>
    <n v="4"/>
    <x v="942"/>
    <s v="110204"/>
    <s v="IcaChincha"/>
    <s v="ChinchaChincha Baja"/>
    <x v="10"/>
    <s v="I012"/>
    <s v="CHINCHA BAJA                       "/>
  </r>
  <r>
    <x v="10"/>
    <x v="10"/>
    <s v="D11_ListProvincias"/>
    <n v="2"/>
    <x v="99"/>
    <s v="D11_P02_ListDistritos"/>
    <n v="5"/>
    <x v="810"/>
    <s v="110205"/>
    <s v="IcaChincha"/>
    <s v="ChinchaEl Carmen"/>
    <x v="10"/>
    <s v="I013"/>
    <s v="EL CARMEN                          "/>
  </r>
  <r>
    <x v="10"/>
    <x v="10"/>
    <s v="D11_ListProvincias"/>
    <n v="2"/>
    <x v="99"/>
    <s v="D11_P02_ListDistritos"/>
    <n v="6"/>
    <x v="943"/>
    <s v="110206"/>
    <s v="IcaChincha"/>
    <s v="ChinchaGrocio Prado"/>
    <x v="10"/>
    <s v="I014"/>
    <s v="GROCIO PRADO                       "/>
  </r>
  <r>
    <x v="10"/>
    <x v="10"/>
    <s v="D11_ListProvincias"/>
    <n v="2"/>
    <x v="99"/>
    <s v="D11_P02_ListDistritos"/>
    <n v="7"/>
    <x v="933"/>
    <s v="110207"/>
    <s v="IcaChincha"/>
    <s v="ChinchaPueblo Nuevo"/>
    <x v="10"/>
    <s v="I019"/>
    <s v="PUEBLO NUEVO-CHINCHA               "/>
  </r>
  <r>
    <x v="10"/>
    <x v="10"/>
    <s v="D11_ListProvincias"/>
    <n v="2"/>
    <x v="99"/>
    <s v="D11_P02_ListDistritos"/>
    <n v="8"/>
    <x v="944"/>
    <s v="110208"/>
    <s v="IcaChincha"/>
    <s v="ChinchaSan Juan de Yanac"/>
    <x v="10"/>
    <s v="I020"/>
    <s v="SAN JUAN DE YANAC-CHINCHA          "/>
  </r>
  <r>
    <x v="10"/>
    <x v="10"/>
    <s v="D11_ListProvincias"/>
    <n v="2"/>
    <x v="99"/>
    <s v="D11_P02_ListDistritos"/>
    <n v="9"/>
    <x v="945"/>
    <s v="110209"/>
    <s v="IcaChincha"/>
    <s v="ChinchaSan Pedro de Huacarpana"/>
    <x v="10"/>
    <s v="I021"/>
    <s v="SAN PEDRO DE HUACARPANA-CHINCHA    "/>
  </r>
  <r>
    <x v="10"/>
    <x v="10"/>
    <s v="D11_ListProvincias"/>
    <n v="2"/>
    <x v="99"/>
    <s v="D11_P02_ListDistritos"/>
    <n v="10"/>
    <x v="946"/>
    <s v="110210"/>
    <s v="IcaChincha"/>
    <s v="ChinchaSunampe"/>
    <x v="10"/>
    <s v="I022"/>
    <s v="SUNAMPE-CHINCHA                    "/>
  </r>
  <r>
    <x v="10"/>
    <x v="10"/>
    <s v="D11_ListProvincias"/>
    <n v="2"/>
    <x v="99"/>
    <s v="D11_P02_ListDistritos"/>
    <n v="11"/>
    <x v="947"/>
    <s v="110211"/>
    <s v="IcaChincha"/>
    <s v="ChinchaTambo de Mora"/>
    <x v="10"/>
    <s v="I023"/>
    <s v="TAMBO DE MORA-CHINCHA              "/>
  </r>
  <r>
    <x v="10"/>
    <x v="10"/>
    <s v="D11_ListProvincias"/>
    <n v="3"/>
    <x v="100"/>
    <s v="D11_P03_ListDistritos"/>
    <n v="1"/>
    <x v="948"/>
    <s v="110301"/>
    <s v="IcaNazca"/>
    <s v="NazcaNazca"/>
    <x v="10"/>
    <s v="I003"/>
    <s v="NAZCA                              "/>
  </r>
  <r>
    <x v="10"/>
    <x v="10"/>
    <s v="D11_ListProvincias"/>
    <n v="3"/>
    <x v="100"/>
    <s v="D11_P03_ListDistritos"/>
    <n v="2"/>
    <x v="949"/>
    <s v="110302"/>
    <s v="IcaNazca"/>
    <s v="NazcaChanguillo"/>
    <x v="10"/>
    <s v="I031"/>
    <s v="CHANGUILLO-NAZCA                   "/>
  </r>
  <r>
    <x v="10"/>
    <x v="10"/>
    <s v="D11_ListProvincias"/>
    <n v="3"/>
    <x v="100"/>
    <s v="D11_P03_ListDistritos"/>
    <n v="3"/>
    <x v="950"/>
    <s v="110303"/>
    <s v="IcaNazca"/>
    <s v="NazcaEl Ingenio"/>
    <x v="10"/>
    <s v="I032"/>
    <s v="EL INGENIO-NAZCA                   "/>
  </r>
  <r>
    <x v="10"/>
    <x v="10"/>
    <s v="D11_ListProvincias"/>
    <n v="3"/>
    <x v="100"/>
    <s v="D11_P03_ListDistritos"/>
    <n v="4"/>
    <x v="951"/>
    <s v="110304"/>
    <s v="IcaNazca"/>
    <s v="NazcaMarcona"/>
    <x v="10"/>
    <s v="I033"/>
    <s v="MARCONA-NAZCA                      "/>
  </r>
  <r>
    <x v="10"/>
    <x v="10"/>
    <s v="D11_ListProvincias"/>
    <n v="3"/>
    <x v="100"/>
    <s v="D11_P03_ListDistritos"/>
    <n v="5"/>
    <x v="76"/>
    <s v="110305"/>
    <s v="IcaNazca"/>
    <s v="NazcaVista Alegre"/>
    <x v="10"/>
    <s v="I034"/>
    <s v="VISTA ALEGRE-NAZCA                 "/>
  </r>
  <r>
    <x v="10"/>
    <x v="10"/>
    <s v="D11_ListProvincias"/>
    <n v="4"/>
    <x v="101"/>
    <s v="D11_P04_ListDistritos"/>
    <n v="1"/>
    <x v="952"/>
    <s v="110401"/>
    <s v="IcaPalpa"/>
    <s v="PalpaPalpa"/>
    <x v="10"/>
    <s v="I004"/>
    <s v="PALPA                              "/>
  </r>
  <r>
    <x v="10"/>
    <x v="10"/>
    <s v="D11_ListProvincias"/>
    <n v="4"/>
    <x v="101"/>
    <s v="D11_P04_ListDistritos"/>
    <n v="2"/>
    <x v="953"/>
    <s v="110402"/>
    <s v="IcaPalpa"/>
    <s v="PalpaLlipata"/>
    <x v="10"/>
    <s v="I035"/>
    <s v="LLIPATA-PALPA                      "/>
  </r>
  <r>
    <x v="10"/>
    <x v="10"/>
    <s v="D11_ListProvincias"/>
    <n v="4"/>
    <x v="101"/>
    <s v="D11_P04_ListDistritos"/>
    <n v="3"/>
    <x v="412"/>
    <s v="110403"/>
    <s v="IcaPalpa"/>
    <s v="PalpaRio Grande"/>
    <x v="10"/>
    <s v="I036"/>
    <s v="RIO GRANDE-PALPA                   "/>
  </r>
  <r>
    <x v="10"/>
    <x v="10"/>
    <s v="D11_ListProvincias"/>
    <n v="4"/>
    <x v="101"/>
    <s v="D11_P04_ListDistritos"/>
    <n v="4"/>
    <x v="174"/>
    <s v="110404"/>
    <s v="IcaPalpa"/>
    <s v="PalpaSanta Cruz"/>
    <x v="10"/>
    <s v="I037"/>
    <s v="SANTA CRUZ-PALPA                   "/>
  </r>
  <r>
    <x v="10"/>
    <x v="10"/>
    <s v="D11_ListProvincias"/>
    <n v="4"/>
    <x v="101"/>
    <s v="D11_P04_ListDistritos"/>
    <n v="5"/>
    <x v="954"/>
    <s v="110405"/>
    <s v="IcaPalpa"/>
    <s v="PalpaTibillo"/>
    <x v="10"/>
    <s v="I038"/>
    <s v="TIBILLO-PALPA                      "/>
  </r>
  <r>
    <x v="10"/>
    <x v="10"/>
    <s v="D11_ListProvincias"/>
    <n v="5"/>
    <x v="102"/>
    <s v="D11_P05_ListDistritos"/>
    <n v="1"/>
    <x v="955"/>
    <s v="110501"/>
    <s v="IcaPisco"/>
    <s v="PiscoPisco"/>
    <x v="10"/>
    <s v="I005"/>
    <s v="PISCO                              "/>
  </r>
  <r>
    <x v="10"/>
    <x v="10"/>
    <s v="D11_ListProvincias"/>
    <n v="5"/>
    <x v="102"/>
    <s v="D11_P05_ListDistritos"/>
    <n v="2"/>
    <x v="956"/>
    <s v="110502"/>
    <s v="IcaPisco"/>
    <s v="PiscoHuancano"/>
    <x v="10"/>
    <s v="I039"/>
    <s v="HUANCANO-PISCO                     "/>
  </r>
  <r>
    <x v="10"/>
    <x v="10"/>
    <s v="D11_ListProvincias"/>
    <n v="5"/>
    <x v="102"/>
    <s v="D11_P05_ListDistritos"/>
    <n v="3"/>
    <x v="957"/>
    <s v="110503"/>
    <s v="IcaPisco"/>
    <s v="PiscoHumay"/>
    <x v="10"/>
    <s v="I040"/>
    <s v="HUMAY-PISCO                        "/>
  </r>
  <r>
    <x v="10"/>
    <x v="10"/>
    <s v="D11_ListProvincias"/>
    <n v="5"/>
    <x v="102"/>
    <s v="D11_P05_ListDistritos"/>
    <n v="4"/>
    <x v="88"/>
    <s v="110504"/>
    <s v="IcaPisco"/>
    <s v="PiscoIndependencia"/>
    <x v="10"/>
    <s v="I041"/>
    <s v="INDEPENDENCIA-PISCO                "/>
  </r>
  <r>
    <x v="10"/>
    <x v="10"/>
    <s v="D11_ListProvincias"/>
    <n v="5"/>
    <x v="102"/>
    <s v="D11_P05_ListDistritos"/>
    <n v="5"/>
    <x v="958"/>
    <s v="110505"/>
    <s v="IcaPisco"/>
    <s v="PiscoParacas"/>
    <x v="10"/>
    <s v="I042"/>
    <s v="PARACAS-PISCO                      "/>
  </r>
  <r>
    <x v="10"/>
    <x v="10"/>
    <s v="D11_ListProvincias"/>
    <n v="5"/>
    <x v="102"/>
    <s v="D11_P05_ListDistritos"/>
    <n v="6"/>
    <x v="959"/>
    <s v="110506"/>
    <s v="IcaPisco"/>
    <s v="PiscoSan Andres"/>
    <x v="10"/>
    <s v="I043"/>
    <s v="SAN ANDRES-PISCO                   "/>
  </r>
  <r>
    <x v="10"/>
    <x v="10"/>
    <s v="D11_ListProvincias"/>
    <n v="5"/>
    <x v="102"/>
    <s v="D11_P05_ListDistritos"/>
    <n v="7"/>
    <x v="960"/>
    <s v="110507"/>
    <s v="IcaPisco"/>
    <s v="PiscoSan Clemente"/>
    <x v="10"/>
    <s v="I044"/>
    <s v="SAN CLEMENTE-PISCO                 "/>
  </r>
  <r>
    <x v="10"/>
    <x v="10"/>
    <s v="D11_ListProvincias"/>
    <n v="5"/>
    <x v="102"/>
    <s v="D11_P05_ListDistritos"/>
    <n v="8"/>
    <x v="961"/>
    <s v="110508"/>
    <s v="IcaPisco"/>
    <s v="PiscoTupac Amaru Inca"/>
    <x v="10"/>
    <s v="I007"/>
    <s v="TUPAC AMARU INCA                   "/>
  </r>
  <r>
    <x v="11"/>
    <x v="11"/>
    <s v="D12_ListProvincias"/>
    <n v="1"/>
    <x v="103"/>
    <s v="D12_P01_ListDistritos"/>
    <n v="1"/>
    <x v="962"/>
    <s v="120101"/>
    <s v="JuninHuancayo"/>
    <s v="HuancayoHuancayo"/>
    <x v="11"/>
    <s v="J001"/>
    <s v="HUANCAYO                           "/>
  </r>
  <r>
    <x v="11"/>
    <x v="11"/>
    <s v="D12_ListProvincias"/>
    <n v="1"/>
    <x v="103"/>
    <s v="D12_P01_ListDistritos"/>
    <n v="4"/>
    <x v="963"/>
    <s v="120104"/>
    <s v="JuninHuancayo"/>
    <s v="HuancayoCarhuacallanga"/>
    <x v="11"/>
    <s v="J048"/>
    <s v="CARHUACALLANGA-HUANCAYO            "/>
  </r>
  <r>
    <x v="11"/>
    <x v="11"/>
    <s v="D12_ListProvincias"/>
    <n v="1"/>
    <x v="103"/>
    <s v="D12_P01_ListDistritos"/>
    <n v="5"/>
    <x v="964"/>
    <s v="120105"/>
    <s v="JuninHuancayo"/>
    <s v="HuancayoChacapampa"/>
    <x v="11"/>
    <s v="J049"/>
    <s v="CHACAPAMPA-HUANCAYO                "/>
  </r>
  <r>
    <x v="11"/>
    <x v="11"/>
    <s v="D12_ListProvincias"/>
    <n v="1"/>
    <x v="103"/>
    <s v="D12_P01_ListDistritos"/>
    <n v="6"/>
    <x v="965"/>
    <s v="120106"/>
    <s v="JuninHuancayo"/>
    <s v="HuancayoChicche"/>
    <x v="11"/>
    <s v="J050"/>
    <s v="CHICCHE-HUANCAYO                   "/>
  </r>
  <r>
    <x v="11"/>
    <x v="11"/>
    <s v="D12_ListProvincias"/>
    <n v="1"/>
    <x v="103"/>
    <s v="D12_P01_ListDistritos"/>
    <n v="7"/>
    <x v="966"/>
    <s v="120107"/>
    <s v="JuninHuancayo"/>
    <s v="HuancayoChilca"/>
    <x v="11"/>
    <s v="J010"/>
    <s v="CHILCA                             "/>
  </r>
  <r>
    <x v="11"/>
    <x v="11"/>
    <s v="D12_ListProvincias"/>
    <n v="1"/>
    <x v="103"/>
    <s v="D12_P01_ListDistritos"/>
    <n v="8"/>
    <x v="967"/>
    <s v="120108"/>
    <s v="JuninHuancayo"/>
    <s v="HuancayoChongos Alto"/>
    <x v="11"/>
    <s v="J051"/>
    <s v="CHONGOS ALTO-HUANCAYO              "/>
  </r>
  <r>
    <x v="11"/>
    <x v="11"/>
    <s v="D12_ListProvincias"/>
    <n v="1"/>
    <x v="103"/>
    <s v="D12_P01_ListDistritos"/>
    <n v="11"/>
    <x v="968"/>
    <s v="120111"/>
    <s v="JuninHuancayo"/>
    <s v="HuancayoChupuro"/>
    <x v="11"/>
    <s v="J052"/>
    <s v="CHUPURO-HUANCAYO                   "/>
  </r>
  <r>
    <x v="11"/>
    <x v="11"/>
    <s v="D12_ListProvincias"/>
    <n v="1"/>
    <x v="103"/>
    <s v="D12_P01_ListDistritos"/>
    <n v="12"/>
    <x v="528"/>
    <s v="120112"/>
    <s v="JuninHuancayo"/>
    <s v="HuancayoColca"/>
    <x v="11"/>
    <s v="J053"/>
    <s v="COLCA-HUANCAYO                     "/>
  </r>
  <r>
    <x v="11"/>
    <x v="11"/>
    <s v="D12_ListProvincias"/>
    <n v="1"/>
    <x v="103"/>
    <s v="D12_P01_ListDistritos"/>
    <n v="13"/>
    <x v="969"/>
    <s v="120113"/>
    <s v="JuninHuancayo"/>
    <s v="HuancayoCullhuas"/>
    <x v="11"/>
    <s v="J054"/>
    <s v="CULLHUAS-HUANCAYO                  "/>
  </r>
  <r>
    <x v="11"/>
    <x v="11"/>
    <s v="D12_ListProvincias"/>
    <n v="1"/>
    <x v="103"/>
    <s v="D12_P01_ListDistritos"/>
    <n v="14"/>
    <x v="970"/>
    <s v="120114"/>
    <s v="JuninHuancayo"/>
    <s v="HuancayoEl Tambo"/>
    <x v="11"/>
    <s v="J014"/>
    <s v="EL TAMBO                           "/>
  </r>
  <r>
    <x v="11"/>
    <x v="11"/>
    <s v="D12_ListProvincias"/>
    <n v="1"/>
    <x v="103"/>
    <s v="D12_P01_ListDistritos"/>
    <n v="16"/>
    <x v="971"/>
    <s v="120116"/>
    <s v="JuninHuancayo"/>
    <s v="HuancayoHuacrapuquio"/>
    <x v="11"/>
    <s v="J055"/>
    <s v="HUACRAPUQUIO-HUANCAYO              "/>
  </r>
  <r>
    <x v="11"/>
    <x v="11"/>
    <s v="D12_ListProvincias"/>
    <n v="1"/>
    <x v="103"/>
    <s v="D12_P01_ListDistritos"/>
    <n v="17"/>
    <x v="972"/>
    <s v="120117"/>
    <s v="JuninHuancayo"/>
    <s v="HuancayoHualhuas"/>
    <x v="11"/>
    <s v="J056"/>
    <s v="HUALHUAS-HUANCAYO                  "/>
  </r>
  <r>
    <x v="11"/>
    <x v="11"/>
    <s v="D12_ListProvincias"/>
    <n v="1"/>
    <x v="103"/>
    <s v="D12_P01_ListDistritos"/>
    <n v="19"/>
    <x v="973"/>
    <s v="120119"/>
    <s v="JuninHuancayo"/>
    <s v="HuancayoHuancan"/>
    <x v="11"/>
    <s v="J057"/>
    <s v="HUANCAN-HUANCAYO                   "/>
  </r>
  <r>
    <x v="11"/>
    <x v="11"/>
    <s v="D12_ListProvincias"/>
    <n v="1"/>
    <x v="103"/>
    <s v="D12_P01_ListDistritos"/>
    <n v="20"/>
    <x v="974"/>
    <s v="120120"/>
    <s v="JuninHuancayo"/>
    <s v="HuancayoHuasicancha"/>
    <x v="11"/>
    <s v="J058"/>
    <s v="HUASICANCHA-HUANCAYO               "/>
  </r>
  <r>
    <x v="11"/>
    <x v="11"/>
    <s v="D12_ListProvincias"/>
    <n v="1"/>
    <x v="103"/>
    <s v="D12_P01_ListDistritos"/>
    <n v="21"/>
    <x v="975"/>
    <s v="120121"/>
    <s v="JuninHuancayo"/>
    <s v="HuancayoHuayucachi"/>
    <x v="11"/>
    <s v="J059"/>
    <s v="HUAYUCACHI-HUANCAYO                "/>
  </r>
  <r>
    <x v="11"/>
    <x v="11"/>
    <s v="D12_ListProvincias"/>
    <n v="1"/>
    <x v="103"/>
    <s v="D12_P01_ListDistritos"/>
    <n v="22"/>
    <x v="976"/>
    <s v="120122"/>
    <s v="JuninHuancayo"/>
    <s v="HuancayoIngenio"/>
    <x v="11"/>
    <s v="J060"/>
    <s v="INGENIO-HUANCAYO                   "/>
  </r>
  <r>
    <x v="11"/>
    <x v="11"/>
    <s v="D12_ListProvincias"/>
    <n v="1"/>
    <x v="103"/>
    <s v="D12_P01_ListDistritos"/>
    <n v="24"/>
    <x v="129"/>
    <s v="120124"/>
    <s v="JuninHuancayo"/>
    <s v="HuancayoPariahuanca"/>
    <x v="11"/>
    <s v="J061"/>
    <s v="PARIAHUANCA-HUANCAYO               "/>
  </r>
  <r>
    <x v="11"/>
    <x v="11"/>
    <s v="D12_ListProvincias"/>
    <n v="1"/>
    <x v="103"/>
    <s v="D12_P01_ListDistritos"/>
    <n v="25"/>
    <x v="977"/>
    <s v="120125"/>
    <s v="JuninHuancayo"/>
    <s v="HuancayoPilcomayo"/>
    <x v="11"/>
    <s v="J062"/>
    <s v="PILCOMAYO-HUANCAYO                 "/>
  </r>
  <r>
    <x v="11"/>
    <x v="11"/>
    <s v="D12_ListProvincias"/>
    <n v="1"/>
    <x v="103"/>
    <s v="D12_P01_ListDistritos"/>
    <n v="26"/>
    <x v="614"/>
    <s v="120126"/>
    <s v="JuninHuancayo"/>
    <s v="HuancayoPucara"/>
    <x v="11"/>
    <s v="J063"/>
    <s v="PUCARA-HUANCAYO                    "/>
  </r>
  <r>
    <x v="11"/>
    <x v="11"/>
    <s v="D12_ListProvincias"/>
    <n v="1"/>
    <x v="103"/>
    <s v="D12_P01_ListDistritos"/>
    <n v="27"/>
    <x v="978"/>
    <s v="120127"/>
    <s v="JuninHuancayo"/>
    <s v="HuancayoQuichuay"/>
    <x v="11"/>
    <s v="J064"/>
    <s v="QUICHUAY-HUANCAYO                  "/>
  </r>
  <r>
    <x v="11"/>
    <x v="11"/>
    <s v="D12_ListProvincias"/>
    <n v="1"/>
    <x v="103"/>
    <s v="D12_P01_ListDistritos"/>
    <n v="28"/>
    <x v="979"/>
    <s v="120128"/>
    <s v="JuninHuancayo"/>
    <s v="HuancayoQuilcas"/>
    <x v="11"/>
    <s v="J065"/>
    <s v="QUILCAS-HUANCAYO                   "/>
  </r>
  <r>
    <x v="11"/>
    <x v="11"/>
    <s v="D12_ListProvincias"/>
    <n v="1"/>
    <x v="103"/>
    <s v="D12_P01_ListDistritos"/>
    <n v="29"/>
    <x v="980"/>
    <s v="120129"/>
    <s v="JuninHuancayo"/>
    <s v="HuancayoSan Agustin"/>
    <x v="11"/>
    <s v="J066"/>
    <s v="SAN AGUSTIN-HUANCAYO               "/>
  </r>
  <r>
    <x v="11"/>
    <x v="11"/>
    <s v="D12_ListProvincias"/>
    <n v="1"/>
    <x v="103"/>
    <s v="D12_P01_ListDistritos"/>
    <n v="30"/>
    <x v="981"/>
    <s v="120130"/>
    <s v="JuninHuancayo"/>
    <s v="HuancayoSan Jeronimo de Tunan"/>
    <x v="11"/>
    <s v="J067"/>
    <s v="SAN JERONIMO DE TUNAN-HUANCAYO     "/>
  </r>
  <r>
    <x v="11"/>
    <x v="11"/>
    <s v="D12_ListProvincias"/>
    <n v="1"/>
    <x v="103"/>
    <s v="D12_P01_ListDistritos"/>
    <n v="32"/>
    <x v="982"/>
    <s v="120132"/>
    <s v="JuninHuancayo"/>
    <s v="HuancayoSaqo"/>
    <x v="11"/>
    <s v="J015"/>
    <s v="SA#O                               "/>
  </r>
  <r>
    <x v="11"/>
    <x v="11"/>
    <s v="D12_ListProvincias"/>
    <n v="1"/>
    <x v="103"/>
    <s v="D12_P01_ListDistritos"/>
    <n v="33"/>
    <x v="983"/>
    <s v="120133"/>
    <s v="JuninHuancayo"/>
    <s v="HuancayoSapallanga"/>
    <x v="11"/>
    <s v="J016"/>
    <s v="SAPALLANGA                         "/>
  </r>
  <r>
    <x v="11"/>
    <x v="11"/>
    <s v="D12_ListProvincias"/>
    <n v="1"/>
    <x v="103"/>
    <s v="D12_P01_ListDistritos"/>
    <n v="34"/>
    <x v="984"/>
    <s v="120134"/>
    <s v="JuninHuancayo"/>
    <s v="HuancayoSicaya"/>
    <x v="11"/>
    <s v="J017"/>
    <s v="SICAYA                             "/>
  </r>
  <r>
    <x v="11"/>
    <x v="11"/>
    <s v="D12_ListProvincias"/>
    <n v="1"/>
    <x v="103"/>
    <s v="D12_P01_ListDistritos"/>
    <n v="35"/>
    <x v="985"/>
    <s v="120135"/>
    <s v="JuninHuancayo"/>
    <s v="HuancayoSanto Domingo de Acobamba"/>
    <x v="11"/>
    <s v="J018"/>
    <s v="SANTO DOMINGO DE ACOBAMBA          "/>
  </r>
  <r>
    <x v="11"/>
    <x v="11"/>
    <s v="D12_ListProvincias"/>
    <n v="1"/>
    <x v="103"/>
    <s v="D12_P01_ListDistritos"/>
    <n v="36"/>
    <x v="986"/>
    <s v="120136"/>
    <s v="JuninHuancayo"/>
    <s v="HuancayoViques"/>
    <x v="11"/>
    <s v="J019"/>
    <s v="VIQUES                             "/>
  </r>
  <r>
    <x v="11"/>
    <x v="11"/>
    <s v="D12_ListProvincias"/>
    <n v="2"/>
    <x v="104"/>
    <s v="D12_P02_ListDistritos"/>
    <n v="1"/>
    <x v="537"/>
    <s v="120201"/>
    <s v="JuninConcepcion"/>
    <s v="ConcepcionConcepcion"/>
    <x v="11"/>
    <s v="J002"/>
    <s v="CONCEPCION                         "/>
  </r>
  <r>
    <x v="11"/>
    <x v="11"/>
    <s v="D12_ListProvincias"/>
    <n v="2"/>
    <x v="104"/>
    <s v="D12_P02_ListDistritos"/>
    <n v="2"/>
    <x v="141"/>
    <s v="120202"/>
    <s v="JuninConcepcion"/>
    <s v="ConcepcionAco"/>
    <x v="11"/>
    <s v="J034"/>
    <s v="ACO-CONCEPCION                     "/>
  </r>
  <r>
    <x v="11"/>
    <x v="11"/>
    <s v="D12_ListProvincias"/>
    <n v="2"/>
    <x v="104"/>
    <s v="D12_P02_ListDistritos"/>
    <n v="3"/>
    <x v="987"/>
    <s v="120203"/>
    <s v="JuninConcepcion"/>
    <s v="ConcepcionAndamarca"/>
    <x v="11"/>
    <s v="J035"/>
    <s v="ANDAMARCA-CONCEPCION               "/>
  </r>
  <r>
    <x v="11"/>
    <x v="11"/>
    <s v="D12_ListProvincias"/>
    <n v="2"/>
    <x v="104"/>
    <s v="D12_P02_ListDistritos"/>
    <n v="4"/>
    <x v="988"/>
    <s v="120204"/>
    <s v="JuninConcepcion"/>
    <s v="ConcepcionChambara"/>
    <x v="11"/>
    <s v="J036"/>
    <s v="CHAMBARA-CONCEPCION                "/>
  </r>
  <r>
    <x v="11"/>
    <x v="11"/>
    <s v="D12_ListProvincias"/>
    <n v="2"/>
    <x v="104"/>
    <s v="D12_P02_ListDistritos"/>
    <n v="5"/>
    <x v="189"/>
    <s v="120205"/>
    <s v="JuninConcepcion"/>
    <s v="ConcepcionCochas"/>
    <x v="11"/>
    <s v="J037"/>
    <s v="COCHAS-CONCEPCION                  "/>
  </r>
  <r>
    <x v="11"/>
    <x v="11"/>
    <s v="D12_ListProvincias"/>
    <n v="2"/>
    <x v="104"/>
    <s v="D12_P02_ListDistritos"/>
    <n v="6"/>
    <x v="989"/>
    <s v="120206"/>
    <s v="JuninConcepcion"/>
    <s v="ConcepcionComas"/>
    <x v="11"/>
    <s v="J038"/>
    <s v="COMAS-CONCEPCION                   "/>
  </r>
  <r>
    <x v="11"/>
    <x v="11"/>
    <s v="D12_ListProvincias"/>
    <n v="2"/>
    <x v="104"/>
    <s v="D12_P02_ListDistritos"/>
    <n v="7"/>
    <x v="990"/>
    <s v="120207"/>
    <s v="JuninConcepcion"/>
    <s v="ConcepcionHeroinas Toledo"/>
    <x v="11"/>
    <s v="J039"/>
    <s v="HEROINAS TOLEDO-CONCEPCION         "/>
  </r>
  <r>
    <x v="11"/>
    <x v="11"/>
    <s v="D12_ListProvincias"/>
    <n v="2"/>
    <x v="104"/>
    <s v="D12_P02_ListDistritos"/>
    <n v="8"/>
    <x v="991"/>
    <s v="120208"/>
    <s v="JuninConcepcion"/>
    <s v="ConcepcionManzanares"/>
    <x v="11"/>
    <s v="J040"/>
    <s v="MANZANARES-CONCEPCION              "/>
  </r>
  <r>
    <x v="11"/>
    <x v="11"/>
    <s v="D12_ListProvincias"/>
    <n v="2"/>
    <x v="104"/>
    <s v="D12_P02_ListDistritos"/>
    <n v="9"/>
    <x v="12"/>
    <s v="120209"/>
    <s v="JuninConcepcion"/>
    <s v="ConcepcionMariscal Castilla"/>
    <x v="11"/>
    <s v="J041"/>
    <s v="MARISCAL CASTILLA-CONCEPCION       "/>
  </r>
  <r>
    <x v="11"/>
    <x v="11"/>
    <s v="D12_ListProvincias"/>
    <n v="2"/>
    <x v="104"/>
    <s v="D12_P02_ListDistritos"/>
    <n v="10"/>
    <x v="992"/>
    <s v="120210"/>
    <s v="JuninConcepcion"/>
    <s v="ConcepcionMatahuasi"/>
    <x v="11"/>
    <s v="J042"/>
    <s v="MATAHUASI-CONCEPCION               "/>
  </r>
  <r>
    <x v="11"/>
    <x v="11"/>
    <s v="D12_ListProvincias"/>
    <n v="2"/>
    <x v="104"/>
    <s v="D12_P02_ListDistritos"/>
    <n v="11"/>
    <x v="993"/>
    <s v="120211"/>
    <s v="JuninConcepcion"/>
    <s v="ConcepcionMito"/>
    <x v="11"/>
    <s v="J043"/>
    <s v="MITO-CONCEPCION                    "/>
  </r>
  <r>
    <x v="11"/>
    <x v="11"/>
    <s v="D12_ListProvincias"/>
    <n v="2"/>
    <x v="104"/>
    <s v="D12_P02_ListDistritos"/>
    <n v="12"/>
    <x v="994"/>
    <s v="120212"/>
    <s v="JuninConcepcion"/>
    <s v="ConcepcionNueve de Julio"/>
    <x v="11"/>
    <s v="J044"/>
    <s v="NUEVE DE JULIO-CONCEPCION          "/>
  </r>
  <r>
    <x v="11"/>
    <x v="11"/>
    <s v="D12_ListProvincias"/>
    <n v="2"/>
    <x v="104"/>
    <s v="D12_P02_ListDistritos"/>
    <n v="13"/>
    <x v="995"/>
    <s v="120213"/>
    <s v="JuninConcepcion"/>
    <s v="ConcepcionOrcotuna"/>
    <x v="11"/>
    <s v="J045"/>
    <s v="ORCOTUNA-CONCEPCION                "/>
  </r>
  <r>
    <x v="11"/>
    <x v="11"/>
    <s v="D12_ListProvincias"/>
    <n v="2"/>
    <x v="104"/>
    <s v="D12_P02_ListDistritos"/>
    <n v="14"/>
    <x v="996"/>
    <s v="120214"/>
    <s v="JuninConcepcion"/>
    <s v="ConcepcionSan Jose de Quero"/>
    <x v="11"/>
    <s v="J046"/>
    <s v="SAN JOSE DE QUERO-CONCEPCION       "/>
  </r>
  <r>
    <x v="11"/>
    <x v="11"/>
    <s v="D12_ListProvincias"/>
    <n v="2"/>
    <x v="104"/>
    <s v="D12_P02_ListDistritos"/>
    <n v="15"/>
    <x v="997"/>
    <s v="120215"/>
    <s v="JuninConcepcion"/>
    <s v="ConcepcionSanta Rosa de Ocopa"/>
    <x v="11"/>
    <s v="J047"/>
    <s v="SANTA ROSA DE OCOPA-CONCEPCION     "/>
  </r>
  <r>
    <x v="11"/>
    <x v="11"/>
    <s v="D12_ListProvincias"/>
    <n v="3"/>
    <x v="105"/>
    <s v="D12_P03_ListDistritos"/>
    <n v="1"/>
    <x v="998"/>
    <s v="120301"/>
    <s v="JuninChanchamayo"/>
    <s v="ChanchamayoChanchamayo"/>
    <x v="11"/>
    <s v="J003"/>
    <s v="CHANCHAMAYO                        "/>
  </r>
  <r>
    <x v="11"/>
    <x v="11"/>
    <s v="D12_ListProvincias"/>
    <n v="3"/>
    <x v="105"/>
    <s v="D12_P03_ListDistritos"/>
    <n v="2"/>
    <x v="999"/>
    <s v="120302"/>
    <s v="JuninChanchamayo"/>
    <s v="ChanchamayoPerene"/>
    <x v="11"/>
    <s v="J022"/>
    <s v="PERENE-CHANCHAMAYO                 "/>
  </r>
  <r>
    <x v="11"/>
    <x v="11"/>
    <s v="D12_ListProvincias"/>
    <n v="3"/>
    <x v="105"/>
    <s v="D12_P03_ListDistritos"/>
    <n v="3"/>
    <x v="1000"/>
    <s v="120303"/>
    <s v="JuninChanchamayo"/>
    <s v="ChanchamayoPichanaqui"/>
    <x v="11"/>
    <s v="J023"/>
    <s v="PICHANAQUI-CHANCHAMAYO             "/>
  </r>
  <r>
    <x v="11"/>
    <x v="11"/>
    <s v="D12_ListProvincias"/>
    <n v="3"/>
    <x v="105"/>
    <s v="D12_P03_ListDistritos"/>
    <n v="4"/>
    <x v="1001"/>
    <s v="120304"/>
    <s v="JuninChanchamayo"/>
    <s v="ChanchamayoSan Luis de Shuaro"/>
    <x v="11"/>
    <s v="J024"/>
    <s v="SAN LUIS DE SHUARO-CHANCHAMAYO     "/>
  </r>
  <r>
    <x v="11"/>
    <x v="11"/>
    <s v="D12_ListProvincias"/>
    <n v="3"/>
    <x v="105"/>
    <s v="D12_P03_ListDistritos"/>
    <n v="5"/>
    <x v="1002"/>
    <s v="120305"/>
    <s v="JuninChanchamayo"/>
    <s v="ChanchamayoSan Ramon"/>
    <x v="11"/>
    <s v="J021"/>
    <s v="SAN RAMON                          "/>
  </r>
  <r>
    <x v="11"/>
    <x v="11"/>
    <s v="D12_ListProvincias"/>
    <n v="3"/>
    <x v="105"/>
    <s v="D12_P03_ListDistritos"/>
    <n v="6"/>
    <x v="1003"/>
    <s v="120306"/>
    <s v="JuninChanchamayo"/>
    <s v="ChanchamayoVitoc"/>
    <x v="11"/>
    <s v="J025"/>
    <s v="VITOC-CHANCHAMAYO                  "/>
  </r>
  <r>
    <x v="11"/>
    <x v="11"/>
    <s v="D12_ListProvincias"/>
    <n v="4"/>
    <x v="106"/>
    <s v="D12_P04_ListDistritos"/>
    <n v="1"/>
    <x v="1004"/>
    <s v="120401"/>
    <s v="JuninJauja"/>
    <s v="JaujaJauja"/>
    <x v="11"/>
    <s v="J004"/>
    <s v="JAUJA                              "/>
  </r>
  <r>
    <x v="11"/>
    <x v="11"/>
    <s v="D12_ListProvincias"/>
    <n v="4"/>
    <x v="106"/>
    <s v="D12_P04_ListDistritos"/>
    <n v="2"/>
    <x v="1005"/>
    <s v="120402"/>
    <s v="JuninJauja"/>
    <s v="JaujaAcolla"/>
    <x v="11"/>
    <s v="J068"/>
    <s v="ACOLLA-JAUJA                       "/>
  </r>
  <r>
    <x v="11"/>
    <x v="11"/>
    <s v="D12_ListProvincias"/>
    <n v="4"/>
    <x v="106"/>
    <s v="D12_P04_ListDistritos"/>
    <n v="3"/>
    <x v="1006"/>
    <s v="120403"/>
    <s v="JuninJauja"/>
    <s v="JaujaApata"/>
    <x v="11"/>
    <s v="J069"/>
    <s v="APATA-JAUJA                        "/>
  </r>
  <r>
    <x v="11"/>
    <x v="11"/>
    <s v="D12_ListProvincias"/>
    <n v="4"/>
    <x v="106"/>
    <s v="D12_P04_ListDistritos"/>
    <n v="4"/>
    <x v="1007"/>
    <s v="120404"/>
    <s v="JuninJauja"/>
    <s v="JaujaAtaura"/>
    <x v="11"/>
    <s v="J070"/>
    <s v="ATAURA-JAUJA                       "/>
  </r>
  <r>
    <x v="11"/>
    <x v="11"/>
    <s v="D12_ListProvincias"/>
    <n v="4"/>
    <x v="106"/>
    <s v="D12_P04_ListDistritos"/>
    <n v="5"/>
    <x v="1008"/>
    <s v="120405"/>
    <s v="JuninJauja"/>
    <s v="JaujaCanchayllo"/>
    <x v="11"/>
    <s v="J071"/>
    <s v="CANCHAYLLO-JAUJA                   "/>
  </r>
  <r>
    <x v="11"/>
    <x v="11"/>
    <s v="D12_ListProvincias"/>
    <n v="4"/>
    <x v="106"/>
    <s v="D12_P04_ListDistritos"/>
    <n v="6"/>
    <x v="1009"/>
    <s v="120406"/>
    <s v="JuninJauja"/>
    <s v="JaujaCuricaca"/>
    <x v="11"/>
    <s v="J072"/>
    <s v="CURICACA-JAUJA                     "/>
  </r>
  <r>
    <x v="11"/>
    <x v="11"/>
    <s v="D12_ListProvincias"/>
    <n v="4"/>
    <x v="106"/>
    <s v="D12_P04_ListDistritos"/>
    <n v="7"/>
    <x v="1010"/>
    <s v="120407"/>
    <s v="JuninJauja"/>
    <s v="JaujaEl Mantaro"/>
    <x v="11"/>
    <s v="J073"/>
    <s v="EL MANTARO-JAUJA                   "/>
  </r>
  <r>
    <x v="11"/>
    <x v="11"/>
    <s v="D12_ListProvincias"/>
    <n v="4"/>
    <x v="106"/>
    <s v="D12_P04_ListDistritos"/>
    <n v="8"/>
    <x v="1011"/>
    <s v="120408"/>
    <s v="JuninJauja"/>
    <s v="JaujaHuamali"/>
    <x v="11"/>
    <s v="J074"/>
    <s v="HUAMALI-JAUJA                      "/>
  </r>
  <r>
    <x v="11"/>
    <x v="11"/>
    <s v="D12_ListProvincias"/>
    <n v="4"/>
    <x v="106"/>
    <s v="D12_P04_ListDistritos"/>
    <n v="9"/>
    <x v="1012"/>
    <s v="120409"/>
    <s v="JuninJauja"/>
    <s v="JaujaHuaripampa"/>
    <x v="11"/>
    <s v="J075"/>
    <s v="HUARIPAMPA-JAUJA                   "/>
  </r>
  <r>
    <x v="11"/>
    <x v="11"/>
    <s v="D12_ListProvincias"/>
    <n v="4"/>
    <x v="106"/>
    <s v="D12_P04_ListDistritos"/>
    <n v="10"/>
    <x v="1013"/>
    <s v="120410"/>
    <s v="JuninJauja"/>
    <s v="JaujaHuertas"/>
    <x v="11"/>
    <s v="J076"/>
    <s v="HUERTAS-JAUJA                      "/>
  </r>
  <r>
    <x v="11"/>
    <x v="11"/>
    <s v="D12_ListProvincias"/>
    <n v="4"/>
    <x v="106"/>
    <s v="D12_P04_ListDistritos"/>
    <n v="11"/>
    <x v="1014"/>
    <s v="120411"/>
    <s v="JuninJauja"/>
    <s v="JaujaJanjaillo"/>
    <x v="11"/>
    <s v="J077"/>
    <s v="JANJAILLO-JAUJA                    "/>
  </r>
  <r>
    <x v="11"/>
    <x v="11"/>
    <s v="D12_ListProvincias"/>
    <n v="4"/>
    <x v="106"/>
    <s v="D12_P04_ListDistritos"/>
    <n v="12"/>
    <x v="1015"/>
    <s v="120412"/>
    <s v="JuninJauja"/>
    <s v="JaujaJulcan"/>
    <x v="11"/>
    <s v="J078"/>
    <s v="JULCAN-JAUJA                       "/>
  </r>
  <r>
    <x v="11"/>
    <x v="11"/>
    <s v="D12_ListProvincias"/>
    <n v="4"/>
    <x v="106"/>
    <s v="D12_P04_ListDistritos"/>
    <n v="13"/>
    <x v="1016"/>
    <s v="120413"/>
    <s v="JuninJauja"/>
    <s v="JaujaLeonor Ordoqez"/>
    <x v="11"/>
    <s v="J079"/>
    <s v="LEONOR ORDO#EZ-JAUJA               "/>
  </r>
  <r>
    <x v="11"/>
    <x v="11"/>
    <s v="D12_ListProvincias"/>
    <n v="4"/>
    <x v="106"/>
    <s v="D12_P04_ListDistritos"/>
    <n v="14"/>
    <x v="1017"/>
    <s v="120414"/>
    <s v="JuninJauja"/>
    <s v="JaujaLlocllapampa"/>
    <x v="11"/>
    <s v="J080"/>
    <s v="LLOCLLAPAMPA-JAUJA                 "/>
  </r>
  <r>
    <x v="11"/>
    <x v="11"/>
    <s v="D12_ListProvincias"/>
    <n v="4"/>
    <x v="106"/>
    <s v="D12_P04_ListDistritos"/>
    <n v="15"/>
    <x v="1018"/>
    <s v="120415"/>
    <s v="JuninJauja"/>
    <s v="JaujaMarco"/>
    <x v="11"/>
    <s v="J081"/>
    <s v="MARCO-JAUJA                        "/>
  </r>
  <r>
    <x v="11"/>
    <x v="11"/>
    <s v="D12_ListProvincias"/>
    <n v="4"/>
    <x v="106"/>
    <s v="D12_P04_ListDistritos"/>
    <n v="16"/>
    <x v="1019"/>
    <s v="120416"/>
    <s v="JuninJauja"/>
    <s v="JaujaMasma"/>
    <x v="11"/>
    <s v="J082"/>
    <s v="MASMA-JAUJA                        "/>
  </r>
  <r>
    <x v="11"/>
    <x v="11"/>
    <s v="D12_ListProvincias"/>
    <n v="4"/>
    <x v="106"/>
    <s v="D12_P04_ListDistritos"/>
    <n v="17"/>
    <x v="1020"/>
    <s v="120417"/>
    <s v="JuninJauja"/>
    <s v="JaujaMasma Chicche"/>
    <x v="11"/>
    <s v="J083"/>
    <s v="MASMA CHICCHE-JAUJA                "/>
  </r>
  <r>
    <x v="11"/>
    <x v="11"/>
    <s v="D12_ListProvincias"/>
    <n v="4"/>
    <x v="106"/>
    <s v="D12_P04_ListDistritos"/>
    <n v="18"/>
    <x v="1021"/>
    <s v="120418"/>
    <s v="JuninJauja"/>
    <s v="JaujaMolinos"/>
    <x v="11"/>
    <s v="J084"/>
    <s v="MOLINOS-JAUJA                      "/>
  </r>
  <r>
    <x v="11"/>
    <x v="11"/>
    <s v="D12_ListProvincias"/>
    <n v="4"/>
    <x v="106"/>
    <s v="D12_P04_ListDistritos"/>
    <n v="19"/>
    <x v="1022"/>
    <s v="120419"/>
    <s v="JuninJauja"/>
    <s v="JaujaMonobamba"/>
    <x v="11"/>
    <s v="J085"/>
    <s v="MONOBAMBA-JAUJA                    "/>
  </r>
  <r>
    <x v="11"/>
    <x v="11"/>
    <s v="D12_ListProvincias"/>
    <n v="4"/>
    <x v="106"/>
    <s v="D12_P04_ListDistritos"/>
    <n v="20"/>
    <x v="1023"/>
    <s v="120420"/>
    <s v="JuninJauja"/>
    <s v="JaujaMuqui"/>
    <x v="11"/>
    <s v="J086"/>
    <s v="MUQUI-JAUJA                        "/>
  </r>
  <r>
    <x v="11"/>
    <x v="11"/>
    <s v="D12_ListProvincias"/>
    <n v="4"/>
    <x v="106"/>
    <s v="D12_P04_ListDistritos"/>
    <n v="21"/>
    <x v="1024"/>
    <s v="120421"/>
    <s v="JuninJauja"/>
    <s v="JaujaMuquiyauyo"/>
    <x v="11"/>
    <s v="J087"/>
    <s v="MUQUIYAUYO-JAUJA                   "/>
  </r>
  <r>
    <x v="11"/>
    <x v="11"/>
    <s v="D12_ListProvincias"/>
    <n v="4"/>
    <x v="106"/>
    <s v="D12_P04_ListDistritos"/>
    <n v="22"/>
    <x v="1025"/>
    <s v="120422"/>
    <s v="JuninJauja"/>
    <s v="JaujaPaca"/>
    <x v="11"/>
    <s v="J088"/>
    <s v="PACA-JAUJA                         "/>
  </r>
  <r>
    <x v="11"/>
    <x v="11"/>
    <s v="D12_ListProvincias"/>
    <n v="4"/>
    <x v="106"/>
    <s v="D12_P04_ListDistritos"/>
    <n v="23"/>
    <x v="576"/>
    <s v="120423"/>
    <s v="JuninJauja"/>
    <s v="JaujaPaccha"/>
    <x v="11"/>
    <s v="J089"/>
    <s v="PACCHA-JAUJA                       "/>
  </r>
  <r>
    <x v="11"/>
    <x v="11"/>
    <s v="D12_ListProvincias"/>
    <n v="4"/>
    <x v="106"/>
    <s v="D12_P04_ListDistritos"/>
    <n v="24"/>
    <x v="1026"/>
    <s v="120424"/>
    <s v="JuninJauja"/>
    <s v="JaujaPancan"/>
    <x v="11"/>
    <s v="J090"/>
    <s v="PANCAN-JAUJA                       "/>
  </r>
  <r>
    <x v="11"/>
    <x v="11"/>
    <s v="D12_ListProvincias"/>
    <n v="4"/>
    <x v="106"/>
    <s v="D12_P04_ListDistritos"/>
    <n v="25"/>
    <x v="1027"/>
    <s v="120425"/>
    <s v="JuninJauja"/>
    <s v="JaujaParco"/>
    <x v="11"/>
    <s v="J091"/>
    <s v="PARCO-JAUJA                        "/>
  </r>
  <r>
    <x v="11"/>
    <x v="11"/>
    <s v="D12_ListProvincias"/>
    <n v="4"/>
    <x v="106"/>
    <s v="D12_P04_ListDistritos"/>
    <n v="26"/>
    <x v="1028"/>
    <s v="120426"/>
    <s v="JuninJauja"/>
    <s v="JaujaPomacancha"/>
    <x v="11"/>
    <s v="J092"/>
    <s v="POMACANCHA-JAUJA                   "/>
  </r>
  <r>
    <x v="11"/>
    <x v="11"/>
    <s v="D12_ListProvincias"/>
    <n v="4"/>
    <x v="106"/>
    <s v="D12_P04_ListDistritos"/>
    <n v="27"/>
    <x v="1029"/>
    <s v="120427"/>
    <s v="JuninJauja"/>
    <s v="JaujaRicran"/>
    <x v="11"/>
    <s v="J093"/>
    <s v="RICRAN-JAUJA                       "/>
  </r>
  <r>
    <x v="11"/>
    <x v="11"/>
    <s v="D12_ListProvincias"/>
    <n v="4"/>
    <x v="106"/>
    <s v="D12_P04_ListDistritos"/>
    <n v="28"/>
    <x v="1030"/>
    <s v="120428"/>
    <s v="JuninJauja"/>
    <s v="JaujaSan Lorenzo"/>
    <x v="11"/>
    <s v="J094"/>
    <s v="SAN LORENZO-JAUJA                  "/>
  </r>
  <r>
    <x v="11"/>
    <x v="11"/>
    <s v="D12_ListProvincias"/>
    <n v="4"/>
    <x v="106"/>
    <s v="D12_P04_ListDistritos"/>
    <n v="29"/>
    <x v="1031"/>
    <s v="120429"/>
    <s v="JuninJauja"/>
    <s v="JaujaSan Pedro de Chunan"/>
    <x v="11"/>
    <s v="J095"/>
    <s v="SAN PEDRO DE CHUNAN-JAUJA          "/>
  </r>
  <r>
    <x v="11"/>
    <x v="11"/>
    <s v="D12_ListProvincias"/>
    <n v="4"/>
    <x v="106"/>
    <s v="D12_P04_ListDistritos"/>
    <n v="30"/>
    <x v="1032"/>
    <s v="120430"/>
    <s v="JuninJauja"/>
    <s v="JaujaSausa"/>
    <x v="11"/>
    <s v="J096"/>
    <s v="SAUSA-JAUJA                        "/>
  </r>
  <r>
    <x v="11"/>
    <x v="11"/>
    <s v="D12_ListProvincias"/>
    <n v="4"/>
    <x v="106"/>
    <s v="D12_P04_ListDistritos"/>
    <n v="31"/>
    <x v="1033"/>
    <s v="120431"/>
    <s v="JuninJauja"/>
    <s v="JaujaSincos"/>
    <x v="11"/>
    <s v="J097"/>
    <s v="SINCOS-JAUJA                       "/>
  </r>
  <r>
    <x v="11"/>
    <x v="11"/>
    <s v="D12_ListProvincias"/>
    <n v="4"/>
    <x v="106"/>
    <s v="D12_P04_ListDistritos"/>
    <n v="32"/>
    <x v="1034"/>
    <s v="120432"/>
    <s v="JuninJauja"/>
    <s v="JaujaTunan Marca"/>
    <x v="11"/>
    <s v="J098"/>
    <s v="TUNAN MARCA-JAUJA                  "/>
  </r>
  <r>
    <x v="11"/>
    <x v="11"/>
    <s v="D12_ListProvincias"/>
    <n v="4"/>
    <x v="106"/>
    <s v="D12_P04_ListDistritos"/>
    <n v="33"/>
    <x v="778"/>
    <s v="120433"/>
    <s v="JuninJauja"/>
    <s v="JaujaYauli"/>
    <x v="11"/>
    <s v="J008"/>
    <s v="YAULI                              "/>
  </r>
  <r>
    <x v="11"/>
    <x v="11"/>
    <s v="D12_ListProvincias"/>
    <n v="4"/>
    <x v="106"/>
    <s v="D12_P04_ListDistritos"/>
    <n v="34"/>
    <x v="1035"/>
    <s v="120434"/>
    <s v="JuninJauja"/>
    <s v="JaujaYauyos"/>
    <x v="11"/>
    <s v="J011"/>
    <s v="YAUYOS                             "/>
  </r>
  <r>
    <x v="11"/>
    <x v="11"/>
    <s v="D12_ListProvincias"/>
    <n v="5"/>
    <x v="107"/>
    <s v="D12_P05_ListDistritos"/>
    <n v="1"/>
    <x v="1036"/>
    <s v="120501"/>
    <s v="JuninJunin"/>
    <s v="JuninJunin"/>
    <x v="11"/>
    <s v="J005"/>
    <s v="JUNIN                              "/>
  </r>
  <r>
    <x v="11"/>
    <x v="11"/>
    <s v="D12_ListProvincias"/>
    <n v="5"/>
    <x v="107"/>
    <s v="D12_P05_ListDistritos"/>
    <n v="2"/>
    <x v="1037"/>
    <s v="120502"/>
    <s v="JuninJunin"/>
    <s v="JuninCarhuamayo"/>
    <x v="11"/>
    <s v="J099"/>
    <s v="CARHUAMAYO-JUNIN                   "/>
  </r>
  <r>
    <x v="11"/>
    <x v="11"/>
    <s v="D12_ListProvincias"/>
    <n v="5"/>
    <x v="107"/>
    <s v="D12_P05_ListDistritos"/>
    <n v="3"/>
    <x v="1038"/>
    <s v="120503"/>
    <s v="JuninJunin"/>
    <s v="JuninOndores"/>
    <x v="11"/>
    <s v="J0A0"/>
    <s v="ONDORES-JUNIN                      "/>
  </r>
  <r>
    <x v="11"/>
    <x v="11"/>
    <s v="D12_ListProvincias"/>
    <n v="5"/>
    <x v="107"/>
    <s v="D12_P05_ListDistritos"/>
    <n v="4"/>
    <x v="1039"/>
    <s v="120504"/>
    <s v="JuninJunin"/>
    <s v="JuninUlcumayo"/>
    <x v="11"/>
    <s v="J0A1"/>
    <s v="ULCUMAYO-JUNIN                     "/>
  </r>
  <r>
    <x v="11"/>
    <x v="11"/>
    <s v="D12_ListProvincias"/>
    <n v="6"/>
    <x v="108"/>
    <s v="D12_P06_ListDistritos"/>
    <n v="1"/>
    <x v="1040"/>
    <s v="120601"/>
    <s v="JuninSatipo"/>
    <s v="SatipoSatipo"/>
    <x v="11"/>
    <s v="J006"/>
    <s v="SATIPO                             "/>
  </r>
  <r>
    <x v="11"/>
    <x v="11"/>
    <s v="D12_ListProvincias"/>
    <n v="6"/>
    <x v="108"/>
    <s v="D12_P06_ListDistritos"/>
    <n v="2"/>
    <x v="1041"/>
    <s v="120602"/>
    <s v="JuninSatipo"/>
    <s v="SatipoCoviriali"/>
    <x v="11"/>
    <s v="J0A2"/>
    <s v="COVIRIALI-SATIPO                   "/>
  </r>
  <r>
    <x v="11"/>
    <x v="11"/>
    <s v="D12_ListProvincias"/>
    <n v="6"/>
    <x v="108"/>
    <s v="D12_P06_ListDistritos"/>
    <n v="3"/>
    <x v="1042"/>
    <s v="120603"/>
    <s v="JuninSatipo"/>
    <s v="SatipoLlaylla"/>
    <x v="11"/>
    <s v="J0A3"/>
    <s v="LLAYLLA-SATIPO                     "/>
  </r>
  <r>
    <x v="11"/>
    <x v="11"/>
    <s v="D12_ListProvincias"/>
    <n v="6"/>
    <x v="108"/>
    <s v="D12_P06_ListDistritos"/>
    <n v="5"/>
    <x v="1043"/>
    <s v="120605"/>
    <s v="JuninSatipo"/>
    <s v="SatipoPampa Hermosa"/>
    <x v="11"/>
    <s v="J0A5"/>
    <s v="PAMPA HERMOSA-SATIPO               "/>
  </r>
  <r>
    <x v="11"/>
    <x v="11"/>
    <s v="D12_ListProvincias"/>
    <n v="6"/>
    <x v="108"/>
    <s v="D12_P06_ListDistritos"/>
    <n v="7"/>
    <x v="1044"/>
    <s v="120607"/>
    <s v="JuninSatipo"/>
    <s v="SatipoRio Negro"/>
    <x v="11"/>
    <s v="J0A7"/>
    <s v="RIO NEGRO-SATIPO                   "/>
  </r>
  <r>
    <x v="11"/>
    <x v="11"/>
    <s v="D12_ListProvincias"/>
    <n v="6"/>
    <x v="108"/>
    <s v="D12_P06_ListDistritos"/>
    <n v="8"/>
    <x v="1045"/>
    <s v="120608"/>
    <s v="JuninSatipo"/>
    <s v="SatipoRio Tambo"/>
    <x v="11"/>
    <s v="J0A8"/>
    <s v="RIO TAMBO-SATIPO                   "/>
  </r>
  <r>
    <x v="11"/>
    <x v="11"/>
    <s v="D12_ListProvincias"/>
    <n v="6"/>
    <x v="108"/>
    <s v="D12_P06_ListDistritos"/>
    <n v="9"/>
    <x v="1046"/>
    <s v="120609"/>
    <s v="JuninSatipo"/>
    <s v="SatipoVizcatanDelene"/>
    <x v="11"/>
    <s v="J006"/>
    <s v="SATIPO                             "/>
  </r>
  <r>
    <x v="11"/>
    <x v="11"/>
    <s v="D12_ListProvincias"/>
    <n v="6"/>
    <x v="108"/>
    <s v="D12_P06_ListDistritos"/>
    <n v="99"/>
    <x v="1047"/>
    <s v="120699"/>
    <s v="JuninSatipo"/>
    <s v="SatipoMazamari - Pangoa"/>
    <x v="11"/>
    <s v="J0D1"/>
    <s v="MAZAMARI/PANGOA-SATIPO             "/>
  </r>
  <r>
    <x v="11"/>
    <x v="11"/>
    <s v="D12_ListProvincias"/>
    <n v="7"/>
    <x v="109"/>
    <s v="D12_P07_ListDistritos"/>
    <n v="1"/>
    <x v="1048"/>
    <s v="120701"/>
    <s v="JuninTarma"/>
    <s v="TarmaTarma"/>
    <x v="11"/>
    <s v="J007"/>
    <s v="TARMA                              "/>
  </r>
  <r>
    <x v="11"/>
    <x v="11"/>
    <s v="D12_ListProvincias"/>
    <n v="7"/>
    <x v="109"/>
    <s v="D12_P07_ListDistritos"/>
    <n v="2"/>
    <x v="228"/>
    <s v="120702"/>
    <s v="JuninTarma"/>
    <s v="TarmaAcobamba"/>
    <x v="11"/>
    <s v="J0A9"/>
    <s v="ACOBAMBA-TARMA                     "/>
  </r>
  <r>
    <x v="11"/>
    <x v="11"/>
    <s v="D12_ListProvincias"/>
    <n v="7"/>
    <x v="109"/>
    <s v="D12_P07_ListDistritos"/>
    <n v="3"/>
    <x v="1049"/>
    <s v="120703"/>
    <s v="JuninTarma"/>
    <s v="TarmaHuaricolca"/>
    <x v="11"/>
    <s v="J0B0"/>
    <s v="HUARICOLCA-TARMA                   "/>
  </r>
  <r>
    <x v="11"/>
    <x v="11"/>
    <s v="D12_ListProvincias"/>
    <n v="7"/>
    <x v="109"/>
    <s v="D12_P07_ListDistritos"/>
    <n v="4"/>
    <x v="1050"/>
    <s v="120704"/>
    <s v="JuninTarma"/>
    <s v="TarmaHuasahuasi"/>
    <x v="11"/>
    <s v="J0B1"/>
    <s v="HUASAHUASI-TARMA                   "/>
  </r>
  <r>
    <x v="11"/>
    <x v="11"/>
    <s v="D12_ListProvincias"/>
    <n v="7"/>
    <x v="109"/>
    <s v="D12_P07_ListDistritos"/>
    <n v="5"/>
    <x v="870"/>
    <s v="120705"/>
    <s v="JuninTarma"/>
    <s v="TarmaLa Union"/>
    <x v="11"/>
    <s v="J0B2"/>
    <s v="LA UNION-TARMA                     "/>
  </r>
  <r>
    <x v="11"/>
    <x v="11"/>
    <s v="D12_ListProvincias"/>
    <n v="7"/>
    <x v="109"/>
    <s v="D12_P07_ListDistritos"/>
    <n v="6"/>
    <x v="775"/>
    <s v="120706"/>
    <s v="JuninTarma"/>
    <s v="TarmaPalca"/>
    <x v="11"/>
    <s v="J0B3"/>
    <s v="PALCA-TARMA                        "/>
  </r>
  <r>
    <x v="11"/>
    <x v="11"/>
    <s v="D12_ListProvincias"/>
    <n v="7"/>
    <x v="109"/>
    <s v="D12_P07_ListDistritos"/>
    <n v="7"/>
    <x v="1051"/>
    <s v="120707"/>
    <s v="JuninTarma"/>
    <s v="TarmaPalcamayo"/>
    <x v="11"/>
    <s v="J0B4"/>
    <s v="PALCAMAYO-TARMA                    "/>
  </r>
  <r>
    <x v="11"/>
    <x v="11"/>
    <s v="D12_ListProvincias"/>
    <n v="7"/>
    <x v="109"/>
    <s v="D12_P07_ListDistritos"/>
    <n v="8"/>
    <x v="1052"/>
    <s v="120708"/>
    <s v="JuninTarma"/>
    <s v="TarmaSan Pedro de Cajas"/>
    <x v="11"/>
    <s v="J0B5"/>
    <s v="SAN PEDRO DE CAJAS-TARMA           "/>
  </r>
  <r>
    <x v="11"/>
    <x v="11"/>
    <s v="D12_ListProvincias"/>
    <n v="7"/>
    <x v="109"/>
    <s v="D12_P07_ListDistritos"/>
    <n v="9"/>
    <x v="1053"/>
    <s v="120709"/>
    <s v="JuninTarma"/>
    <s v="TarmaTapo"/>
    <x v="11"/>
    <s v="J0B6"/>
    <s v="TAPO-TARMA                         "/>
  </r>
  <r>
    <x v="11"/>
    <x v="11"/>
    <s v="D12_ListProvincias"/>
    <n v="8"/>
    <x v="110"/>
    <s v="D12_P08_ListDistritos"/>
    <n v="1"/>
    <x v="1054"/>
    <s v="120801"/>
    <s v="JuninYauli"/>
    <s v="YauliLa Oroya"/>
    <x v="11"/>
    <s v="J020"/>
    <s v="LA OROYA                           "/>
  </r>
  <r>
    <x v="11"/>
    <x v="11"/>
    <s v="D12_ListProvincias"/>
    <n v="8"/>
    <x v="110"/>
    <s v="D12_P08_ListDistritos"/>
    <n v="2"/>
    <x v="1055"/>
    <s v="120802"/>
    <s v="JuninYauli"/>
    <s v="YauliChacapalpa"/>
    <x v="11"/>
    <s v="J0B7"/>
    <s v="CHACAPALPA-YAULI                   "/>
  </r>
  <r>
    <x v="11"/>
    <x v="11"/>
    <s v="D12_ListProvincias"/>
    <n v="8"/>
    <x v="110"/>
    <s v="D12_P08_ListDistritos"/>
    <n v="3"/>
    <x v="1056"/>
    <s v="120803"/>
    <s v="JuninYauli"/>
    <s v="YauliHuay-Huay"/>
    <x v="11"/>
    <s v="J0B8"/>
    <s v="HUAY-HUAY-YAULI                    "/>
  </r>
  <r>
    <x v="11"/>
    <x v="11"/>
    <s v="D12_ListProvincias"/>
    <n v="8"/>
    <x v="110"/>
    <s v="D12_P08_ListDistritos"/>
    <n v="4"/>
    <x v="1057"/>
    <s v="120804"/>
    <s v="JuninYauli"/>
    <s v="YauliMarcapomacocha"/>
    <x v="11"/>
    <s v="J0B9"/>
    <s v="MARCAPOMACOCHA-YAULI               "/>
  </r>
  <r>
    <x v="11"/>
    <x v="11"/>
    <s v="D12_ListProvincias"/>
    <n v="8"/>
    <x v="110"/>
    <s v="D12_P08_ListDistritos"/>
    <n v="5"/>
    <x v="1058"/>
    <s v="120805"/>
    <s v="JuninYauli"/>
    <s v="YauliMorococha"/>
    <x v="11"/>
    <s v="J0C0"/>
    <s v="MOROCOCHA-YAULI                    "/>
  </r>
  <r>
    <x v="11"/>
    <x v="11"/>
    <s v="D12_ListProvincias"/>
    <n v="8"/>
    <x v="110"/>
    <s v="D12_P08_ListDistritos"/>
    <n v="6"/>
    <x v="576"/>
    <s v="120806"/>
    <s v="JuninYauli"/>
    <s v="YauliPaccha"/>
    <x v="11"/>
    <s v="J0C1"/>
    <s v="PACCHA-YAULI                       "/>
  </r>
  <r>
    <x v="11"/>
    <x v="11"/>
    <s v="D12_ListProvincias"/>
    <n v="8"/>
    <x v="110"/>
    <s v="D12_P08_ListDistritos"/>
    <n v="7"/>
    <x v="1059"/>
    <s v="120807"/>
    <s v="JuninYauli"/>
    <s v="YauliSanta Barbara de Carhuacayan"/>
    <x v="11"/>
    <s v="J0C2"/>
    <s v="SANTA BARBARA DE CARHUACAYAN-YAULI "/>
  </r>
  <r>
    <x v="11"/>
    <x v="11"/>
    <s v="D12_ListProvincias"/>
    <n v="8"/>
    <x v="110"/>
    <s v="D12_P08_ListDistritos"/>
    <n v="8"/>
    <x v="1060"/>
    <s v="120808"/>
    <s v="JuninYauli"/>
    <s v="YauliSanta Rosa de Sacco"/>
    <x v="11"/>
    <s v="J0C3"/>
    <s v="SANTA ROSA DE SACCO-YAULI          "/>
  </r>
  <r>
    <x v="11"/>
    <x v="11"/>
    <s v="D12_ListProvincias"/>
    <n v="8"/>
    <x v="110"/>
    <s v="D12_P08_ListDistritos"/>
    <n v="9"/>
    <x v="1061"/>
    <s v="120809"/>
    <s v="JuninYauli"/>
    <s v="YauliSuitucancha"/>
    <x v="11"/>
    <s v="J0C4"/>
    <s v="SUITUCANCHA-YAULI                  "/>
  </r>
  <r>
    <x v="11"/>
    <x v="11"/>
    <s v="D12_ListProvincias"/>
    <n v="8"/>
    <x v="110"/>
    <s v="D12_P08_ListDistritos"/>
    <n v="10"/>
    <x v="778"/>
    <s v="120810"/>
    <s v="JuninYauli"/>
    <s v="YauliYauli"/>
    <x v="11"/>
    <s v="J0C5"/>
    <s v="YAULI-YAULI                        "/>
  </r>
  <r>
    <x v="11"/>
    <x v="11"/>
    <s v="D12_ListProvincias"/>
    <n v="9"/>
    <x v="111"/>
    <s v="D12_P09_ListDistritos"/>
    <n v="1"/>
    <x v="1062"/>
    <s v="120901"/>
    <s v="JuninChupaca"/>
    <s v="ChupacaChupaca"/>
    <x v="11"/>
    <s v="J009"/>
    <s v="CHUPACA                            "/>
  </r>
  <r>
    <x v="11"/>
    <x v="11"/>
    <s v="D12_ListProvincias"/>
    <n v="9"/>
    <x v="111"/>
    <s v="D12_P09_ListDistritos"/>
    <n v="2"/>
    <x v="1063"/>
    <s v="120902"/>
    <s v="JuninChupaca"/>
    <s v="ChupacaAhuac"/>
    <x v="11"/>
    <s v="J026"/>
    <s v="AHUAC-CHUPACA                      "/>
  </r>
  <r>
    <x v="11"/>
    <x v="11"/>
    <s v="D12_ListProvincias"/>
    <n v="9"/>
    <x v="111"/>
    <s v="D12_P09_ListDistritos"/>
    <n v="3"/>
    <x v="1064"/>
    <s v="120903"/>
    <s v="JuninChupaca"/>
    <s v="ChupacaChongos Bajo"/>
    <x v="11"/>
    <s v="J027"/>
    <s v="CHONGOS BAJO-CHUPACA               "/>
  </r>
  <r>
    <x v="11"/>
    <x v="11"/>
    <s v="D12_ListProvincias"/>
    <n v="9"/>
    <x v="111"/>
    <s v="D12_P09_ListDistritos"/>
    <n v="4"/>
    <x v="1065"/>
    <s v="120904"/>
    <s v="JuninChupaca"/>
    <s v="ChupacaHuachac"/>
    <x v="11"/>
    <s v="J028"/>
    <s v="HUACHAC-CHUPACA                    "/>
  </r>
  <r>
    <x v="11"/>
    <x v="11"/>
    <s v="D12_ListProvincias"/>
    <n v="9"/>
    <x v="111"/>
    <s v="D12_P09_ListDistritos"/>
    <n v="5"/>
    <x v="1066"/>
    <s v="120905"/>
    <s v="JuninChupaca"/>
    <s v="ChupacaHuamancaca Chico"/>
    <x v="11"/>
    <s v="J029"/>
    <s v="HUAMANCACA CHICO-CHUPACA           "/>
  </r>
  <r>
    <x v="11"/>
    <x v="11"/>
    <s v="D12_ListProvincias"/>
    <n v="9"/>
    <x v="111"/>
    <s v="D12_P09_ListDistritos"/>
    <n v="6"/>
    <x v="1067"/>
    <s v="120906"/>
    <s v="JuninChupaca"/>
    <s v="ChupacaSan Juan de Iscos"/>
    <x v="11"/>
    <s v="J030"/>
    <s v="SAN JUAN DE YSCOS-CHUPACA          "/>
  </r>
  <r>
    <x v="11"/>
    <x v="11"/>
    <s v="D12_ListProvincias"/>
    <n v="9"/>
    <x v="111"/>
    <s v="D12_P09_ListDistritos"/>
    <n v="7"/>
    <x v="1068"/>
    <s v="120907"/>
    <s v="JuninChupaca"/>
    <s v="ChupacaSan Juan de Jarpa"/>
    <x v="11"/>
    <s v="J031"/>
    <s v="SAN JUAN DE JARPA-CHUPACA          "/>
  </r>
  <r>
    <x v="11"/>
    <x v="11"/>
    <s v="D12_ListProvincias"/>
    <n v="9"/>
    <x v="111"/>
    <s v="D12_P09_ListDistritos"/>
    <n v="8"/>
    <x v="1069"/>
    <s v="120908"/>
    <s v="JuninChupaca"/>
    <s v="ChupacaTres de Diciembre"/>
    <x v="11"/>
    <s v="J032"/>
    <s v="TRES DE DICIEMBRE-CHUPACA          "/>
  </r>
  <r>
    <x v="11"/>
    <x v="11"/>
    <s v="D12_ListProvincias"/>
    <n v="9"/>
    <x v="111"/>
    <s v="D12_P09_ListDistritos"/>
    <n v="9"/>
    <x v="1070"/>
    <s v="120909"/>
    <s v="JuninChupaca"/>
    <s v="ChupacaYanacancha"/>
    <x v="11"/>
    <s v="J033"/>
    <s v="YANACANCHA-CHUPACA                 "/>
  </r>
  <r>
    <x v="12"/>
    <x v="12"/>
    <s v="D13_ListProvincias"/>
    <n v="1"/>
    <x v="112"/>
    <s v="D13_P01_ListDistritos"/>
    <n v="1"/>
    <x v="1071"/>
    <s v="130101"/>
    <s v="La LibertadTrujillo"/>
    <s v="TrujilloTrujillo"/>
    <x v="12"/>
    <s v="LL01"/>
    <s v="TRUJILLO                           "/>
  </r>
  <r>
    <x v="12"/>
    <x v="12"/>
    <s v="D13_ListProvincias"/>
    <n v="1"/>
    <x v="112"/>
    <s v="D13_P01_ListDistritos"/>
    <n v="2"/>
    <x v="311"/>
    <s v="130102"/>
    <s v="La LibertadTrujillo"/>
    <s v="TrujilloEl Porvenir"/>
    <x v="12"/>
    <s v="LL14"/>
    <s v="EL PORVENIR                        "/>
  </r>
  <r>
    <x v="12"/>
    <x v="12"/>
    <s v="D13_ListProvincias"/>
    <n v="1"/>
    <x v="112"/>
    <s v="D13_P01_ListDistritos"/>
    <n v="3"/>
    <x v="1072"/>
    <s v="130103"/>
    <s v="La LibertadTrujillo"/>
    <s v="TrujilloFlorencia de Mora"/>
    <x v="12"/>
    <s v="LL77"/>
    <s v="FLORENCIA DE MORA-TRUJILLO         "/>
  </r>
  <r>
    <x v="12"/>
    <x v="12"/>
    <s v="D13_ListProvincias"/>
    <n v="1"/>
    <x v="112"/>
    <s v="D13_P01_ListDistritos"/>
    <n v="4"/>
    <x v="1073"/>
    <s v="130104"/>
    <s v="La LibertadTrujillo"/>
    <s v="TrujilloHuanchaco"/>
    <x v="12"/>
    <s v="LL78"/>
    <s v="HUANCHACO-TRUJILLO                 "/>
  </r>
  <r>
    <x v="12"/>
    <x v="12"/>
    <s v="D13_ListProvincias"/>
    <n v="1"/>
    <x v="112"/>
    <s v="D13_P01_ListDistritos"/>
    <n v="5"/>
    <x v="650"/>
    <s v="130105"/>
    <s v="La LibertadTrujillo"/>
    <s v="TrujilloLa Esperanza"/>
    <x v="12"/>
    <s v="LL13"/>
    <s v="LA ESPERANZA                       "/>
  </r>
  <r>
    <x v="12"/>
    <x v="12"/>
    <s v="D13_ListProvincias"/>
    <n v="1"/>
    <x v="112"/>
    <s v="D13_P01_ListDistritos"/>
    <n v="6"/>
    <x v="1074"/>
    <s v="130106"/>
    <s v="La LibertadTrujillo"/>
    <s v="TrujilloLaredo"/>
    <x v="12"/>
    <s v="LL79"/>
    <s v="LAREDO-TRUJILLO                    "/>
  </r>
  <r>
    <x v="12"/>
    <x v="12"/>
    <s v="D13_ListProvincias"/>
    <n v="1"/>
    <x v="112"/>
    <s v="D13_P01_ListDistritos"/>
    <n v="7"/>
    <x v="1075"/>
    <s v="130107"/>
    <s v="La LibertadTrujillo"/>
    <s v="TrujilloMoche"/>
    <x v="12"/>
    <s v="LL80"/>
    <s v="MOCHE-TRUJILLO                     "/>
  </r>
  <r>
    <x v="12"/>
    <x v="12"/>
    <s v="D13_ListProvincias"/>
    <n v="1"/>
    <x v="112"/>
    <s v="D13_P01_ListDistritos"/>
    <n v="8"/>
    <x v="1076"/>
    <s v="130108"/>
    <s v="La LibertadTrujillo"/>
    <s v="TrujilloPoroto"/>
    <x v="12"/>
    <s v="LL81"/>
    <s v="POROTO-TRUJILLO                    "/>
  </r>
  <r>
    <x v="12"/>
    <x v="12"/>
    <s v="D13_ListProvincias"/>
    <n v="1"/>
    <x v="112"/>
    <s v="D13_P01_ListDistritos"/>
    <n v="9"/>
    <x v="1077"/>
    <s v="130109"/>
    <s v="La LibertadTrujillo"/>
    <s v="TrujilloSalaverry"/>
    <x v="12"/>
    <s v="LL82"/>
    <s v="SALAVERRY-TRUJILLO                 "/>
  </r>
  <r>
    <x v="12"/>
    <x v="12"/>
    <s v="D13_ListProvincias"/>
    <n v="1"/>
    <x v="112"/>
    <s v="D13_P01_ListDistritos"/>
    <n v="10"/>
    <x v="1078"/>
    <s v="130110"/>
    <s v="La LibertadTrujillo"/>
    <s v="TrujilloSimbal"/>
    <x v="12"/>
    <s v="LL83"/>
    <s v="SIMBAL-TRUJILLO                    "/>
  </r>
  <r>
    <x v="12"/>
    <x v="12"/>
    <s v="D13_ListProvincias"/>
    <n v="1"/>
    <x v="112"/>
    <s v="D13_P01_ListDistritos"/>
    <n v="11"/>
    <x v="1079"/>
    <s v="130111"/>
    <s v="La LibertadTrujillo"/>
    <s v="TrujilloVictor Larco Herrera"/>
    <x v="12"/>
    <s v="LL16"/>
    <s v="VICTOR LARCO HERRERA               "/>
  </r>
  <r>
    <x v="12"/>
    <x v="12"/>
    <s v="D13_ListProvincias"/>
    <n v="2"/>
    <x v="113"/>
    <s v="D13_P02_ListDistritos"/>
    <n v="1"/>
    <x v="1080"/>
    <s v="130201"/>
    <s v="La LibertadAscope"/>
    <s v="AscopeAscope"/>
    <x v="12"/>
    <s v="LL02"/>
    <s v="ASCOPE                             "/>
  </r>
  <r>
    <x v="12"/>
    <x v="12"/>
    <s v="D13_ListProvincias"/>
    <n v="2"/>
    <x v="113"/>
    <s v="D13_P02_ListDistritos"/>
    <n v="2"/>
    <x v="1081"/>
    <s v="130202"/>
    <s v="La LibertadAscope"/>
    <s v="AscopeChicama"/>
    <x v="12"/>
    <s v="LL17"/>
    <s v="CHICAMA-ASCOPE                     "/>
  </r>
  <r>
    <x v="12"/>
    <x v="12"/>
    <s v="D13_ListProvincias"/>
    <n v="2"/>
    <x v="113"/>
    <s v="D13_P02_ListDistritos"/>
    <n v="3"/>
    <x v="1082"/>
    <s v="130203"/>
    <s v="La LibertadAscope"/>
    <s v="AscopeChocope"/>
    <x v="12"/>
    <s v="LL18"/>
    <s v="CHOCOPE-ASCOPE                     "/>
  </r>
  <r>
    <x v="12"/>
    <x v="12"/>
    <s v="D13_ListProvincias"/>
    <n v="2"/>
    <x v="113"/>
    <s v="D13_P02_ListDistritos"/>
    <n v="4"/>
    <x v="1083"/>
    <s v="130204"/>
    <s v="La LibertadAscope"/>
    <s v="AscopeMagdalena de Cao"/>
    <x v="12"/>
    <s v="LL19"/>
    <s v="MAGDALENA DE CAO-ASCOPE            "/>
  </r>
  <r>
    <x v="12"/>
    <x v="12"/>
    <s v="D13_ListProvincias"/>
    <n v="2"/>
    <x v="113"/>
    <s v="D13_P02_ListDistritos"/>
    <n v="5"/>
    <x v="1084"/>
    <s v="130205"/>
    <s v="La LibertadAscope"/>
    <s v="AscopePaijan"/>
    <x v="12"/>
    <s v="LL15"/>
    <s v="PAIJAN                             "/>
  </r>
  <r>
    <x v="12"/>
    <x v="12"/>
    <s v="D13_ListProvincias"/>
    <n v="2"/>
    <x v="113"/>
    <s v="D13_P02_ListDistritos"/>
    <n v="6"/>
    <x v="1085"/>
    <s v="130206"/>
    <s v="La LibertadAscope"/>
    <s v="AscopeRazuri"/>
    <x v="12"/>
    <s v="LL20"/>
    <s v="RAZURI-ASCOPE                      "/>
  </r>
  <r>
    <x v="12"/>
    <x v="12"/>
    <s v="D13_ListProvincias"/>
    <n v="2"/>
    <x v="113"/>
    <s v="D13_P02_ListDistritos"/>
    <n v="7"/>
    <x v="1086"/>
    <s v="130207"/>
    <s v="La LibertadAscope"/>
    <s v="AscopeSantiago de Cao"/>
    <x v="12"/>
    <s v="LL21"/>
    <s v="SANTIAGO DE CAO-ASCOPE             "/>
  </r>
  <r>
    <x v="12"/>
    <x v="12"/>
    <s v="D13_ListProvincias"/>
    <n v="2"/>
    <x v="113"/>
    <s v="D13_P02_ListDistritos"/>
    <n v="8"/>
    <x v="1087"/>
    <s v="130208"/>
    <s v="La LibertadAscope"/>
    <s v="AscopeCasa Grande"/>
    <x v="12"/>
    <s v="LL22"/>
    <s v="CASA GRANDE-ASCOPE                 "/>
  </r>
  <r>
    <x v="12"/>
    <x v="12"/>
    <s v="D13_ListProvincias"/>
    <n v="3"/>
    <x v="114"/>
    <s v="D13_P03_ListDistritos"/>
    <n v="1"/>
    <x v="632"/>
    <s v="130301"/>
    <s v="La LibertadBolivar"/>
    <s v="BolivarBolivar"/>
    <x v="12"/>
    <s v="LL03"/>
    <s v="BOLIVAR                            "/>
  </r>
  <r>
    <x v="12"/>
    <x v="12"/>
    <s v="D13_ListProvincias"/>
    <n v="3"/>
    <x v="114"/>
    <s v="D13_P03_ListDistritos"/>
    <n v="2"/>
    <x v="604"/>
    <s v="130302"/>
    <s v="La LibertadBolivar"/>
    <s v="BolivarBambamarca"/>
    <x v="12"/>
    <s v="LL23"/>
    <s v="BAMBAMARCA-BOLIVAR                 "/>
  </r>
  <r>
    <x v="12"/>
    <x v="12"/>
    <s v="D13_ListProvincias"/>
    <n v="3"/>
    <x v="114"/>
    <s v="D13_P03_ListDistritos"/>
    <n v="3"/>
    <x v="1088"/>
    <s v="130303"/>
    <s v="La LibertadBolivar"/>
    <s v="BolivarCondormarca"/>
    <x v="12"/>
    <s v="LL24"/>
    <s v="CONDORMARCA-BOLIVAR                "/>
  </r>
  <r>
    <x v="12"/>
    <x v="12"/>
    <s v="D13_ListProvincias"/>
    <n v="3"/>
    <x v="114"/>
    <s v="D13_P03_ListDistritos"/>
    <n v="4"/>
    <x v="1089"/>
    <s v="130304"/>
    <s v="La LibertadBolivar"/>
    <s v="BolivarLongotea"/>
    <x v="12"/>
    <s v="LL25"/>
    <s v="LONGOTEA-BOLIVAR                   "/>
  </r>
  <r>
    <x v="12"/>
    <x v="12"/>
    <s v="D13_ListProvincias"/>
    <n v="3"/>
    <x v="114"/>
    <s v="D13_P03_ListDistritos"/>
    <n v="5"/>
    <x v="1090"/>
    <s v="130305"/>
    <s v="La LibertadBolivar"/>
    <s v="BolivarUchumarca"/>
    <x v="12"/>
    <s v="LL26"/>
    <s v="UCHUMARCA-BOLIVAR                  "/>
  </r>
  <r>
    <x v="12"/>
    <x v="12"/>
    <s v="D13_ListProvincias"/>
    <n v="3"/>
    <x v="114"/>
    <s v="D13_P03_ListDistritos"/>
    <n v="6"/>
    <x v="1091"/>
    <s v="130306"/>
    <s v="La LibertadBolivar"/>
    <s v="BolivarUcuncha"/>
    <x v="12"/>
    <s v="LL27"/>
    <s v="UCUNCHA-BOLIVAR                    "/>
  </r>
  <r>
    <x v="12"/>
    <x v="12"/>
    <s v="D13_ListProvincias"/>
    <n v="4"/>
    <x v="115"/>
    <s v="D13_P04_ListDistritos"/>
    <n v="1"/>
    <x v="1092"/>
    <s v="130401"/>
    <s v="La LibertadChepen"/>
    <s v="ChepenChepen"/>
    <x v="12"/>
    <s v="LL04"/>
    <s v="CHEPEN                             "/>
  </r>
  <r>
    <x v="12"/>
    <x v="12"/>
    <s v="D13_ListProvincias"/>
    <n v="4"/>
    <x v="115"/>
    <s v="D13_P04_ListDistritos"/>
    <n v="2"/>
    <x v="1093"/>
    <s v="130402"/>
    <s v="La LibertadChepen"/>
    <s v="ChepenPacanga"/>
    <x v="12"/>
    <s v="LL28"/>
    <s v="PACANGA-CHEPEN                     "/>
  </r>
  <r>
    <x v="12"/>
    <x v="12"/>
    <s v="D13_ListProvincias"/>
    <n v="4"/>
    <x v="115"/>
    <s v="D13_P04_ListDistritos"/>
    <n v="3"/>
    <x v="933"/>
    <s v="130403"/>
    <s v="La LibertadChepen"/>
    <s v="ChepenPueblo Nuevo"/>
    <x v="12"/>
    <s v="LL29"/>
    <s v="PUEBLO NUEVO-CHEPEN                "/>
  </r>
  <r>
    <x v="12"/>
    <x v="12"/>
    <s v="D13_ListProvincias"/>
    <n v="5"/>
    <x v="116"/>
    <s v="D13_P05_ListDistritos"/>
    <n v="1"/>
    <x v="1015"/>
    <s v="130501"/>
    <s v="La LibertadJulcan"/>
    <s v="JulcanJulcan"/>
    <x v="12"/>
    <s v="LL05"/>
    <s v="JULCAN                             "/>
  </r>
  <r>
    <x v="12"/>
    <x v="12"/>
    <s v="D13_ListProvincias"/>
    <n v="5"/>
    <x v="116"/>
    <s v="D13_P05_ListDistritos"/>
    <n v="2"/>
    <x v="1094"/>
    <s v="130502"/>
    <s v="La LibertadJulcan"/>
    <s v="JulcanCalamarca"/>
    <x v="12"/>
    <s v="LL34"/>
    <s v="CALAMARCA-JULCAN                   "/>
  </r>
  <r>
    <x v="12"/>
    <x v="12"/>
    <s v="D13_ListProvincias"/>
    <n v="5"/>
    <x v="116"/>
    <s v="D13_P05_ListDistritos"/>
    <n v="3"/>
    <x v="1095"/>
    <s v="130503"/>
    <s v="La LibertadJulcan"/>
    <s v="JulcanCarabamba"/>
    <x v="12"/>
    <s v="LL35"/>
    <s v="CARABAMBA-JULCAN                   "/>
  </r>
  <r>
    <x v="12"/>
    <x v="12"/>
    <s v="D13_ListProvincias"/>
    <n v="5"/>
    <x v="116"/>
    <s v="D13_P05_ListDistritos"/>
    <n v="4"/>
    <x v="1096"/>
    <s v="130504"/>
    <s v="La LibertadJulcan"/>
    <s v="JulcanHuaso"/>
    <x v="12"/>
    <s v="LL36"/>
    <s v="HUASO-JULCAN                       "/>
  </r>
  <r>
    <x v="12"/>
    <x v="12"/>
    <s v="D13_ListProvincias"/>
    <n v="6"/>
    <x v="117"/>
    <s v="D13_P06_ListDistritos"/>
    <n v="1"/>
    <x v="1097"/>
    <s v="130601"/>
    <s v="La LibertadOtuzco"/>
    <s v="OtuzcoOtuzco"/>
    <x v="12"/>
    <s v="LL06"/>
    <s v="OTUZCO                             "/>
  </r>
  <r>
    <x v="12"/>
    <x v="12"/>
    <s v="D13_ListProvincias"/>
    <n v="6"/>
    <x v="117"/>
    <s v="D13_P06_ListDistritos"/>
    <n v="2"/>
    <x v="1098"/>
    <s v="130602"/>
    <s v="La LibertadOtuzco"/>
    <s v="OtuzcoAgallpampa"/>
    <x v="12"/>
    <s v="LL37"/>
    <s v="AGALLPAMPA-OTUZCO                  "/>
  </r>
  <r>
    <x v="12"/>
    <x v="12"/>
    <s v="D13_ListProvincias"/>
    <n v="6"/>
    <x v="117"/>
    <s v="D13_P06_ListDistritos"/>
    <n v="4"/>
    <x v="1099"/>
    <s v="130604"/>
    <s v="La LibertadOtuzco"/>
    <s v="OtuzcoCharat"/>
    <x v="12"/>
    <s v="LL38"/>
    <s v="CHARAT-OTUZCO                      "/>
  </r>
  <r>
    <x v="12"/>
    <x v="12"/>
    <s v="D13_ListProvincias"/>
    <n v="6"/>
    <x v="117"/>
    <s v="D13_P06_ListDistritos"/>
    <n v="5"/>
    <x v="1100"/>
    <s v="130605"/>
    <s v="La LibertadOtuzco"/>
    <s v="OtuzcoHuaranchal"/>
    <x v="12"/>
    <s v="LL39"/>
    <s v="HUARANCHAL-OTUZCO                  "/>
  </r>
  <r>
    <x v="12"/>
    <x v="12"/>
    <s v="D13_ListProvincias"/>
    <n v="6"/>
    <x v="117"/>
    <s v="D13_P06_ListDistritos"/>
    <n v="6"/>
    <x v="1101"/>
    <s v="130606"/>
    <s v="La LibertadOtuzco"/>
    <s v="OtuzcoLa Cuesta"/>
    <x v="12"/>
    <s v="LL40"/>
    <s v="LA CUESTA-OTUZCO                   "/>
  </r>
  <r>
    <x v="12"/>
    <x v="12"/>
    <s v="D13_ListProvincias"/>
    <n v="6"/>
    <x v="117"/>
    <s v="D13_P06_ListDistritos"/>
    <n v="8"/>
    <x v="1102"/>
    <s v="130608"/>
    <s v="La LibertadOtuzco"/>
    <s v="OtuzcoMache"/>
    <x v="12"/>
    <s v="LL41"/>
    <s v="MACHE-OTUZCO                       "/>
  </r>
  <r>
    <x v="12"/>
    <x v="12"/>
    <s v="D13_ListProvincias"/>
    <n v="6"/>
    <x v="117"/>
    <s v="D13_P06_ListDistritos"/>
    <n v="10"/>
    <x v="1103"/>
    <s v="130610"/>
    <s v="La LibertadOtuzco"/>
    <s v="OtuzcoParanday"/>
    <x v="12"/>
    <s v="LL42"/>
    <s v="PARANDAY-OTUZCO                    "/>
  </r>
  <r>
    <x v="12"/>
    <x v="12"/>
    <s v="D13_ListProvincias"/>
    <n v="6"/>
    <x v="117"/>
    <s v="D13_P06_ListDistritos"/>
    <n v="11"/>
    <x v="1104"/>
    <s v="130611"/>
    <s v="La LibertadOtuzco"/>
    <s v="OtuzcoSalpo"/>
    <x v="12"/>
    <s v="LL43"/>
    <s v="SALPO-OTUZCO                       "/>
  </r>
  <r>
    <x v="12"/>
    <x v="12"/>
    <s v="D13_ListProvincias"/>
    <n v="6"/>
    <x v="117"/>
    <s v="D13_P06_ListDistritos"/>
    <n v="13"/>
    <x v="1105"/>
    <s v="130613"/>
    <s v="La LibertadOtuzco"/>
    <s v="OtuzcoSinsicap"/>
    <x v="12"/>
    <s v="LL86"/>
    <s v="SINSICAP-OTUZCO                    "/>
  </r>
  <r>
    <x v="12"/>
    <x v="12"/>
    <s v="D13_ListProvincias"/>
    <n v="6"/>
    <x v="117"/>
    <s v="D13_P06_ListDistritos"/>
    <n v="14"/>
    <x v="1106"/>
    <s v="130614"/>
    <s v="La LibertadOtuzco"/>
    <s v="OtuzcoUsquil"/>
    <x v="12"/>
    <s v="LL45"/>
    <s v="USQUIL-OTUZCO                      "/>
  </r>
  <r>
    <x v="12"/>
    <x v="12"/>
    <s v="D13_ListProvincias"/>
    <n v="7"/>
    <x v="118"/>
    <s v="D13_P07_ListDistritos"/>
    <n v="1"/>
    <x v="1107"/>
    <s v="130701"/>
    <s v="La LibertadPacasmayo"/>
    <s v="PacasmayoSan Pedro de Lloc"/>
    <x v="12"/>
    <s v="LL46"/>
    <s v="SAN PEDRO DE LLOC-PACASMAYO        "/>
  </r>
  <r>
    <x v="12"/>
    <x v="12"/>
    <s v="D13_ListProvincias"/>
    <n v="7"/>
    <x v="118"/>
    <s v="D13_P07_ListDistritos"/>
    <n v="2"/>
    <x v="1108"/>
    <s v="130702"/>
    <s v="La LibertadPacasmayo"/>
    <s v="PacasmayoGuadalupe"/>
    <x v="12"/>
    <s v="LL47"/>
    <s v="GUADALUPE-PACASMAYO                "/>
  </r>
  <r>
    <x v="12"/>
    <x v="12"/>
    <s v="D13_ListProvincias"/>
    <n v="7"/>
    <x v="118"/>
    <s v="D13_P07_ListDistritos"/>
    <n v="3"/>
    <x v="1109"/>
    <s v="130703"/>
    <s v="La LibertadPacasmayo"/>
    <s v="PacasmayoJequetepeque"/>
    <x v="12"/>
    <s v="LL48"/>
    <s v="JEQUETEPEQUE-PACASMAYO             "/>
  </r>
  <r>
    <x v="12"/>
    <x v="12"/>
    <s v="D13_ListProvincias"/>
    <n v="7"/>
    <x v="118"/>
    <s v="D13_P07_ListDistritos"/>
    <n v="4"/>
    <x v="1110"/>
    <s v="130704"/>
    <s v="La LibertadPacasmayo"/>
    <s v="PacasmayoPacasmayo"/>
    <x v="12"/>
    <s v="LL07"/>
    <s v="PACASMAYO                          "/>
  </r>
  <r>
    <x v="12"/>
    <x v="12"/>
    <s v="D13_ListProvincias"/>
    <n v="7"/>
    <x v="118"/>
    <s v="D13_P07_ListDistritos"/>
    <n v="5"/>
    <x v="1111"/>
    <s v="130705"/>
    <s v="La LibertadPacasmayo"/>
    <s v="PacasmayoSan Jose"/>
    <x v="12"/>
    <s v="LL49"/>
    <s v="SAN JOSE-PACASMAYO                 "/>
  </r>
  <r>
    <x v="12"/>
    <x v="12"/>
    <s v="D13_ListProvincias"/>
    <n v="8"/>
    <x v="119"/>
    <s v="D13_P08_ListDistritos"/>
    <n v="1"/>
    <x v="1112"/>
    <s v="130801"/>
    <s v="La LibertadPataz"/>
    <s v="PatazTayabamba"/>
    <x v="12"/>
    <s v="LL50"/>
    <s v="TAYABAMBA-PATAZ                    "/>
  </r>
  <r>
    <x v="12"/>
    <x v="12"/>
    <s v="D13_ListProvincias"/>
    <n v="8"/>
    <x v="119"/>
    <s v="D13_P08_ListDistritos"/>
    <n v="2"/>
    <x v="1113"/>
    <s v="130802"/>
    <s v="La LibertadPataz"/>
    <s v="PatazBuldibuyo"/>
    <x v="12"/>
    <s v="LL51"/>
    <s v="BULDIBUYO-PATAZ                    "/>
  </r>
  <r>
    <x v="12"/>
    <x v="12"/>
    <s v="D13_ListProvincias"/>
    <n v="8"/>
    <x v="119"/>
    <s v="D13_P08_ListDistritos"/>
    <n v="3"/>
    <x v="1114"/>
    <s v="130803"/>
    <s v="La LibertadPataz"/>
    <s v="PatazChillia"/>
    <x v="12"/>
    <s v="LL52"/>
    <s v="CHILLIA-PATAZ                      "/>
  </r>
  <r>
    <x v="12"/>
    <x v="12"/>
    <s v="D13_ListProvincias"/>
    <n v="8"/>
    <x v="119"/>
    <s v="D13_P08_ListDistritos"/>
    <n v="4"/>
    <x v="1115"/>
    <s v="130804"/>
    <s v="La LibertadPataz"/>
    <s v="PatazHuancaspata"/>
    <x v="12"/>
    <s v="LL53"/>
    <s v="HUANCASPATA-PATAZ                  "/>
  </r>
  <r>
    <x v="12"/>
    <x v="12"/>
    <s v="D13_ListProvincias"/>
    <n v="8"/>
    <x v="119"/>
    <s v="D13_P08_ListDistritos"/>
    <n v="5"/>
    <x v="1116"/>
    <s v="130805"/>
    <s v="La LibertadPataz"/>
    <s v="PatazHuaylillas"/>
    <x v="12"/>
    <s v="LL54"/>
    <s v="HUAYLILLAS-PATAZ                   "/>
  </r>
  <r>
    <x v="12"/>
    <x v="12"/>
    <s v="D13_ListProvincias"/>
    <n v="8"/>
    <x v="119"/>
    <s v="D13_P08_ListDistritos"/>
    <n v="6"/>
    <x v="1117"/>
    <s v="130806"/>
    <s v="La LibertadPataz"/>
    <s v="PatazHuayo"/>
    <x v="12"/>
    <s v="LL55"/>
    <s v="HUAYO-PATAZ                        "/>
  </r>
  <r>
    <x v="12"/>
    <x v="12"/>
    <s v="D13_ListProvincias"/>
    <n v="8"/>
    <x v="119"/>
    <s v="D13_P08_ListDistritos"/>
    <n v="7"/>
    <x v="1118"/>
    <s v="130807"/>
    <s v="La LibertadPataz"/>
    <s v="PatazOngon"/>
    <x v="12"/>
    <s v="LL56"/>
    <s v="ONGON-PATAZ                        "/>
  </r>
  <r>
    <x v="12"/>
    <x v="12"/>
    <s v="D13_ListProvincias"/>
    <n v="8"/>
    <x v="119"/>
    <s v="D13_P08_ListDistritos"/>
    <n v="8"/>
    <x v="1119"/>
    <s v="130808"/>
    <s v="La LibertadPataz"/>
    <s v="PatazParcoy"/>
    <x v="12"/>
    <s v="LL57"/>
    <s v="PARCOY-PATAZ                       "/>
  </r>
  <r>
    <x v="12"/>
    <x v="12"/>
    <s v="D13_ListProvincias"/>
    <n v="8"/>
    <x v="119"/>
    <s v="D13_P08_ListDistritos"/>
    <n v="9"/>
    <x v="1120"/>
    <s v="130809"/>
    <s v="La LibertadPataz"/>
    <s v="PatazPataz"/>
    <x v="12"/>
    <s v="LL08"/>
    <s v="PATAZ                              "/>
  </r>
  <r>
    <x v="12"/>
    <x v="12"/>
    <s v="D13_ListProvincias"/>
    <n v="8"/>
    <x v="119"/>
    <s v="D13_P08_ListDistritos"/>
    <n v="10"/>
    <x v="1121"/>
    <s v="130810"/>
    <s v="La LibertadPataz"/>
    <s v="PatazPias"/>
    <x v="12"/>
    <s v="LL58"/>
    <s v="PIAS-PATAZ                         "/>
  </r>
  <r>
    <x v="12"/>
    <x v="12"/>
    <s v="D13_ListProvincias"/>
    <n v="8"/>
    <x v="119"/>
    <s v="D13_P08_ListDistritos"/>
    <n v="11"/>
    <x v="1122"/>
    <s v="130811"/>
    <s v="La LibertadPataz"/>
    <s v="PatazSantiago de Challas"/>
    <x v="12"/>
    <s v="LL59"/>
    <s v="SANTIAGO DE CHALLAS-PATAZ          "/>
  </r>
  <r>
    <x v="12"/>
    <x v="12"/>
    <s v="D13_ListProvincias"/>
    <n v="8"/>
    <x v="119"/>
    <s v="D13_P08_ListDistritos"/>
    <n v="12"/>
    <x v="1123"/>
    <s v="130812"/>
    <s v="La LibertadPataz"/>
    <s v="PatazTaurija"/>
    <x v="12"/>
    <s v="LL60"/>
    <s v="TAURIJA-PATAZ                      "/>
  </r>
  <r>
    <x v="12"/>
    <x v="12"/>
    <s v="D13_ListProvincias"/>
    <n v="8"/>
    <x v="119"/>
    <s v="D13_P08_ListDistritos"/>
    <n v="13"/>
    <x v="1124"/>
    <s v="130813"/>
    <s v="La LibertadPataz"/>
    <s v="PatazUrpay"/>
    <x v="12"/>
    <s v="LL61"/>
    <s v="URPAY-PATAZ                        "/>
  </r>
  <r>
    <x v="12"/>
    <x v="12"/>
    <s v="D13_ListProvincias"/>
    <n v="9"/>
    <x v="120"/>
    <s v="D13_P09_ListDistritos"/>
    <n v="1"/>
    <x v="1125"/>
    <s v="130901"/>
    <s v="La LibertadSanchez Carrion"/>
    <s v="Sanchez CarrionHuamachuco"/>
    <x v="12"/>
    <s v="LL62"/>
    <s v="HUAMACHUCO-SANCHEZ CARRION         "/>
  </r>
  <r>
    <x v="12"/>
    <x v="12"/>
    <s v="D13_ListProvincias"/>
    <n v="9"/>
    <x v="120"/>
    <s v="D13_P09_ListDistritos"/>
    <n v="2"/>
    <x v="1126"/>
    <s v="130902"/>
    <s v="La LibertadSanchez Carrion"/>
    <s v="Sanchez CarrionChugay"/>
    <x v="12"/>
    <s v="LL63"/>
    <s v="CHUGAY-SANCHEZ CARRION             "/>
  </r>
  <r>
    <x v="12"/>
    <x v="12"/>
    <s v="D13_ListProvincias"/>
    <n v="9"/>
    <x v="120"/>
    <s v="D13_P09_ListDistritos"/>
    <n v="3"/>
    <x v="1127"/>
    <s v="130903"/>
    <s v="La LibertadSanchez Carrion"/>
    <s v="Sanchez CarrionCochorco"/>
    <x v="12"/>
    <s v="LL64"/>
    <s v="COCHORCO-SANCHEZ CARRION           "/>
  </r>
  <r>
    <x v="12"/>
    <x v="12"/>
    <s v="D13_ListProvincias"/>
    <n v="9"/>
    <x v="120"/>
    <s v="D13_P09_ListDistritos"/>
    <n v="4"/>
    <x v="1128"/>
    <s v="130904"/>
    <s v="La LibertadSanchez Carrion"/>
    <s v="Sanchez CarrionCurgos"/>
    <x v="12"/>
    <s v="LL65"/>
    <s v="CURGOS-SANCHEZ CARRION             "/>
  </r>
  <r>
    <x v="12"/>
    <x v="12"/>
    <s v="D13_ListProvincias"/>
    <n v="9"/>
    <x v="120"/>
    <s v="D13_P09_ListDistritos"/>
    <n v="5"/>
    <x v="1129"/>
    <s v="130905"/>
    <s v="La LibertadSanchez Carrion"/>
    <s v="Sanchez CarrionMarcabal"/>
    <x v="12"/>
    <s v="LL66"/>
    <s v="MARCABAL-SANCHEZ CARRION           "/>
  </r>
  <r>
    <x v="12"/>
    <x v="12"/>
    <s v="D13_ListProvincias"/>
    <n v="9"/>
    <x v="120"/>
    <s v="D13_P09_ListDistritos"/>
    <n v="6"/>
    <x v="1130"/>
    <s v="130906"/>
    <s v="La LibertadSanchez Carrion"/>
    <s v="Sanchez CarrionSanagoran"/>
    <x v="12"/>
    <s v="LL67"/>
    <s v="SANAGORAN-SANCHEZ CARRION          "/>
  </r>
  <r>
    <x v="12"/>
    <x v="12"/>
    <s v="D13_ListProvincias"/>
    <n v="9"/>
    <x v="120"/>
    <s v="D13_P09_ListDistritos"/>
    <n v="7"/>
    <x v="1131"/>
    <s v="130907"/>
    <s v="La LibertadSanchez Carrion"/>
    <s v="Sanchez CarrionSarin"/>
    <x v="12"/>
    <s v="LL68"/>
    <s v="SARIN-SANCHEZ CARRION              "/>
  </r>
  <r>
    <x v="12"/>
    <x v="12"/>
    <s v="D13_ListProvincias"/>
    <n v="9"/>
    <x v="120"/>
    <s v="D13_P09_ListDistritos"/>
    <n v="8"/>
    <x v="1132"/>
    <s v="130908"/>
    <s v="La LibertadSanchez Carrion"/>
    <s v="Sanchez CarrionSartimbamba"/>
    <x v="12"/>
    <s v="LL69"/>
    <s v="SARTIMBAMBA-SANCHEZ CARRION        "/>
  </r>
  <r>
    <x v="12"/>
    <x v="12"/>
    <s v="D13_ListProvincias"/>
    <n v="10"/>
    <x v="121"/>
    <s v="D13_P10_ListDistritos"/>
    <n v="1"/>
    <x v="1133"/>
    <s v="131001"/>
    <s v="La LibertadSantiago de Chuco"/>
    <s v="Santiago de ChucoSantiago de Chuco"/>
    <x v="12"/>
    <s v="LL10"/>
    <s v="SANTIAGO DE CHUCO                  "/>
  </r>
  <r>
    <x v="12"/>
    <x v="12"/>
    <s v="D13_ListProvincias"/>
    <n v="10"/>
    <x v="121"/>
    <s v="D13_P10_ListDistritos"/>
    <n v="2"/>
    <x v="1134"/>
    <s v="131002"/>
    <s v="La LibertadSantiago de Chuco"/>
    <s v="Santiago de ChucoAngasmarca"/>
    <x v="12"/>
    <s v="LL70"/>
    <s v="ANGASMARCA-SANTIAGO DE CHUCO       "/>
  </r>
  <r>
    <x v="12"/>
    <x v="12"/>
    <s v="D13_ListProvincias"/>
    <n v="10"/>
    <x v="121"/>
    <s v="D13_P10_ListDistritos"/>
    <n v="3"/>
    <x v="1135"/>
    <s v="131003"/>
    <s v="La LibertadSantiago de Chuco"/>
    <s v="Santiago de ChucoCachicadan"/>
    <x v="12"/>
    <s v="LL71"/>
    <s v="CACHICADAN-SANTIAGO DE CHUCO       "/>
  </r>
  <r>
    <x v="12"/>
    <x v="12"/>
    <s v="D13_ListProvincias"/>
    <n v="10"/>
    <x v="121"/>
    <s v="D13_P10_ListDistritos"/>
    <n v="4"/>
    <x v="1136"/>
    <s v="131004"/>
    <s v="La LibertadSantiago de Chuco"/>
    <s v="Santiago de ChucoMollebamba"/>
    <x v="12"/>
    <s v="LL72"/>
    <s v="MOLLEBAMBA-SANTIAGO DE CHUCO       "/>
  </r>
  <r>
    <x v="12"/>
    <x v="12"/>
    <s v="D13_ListProvincias"/>
    <n v="10"/>
    <x v="121"/>
    <s v="D13_P10_ListDistritos"/>
    <n v="5"/>
    <x v="682"/>
    <s v="131005"/>
    <s v="La LibertadSantiago de Chuco"/>
    <s v="Santiago de ChucoMollepata"/>
    <x v="12"/>
    <s v="LL73"/>
    <s v="MOLLEPATA-SANTIAGO DE CHUCO        "/>
  </r>
  <r>
    <x v="12"/>
    <x v="12"/>
    <s v="D13_ListProvincias"/>
    <n v="10"/>
    <x v="121"/>
    <s v="D13_P10_ListDistritos"/>
    <n v="6"/>
    <x v="1137"/>
    <s v="131006"/>
    <s v="La LibertadSantiago de Chuco"/>
    <s v="Santiago de ChucoQuiruvilca"/>
    <x v="12"/>
    <s v="LL74"/>
    <s v="QUIRUVILCA-SANTIAGO DE CHUCO       "/>
  </r>
  <r>
    <x v="12"/>
    <x v="12"/>
    <s v="D13_ListProvincias"/>
    <n v="10"/>
    <x v="121"/>
    <s v="D13_P10_ListDistritos"/>
    <n v="7"/>
    <x v="1138"/>
    <s v="131007"/>
    <s v="La LibertadSantiago de Chuco"/>
    <s v="Santiago de ChucoSanta Cruz de Chuca"/>
    <x v="12"/>
    <s v="LL75"/>
    <s v="SANTA CRUZ DE CHUCA-SANTIAGO DE CHU"/>
  </r>
  <r>
    <x v="12"/>
    <x v="12"/>
    <s v="D13_ListProvincias"/>
    <n v="10"/>
    <x v="121"/>
    <s v="D13_P10_ListDistritos"/>
    <n v="8"/>
    <x v="1139"/>
    <s v="131008"/>
    <s v="La LibertadSantiago de Chuco"/>
    <s v="Santiago de ChucoSitabamba"/>
    <x v="12"/>
    <s v="LL76"/>
    <s v="SITABAMBA-SANTIAGO DE CHUCO        "/>
  </r>
  <r>
    <x v="12"/>
    <x v="12"/>
    <s v="D13_ListProvincias"/>
    <n v="11"/>
    <x v="122"/>
    <s v="D13_P11_ListDistritos"/>
    <n v="1"/>
    <x v="1140"/>
    <s v="131101"/>
    <s v="La LibertadGran Chimu"/>
    <s v="Gran ChimuCascas"/>
    <x v="12"/>
    <s v="LL30"/>
    <s v="CASCAS-GRAN CHIMU                  "/>
  </r>
  <r>
    <x v="12"/>
    <x v="12"/>
    <s v="D13_ListProvincias"/>
    <n v="11"/>
    <x v="122"/>
    <s v="D13_P11_ListDistritos"/>
    <n v="2"/>
    <x v="183"/>
    <s v="131102"/>
    <s v="La LibertadGran Chimu"/>
    <s v="Gran ChimuLucma"/>
    <x v="12"/>
    <s v="LL31"/>
    <s v="LUCMA-GRAN CHIMU                   "/>
  </r>
  <r>
    <x v="12"/>
    <x v="12"/>
    <s v="D13_ListProvincias"/>
    <n v="11"/>
    <x v="122"/>
    <s v="D13_P11_ListDistritos"/>
    <n v="3"/>
    <x v="1141"/>
    <s v="131103"/>
    <s v="La LibertadGran Chimu"/>
    <s v="Gran ChimuMarmot"/>
    <x v="12"/>
    <s v="LL32"/>
    <s v="COMPIN-GRAN CHIMU                  "/>
  </r>
  <r>
    <x v="12"/>
    <x v="12"/>
    <s v="D13_ListProvincias"/>
    <n v="11"/>
    <x v="122"/>
    <s v="D13_P11_ListDistritos"/>
    <n v="4"/>
    <x v="1142"/>
    <s v="131104"/>
    <s v="La LibertadGran Chimu"/>
    <s v="Gran ChimuSayapullo"/>
    <x v="12"/>
    <s v="LL33"/>
    <s v="SAYAPULLO-GRAN CHIMU               "/>
  </r>
  <r>
    <x v="12"/>
    <x v="12"/>
    <s v="D13_ListProvincias"/>
    <n v="12"/>
    <x v="123"/>
    <s v="D13_P12_ListDistritos"/>
    <n v="1"/>
    <x v="1143"/>
    <s v="131201"/>
    <s v="La LibertadViru"/>
    <s v="ViruViru"/>
    <x v="12"/>
    <s v="LL12"/>
    <s v="VIRU                               "/>
  </r>
  <r>
    <x v="12"/>
    <x v="12"/>
    <s v="D13_ListProvincias"/>
    <n v="12"/>
    <x v="123"/>
    <s v="D13_P12_ListDistritos"/>
    <n v="2"/>
    <x v="1144"/>
    <s v="131202"/>
    <s v="La LibertadViru"/>
    <s v="ViruChao"/>
    <x v="12"/>
    <s v="LL84"/>
    <s v="CHAO-VIRU                          "/>
  </r>
  <r>
    <x v="12"/>
    <x v="12"/>
    <s v="D13_ListProvincias"/>
    <n v="12"/>
    <x v="123"/>
    <s v="D13_P12_ListDistritos"/>
    <n v="3"/>
    <x v="1145"/>
    <s v="131203"/>
    <s v="La LibertadViru"/>
    <s v="ViruGuadalupito"/>
    <x v="12"/>
    <s v="LL85"/>
    <s v="GUADALUPITO-VIRU                   "/>
  </r>
  <r>
    <x v="13"/>
    <x v="13"/>
    <s v="D14_ListProvincias"/>
    <n v="1"/>
    <x v="124"/>
    <s v="D14_P01_ListDistritos"/>
    <n v="1"/>
    <x v="1146"/>
    <s v="140101"/>
    <s v="LambayequeChiclayo"/>
    <s v="ChiclayoChiclayo"/>
    <x v="13"/>
    <s v="LC01"/>
    <s v="CHICLAYO - CHICLAYO                "/>
  </r>
  <r>
    <x v="13"/>
    <x v="13"/>
    <s v="D14_ListProvincias"/>
    <n v="1"/>
    <x v="124"/>
    <s v="D14_P01_ListDistritos"/>
    <n v="2"/>
    <x v="1147"/>
    <s v="140102"/>
    <s v="LambayequeChiclayo"/>
    <s v="ChiclayoChongoyape"/>
    <x v="13"/>
    <s v="LC02"/>
    <s v="CHICLAYO - CHONGOYAPE              "/>
  </r>
  <r>
    <x v="13"/>
    <x v="13"/>
    <s v="D14_ListProvincias"/>
    <n v="1"/>
    <x v="124"/>
    <s v="D14_P01_ListDistritos"/>
    <n v="3"/>
    <x v="1148"/>
    <s v="140103"/>
    <s v="LambayequeChiclayo"/>
    <s v="ChiclayoEten"/>
    <x v="13"/>
    <s v="LC03"/>
    <s v="CHICLAYO - ETEN                    "/>
  </r>
  <r>
    <x v="13"/>
    <x v="13"/>
    <s v="D14_ListProvincias"/>
    <n v="1"/>
    <x v="124"/>
    <s v="D14_P01_ListDistritos"/>
    <n v="4"/>
    <x v="1149"/>
    <s v="140104"/>
    <s v="LambayequeChiclayo"/>
    <s v="ChiclayoEten Puerto"/>
    <x v="13"/>
    <s v="LC04"/>
    <s v="CHICLAYO - ETEN PUERTO             "/>
  </r>
  <r>
    <x v="13"/>
    <x v="13"/>
    <s v="D14_ListProvincias"/>
    <n v="1"/>
    <x v="124"/>
    <s v="D14_P01_ListDistritos"/>
    <n v="5"/>
    <x v="1150"/>
    <s v="140105"/>
    <s v="LambayequeChiclayo"/>
    <s v="ChiclayoJose Leonardo Ortiz"/>
    <x v="13"/>
    <s v="LC05"/>
    <s v="CHICLAYO - JOSE LEONARDO ORTIZ     "/>
  </r>
  <r>
    <x v="13"/>
    <x v="13"/>
    <s v="D14_ListProvincias"/>
    <n v="1"/>
    <x v="124"/>
    <s v="D14_P01_ListDistritos"/>
    <n v="6"/>
    <x v="1151"/>
    <s v="140106"/>
    <s v="LambayequeChiclayo"/>
    <s v="ChiclayoLa Victoria"/>
    <x v="13"/>
    <s v="LC06"/>
    <s v="CHICLAYO - LA VICTORIA             "/>
  </r>
  <r>
    <x v="13"/>
    <x v="13"/>
    <s v="D14_ListProvincias"/>
    <n v="1"/>
    <x v="124"/>
    <s v="D14_P01_ListDistritos"/>
    <n v="7"/>
    <x v="1152"/>
    <s v="140107"/>
    <s v="LambayequeChiclayo"/>
    <s v="ChiclayoLagunas"/>
    <x v="13"/>
    <s v="LC07"/>
    <s v="CHICLAYO - LAGUNAS                 "/>
  </r>
  <r>
    <x v="13"/>
    <x v="13"/>
    <s v="D14_ListProvincias"/>
    <n v="1"/>
    <x v="124"/>
    <s v="D14_P01_ListDistritos"/>
    <n v="8"/>
    <x v="1153"/>
    <s v="140108"/>
    <s v="LambayequeChiclayo"/>
    <s v="ChiclayoMonsefu"/>
    <x v="13"/>
    <s v="LC08"/>
    <s v="CHICLAYO - MONSEFU                 "/>
  </r>
  <r>
    <x v="13"/>
    <x v="13"/>
    <s v="D14_ListProvincias"/>
    <n v="1"/>
    <x v="124"/>
    <s v="D14_P01_ListDistritos"/>
    <n v="9"/>
    <x v="1154"/>
    <s v="140109"/>
    <s v="LambayequeChiclayo"/>
    <s v="ChiclayoNueva Arica"/>
    <x v="13"/>
    <s v="LC09"/>
    <s v="CHICLAYO - NUEVA ARICA             "/>
  </r>
  <r>
    <x v="13"/>
    <x v="13"/>
    <s v="D14_ListProvincias"/>
    <n v="1"/>
    <x v="124"/>
    <s v="D14_P01_ListDistritos"/>
    <n v="10"/>
    <x v="1155"/>
    <s v="140110"/>
    <s v="LambayequeChiclayo"/>
    <s v="ChiclayoOyotun"/>
    <x v="13"/>
    <s v="LC10"/>
    <s v="CHICLAYO - OYOTUN                  "/>
  </r>
  <r>
    <x v="13"/>
    <x v="13"/>
    <s v="D14_ListProvincias"/>
    <n v="1"/>
    <x v="124"/>
    <s v="D14_P01_ListDistritos"/>
    <n v="11"/>
    <x v="1156"/>
    <s v="140111"/>
    <s v="LambayequeChiclayo"/>
    <s v="ChiclayoPicsi"/>
    <x v="13"/>
    <s v="LC11"/>
    <s v="CHICLAYO - PICSI                   "/>
  </r>
  <r>
    <x v="13"/>
    <x v="13"/>
    <s v="D14_ListProvincias"/>
    <n v="1"/>
    <x v="124"/>
    <s v="D14_P01_ListDistritos"/>
    <n v="12"/>
    <x v="1157"/>
    <s v="140112"/>
    <s v="LambayequeChiclayo"/>
    <s v="ChiclayoPimentel"/>
    <x v="13"/>
    <s v="LC12"/>
    <s v="CHICLAYO - PIMENTEL                "/>
  </r>
  <r>
    <x v="13"/>
    <x v="13"/>
    <s v="D14_ListProvincias"/>
    <n v="1"/>
    <x v="124"/>
    <s v="D14_P01_ListDistritos"/>
    <n v="13"/>
    <x v="1158"/>
    <s v="140113"/>
    <s v="LambayequeChiclayo"/>
    <s v="ChiclayoReque"/>
    <x v="13"/>
    <s v="LC13"/>
    <s v="CHICLAYO - REQUE                   "/>
  </r>
  <r>
    <x v="13"/>
    <x v="13"/>
    <s v="D14_ListProvincias"/>
    <n v="1"/>
    <x v="124"/>
    <s v="D14_P01_ListDistritos"/>
    <n v="14"/>
    <x v="74"/>
    <s v="140114"/>
    <s v="LambayequeChiclayo"/>
    <s v="ChiclayoSanta Rosa"/>
    <x v="13"/>
    <s v="LC14"/>
    <s v="CHICLAYO - SANTA ROSA              "/>
  </r>
  <r>
    <x v="13"/>
    <x v="13"/>
    <s v="D14_ListProvincias"/>
    <n v="1"/>
    <x v="124"/>
    <s v="D14_P01_ListDistritos"/>
    <n v="15"/>
    <x v="1159"/>
    <s v="140115"/>
    <s v="LambayequeChiclayo"/>
    <s v="ChiclayoSaña"/>
    <x v="13"/>
    <s v="LC15"/>
    <s v="CHICLAYO - SA#A                    "/>
  </r>
  <r>
    <x v="13"/>
    <x v="13"/>
    <s v="D14_ListProvincias"/>
    <n v="1"/>
    <x v="124"/>
    <s v="D14_P01_ListDistritos"/>
    <n v="16"/>
    <x v="1160"/>
    <s v="140116"/>
    <s v="LambayequeChiclayo"/>
    <s v="ChiclayoCayalti"/>
    <x v="13"/>
    <s v="LC16"/>
    <s v="CHICLAYO-CAYALTI                   "/>
  </r>
  <r>
    <x v="13"/>
    <x v="13"/>
    <s v="D14_ListProvincias"/>
    <n v="1"/>
    <x v="124"/>
    <s v="D14_P01_ListDistritos"/>
    <n v="17"/>
    <x v="1161"/>
    <s v="140117"/>
    <s v="LambayequeChiclayo"/>
    <s v="ChiclayoPatapo"/>
    <x v="13"/>
    <s v="LC17"/>
    <s v="CHICLAYO-PATAPO                    "/>
  </r>
  <r>
    <x v="13"/>
    <x v="13"/>
    <s v="D14_ListProvincias"/>
    <n v="1"/>
    <x v="124"/>
    <s v="D14_P01_ListDistritos"/>
    <n v="18"/>
    <x v="1162"/>
    <s v="140118"/>
    <s v="LambayequeChiclayo"/>
    <s v="ChiclayoPomalca"/>
    <x v="13"/>
    <s v="LC18"/>
    <s v="CHICLAYO-POMALCA                   "/>
  </r>
  <r>
    <x v="13"/>
    <x v="13"/>
    <s v="D14_ListProvincias"/>
    <n v="1"/>
    <x v="124"/>
    <s v="D14_P01_ListDistritos"/>
    <n v="19"/>
    <x v="1163"/>
    <s v="140119"/>
    <s v="LambayequeChiclayo"/>
    <s v="ChiclayoPucala"/>
    <x v="13"/>
    <s v="LC19"/>
    <s v="CHICLAYO-PUCALA                    "/>
  </r>
  <r>
    <x v="13"/>
    <x v="13"/>
    <s v="D14_ListProvincias"/>
    <n v="1"/>
    <x v="124"/>
    <s v="D14_P01_ListDistritos"/>
    <n v="20"/>
    <x v="1164"/>
    <s v="140120"/>
    <s v="LambayequeChiclayo"/>
    <s v="ChiclayoTuman"/>
    <x v="13"/>
    <s v="LC21"/>
    <s v="CHICLAYO-TUMAN                     "/>
  </r>
  <r>
    <x v="13"/>
    <x v="13"/>
    <s v="D14_ListProvincias"/>
    <n v="2"/>
    <x v="125"/>
    <s v="D14_P02_ListDistritos"/>
    <n v="1"/>
    <x v="1165"/>
    <s v="140201"/>
    <s v="LambayequeFerreñafe"/>
    <s v="FerreñafeFerreñafe"/>
    <x v="13"/>
    <s v="LC20"/>
    <s v="CHICLAYO - FERRE#AFE               "/>
  </r>
  <r>
    <x v="13"/>
    <x v="13"/>
    <s v="D14_ListProvincias"/>
    <n v="2"/>
    <x v="125"/>
    <s v="D14_P02_ListDistritos"/>
    <n v="2"/>
    <x v="1166"/>
    <s v="140202"/>
    <s v="LambayequeFerreñafe"/>
    <s v="FerreñafeCañaris"/>
    <x v="13"/>
    <s v="LC43"/>
    <s v="CAQARIS - FERRENAFE                "/>
  </r>
  <r>
    <x v="13"/>
    <x v="13"/>
    <s v="D14_ListProvincias"/>
    <n v="2"/>
    <x v="125"/>
    <s v="D14_P02_ListDistritos"/>
    <n v="3"/>
    <x v="1167"/>
    <s v="140203"/>
    <s v="LambayequeFerreñafe"/>
    <s v="FerreñafeIncahuasi"/>
    <x v="13"/>
    <s v="LC44"/>
    <s v="INCAHUASI - FERRENAFE              "/>
  </r>
  <r>
    <x v="13"/>
    <x v="13"/>
    <s v="D14_ListProvincias"/>
    <n v="2"/>
    <x v="125"/>
    <s v="D14_P02_ListDistritos"/>
    <n v="4"/>
    <x v="1168"/>
    <s v="140204"/>
    <s v="LambayequeFerreñafe"/>
    <s v="FerreñafeManuel Antonio Mesones Muro"/>
    <x v="13"/>
    <s v="LC45"/>
    <s v="MANUEL A MESONES MURO - FERRENAFE  "/>
  </r>
  <r>
    <x v="13"/>
    <x v="13"/>
    <s v="D14_ListProvincias"/>
    <n v="2"/>
    <x v="125"/>
    <s v="D14_P02_ListDistritos"/>
    <n v="5"/>
    <x v="1169"/>
    <s v="140205"/>
    <s v="LambayequeFerreñafe"/>
    <s v="FerreñafePitipo"/>
    <x v="13"/>
    <s v="LC46"/>
    <s v="PITIPO - FERRENAFE                 "/>
  </r>
  <r>
    <x v="13"/>
    <x v="13"/>
    <s v="D14_ListProvincias"/>
    <n v="2"/>
    <x v="125"/>
    <s v="D14_P02_ListDistritos"/>
    <n v="6"/>
    <x v="933"/>
    <s v="140206"/>
    <s v="LambayequeFerreñafe"/>
    <s v="FerreñafePueblo Nuevo"/>
    <x v="13"/>
    <s v="LC47"/>
    <s v="PUEBLO NUEVO - FERRENAFE           "/>
  </r>
  <r>
    <x v="13"/>
    <x v="13"/>
    <s v="D14_ListProvincias"/>
    <n v="3"/>
    <x v="126"/>
    <s v="D14_P03_ListDistritos"/>
    <n v="1"/>
    <x v="1170"/>
    <s v="140301"/>
    <s v="LambayequeLambayeque"/>
    <s v="LambayequeLambayeque"/>
    <x v="13"/>
    <s v="LC48"/>
    <s v="LAMBAYEQUE-LAMBAYEQUE              "/>
  </r>
  <r>
    <x v="13"/>
    <x v="13"/>
    <s v="D14_ListProvincias"/>
    <n v="3"/>
    <x v="126"/>
    <s v="D14_P03_ListDistritos"/>
    <n v="2"/>
    <x v="1171"/>
    <s v="140302"/>
    <s v="LambayequeLambayeque"/>
    <s v="LambayequeChochope"/>
    <x v="13"/>
    <s v="LC32"/>
    <s v="CHOCHOPE-LAMBAYEQUE                "/>
  </r>
  <r>
    <x v="13"/>
    <x v="13"/>
    <s v="D14_ListProvincias"/>
    <n v="3"/>
    <x v="126"/>
    <s v="D14_P03_ListDistritos"/>
    <n v="3"/>
    <x v="1172"/>
    <s v="140303"/>
    <s v="LambayequeLambayeque"/>
    <s v="LambayequeIllimo"/>
    <x v="13"/>
    <s v="LC33"/>
    <s v="ILLIMO                             "/>
  </r>
  <r>
    <x v="13"/>
    <x v="13"/>
    <s v="D14_ListProvincias"/>
    <n v="3"/>
    <x v="126"/>
    <s v="D14_P03_ListDistritos"/>
    <n v="4"/>
    <x v="1173"/>
    <s v="140304"/>
    <s v="LambayequeLambayeque"/>
    <s v="LambayequeJayanca"/>
    <x v="13"/>
    <s v="LC34"/>
    <s v="JAYANCA-LAMBAYEQUE                 "/>
  </r>
  <r>
    <x v="13"/>
    <x v="13"/>
    <s v="D14_ListProvincias"/>
    <n v="3"/>
    <x v="126"/>
    <s v="D14_P03_ListDistritos"/>
    <n v="5"/>
    <x v="1174"/>
    <s v="140305"/>
    <s v="LambayequeLambayeque"/>
    <s v="LambayequeMochumi"/>
    <x v="13"/>
    <s v="LC35"/>
    <s v="MOCHUMI-LAMBAYEQUE                 "/>
  </r>
  <r>
    <x v="13"/>
    <x v="13"/>
    <s v="D14_ListProvincias"/>
    <n v="3"/>
    <x v="126"/>
    <s v="D14_P03_ListDistritos"/>
    <n v="6"/>
    <x v="1175"/>
    <s v="140306"/>
    <s v="LambayequeLambayeque"/>
    <s v="LambayequeMorrope"/>
    <x v="13"/>
    <s v="LC36"/>
    <s v="MORROPE-LAMBAYEQUE                 "/>
  </r>
  <r>
    <x v="13"/>
    <x v="13"/>
    <s v="D14_ListProvincias"/>
    <n v="3"/>
    <x v="126"/>
    <s v="D14_P03_ListDistritos"/>
    <n v="7"/>
    <x v="1176"/>
    <s v="140307"/>
    <s v="LambayequeLambayeque"/>
    <s v="LambayequeMotupe"/>
    <x v="13"/>
    <s v="LC37"/>
    <s v="MOTUPE-LAMBAYEQUE                  "/>
  </r>
  <r>
    <x v="13"/>
    <x v="13"/>
    <s v="D14_ListProvincias"/>
    <n v="3"/>
    <x v="126"/>
    <s v="D14_P03_ListDistritos"/>
    <n v="8"/>
    <x v="1177"/>
    <s v="140308"/>
    <s v="LambayequeLambayeque"/>
    <s v="LambayequeOlmos"/>
    <x v="13"/>
    <s v="LC38"/>
    <s v="OLMOS-LAMBAYEQUE                   "/>
  </r>
  <r>
    <x v="13"/>
    <x v="13"/>
    <s v="D14_ListProvincias"/>
    <n v="3"/>
    <x v="126"/>
    <s v="D14_P03_ListDistritos"/>
    <n v="9"/>
    <x v="1178"/>
    <s v="140309"/>
    <s v="LambayequeLambayeque"/>
    <s v="LambayequePacora"/>
    <x v="13"/>
    <s v="LC39"/>
    <s v="PACORA-LAMBAYEQUE                  "/>
  </r>
  <r>
    <x v="13"/>
    <x v="13"/>
    <s v="D14_ListProvincias"/>
    <n v="3"/>
    <x v="126"/>
    <s v="D14_P03_ListDistritos"/>
    <n v="10"/>
    <x v="934"/>
    <s v="140310"/>
    <s v="LambayequeLambayeque"/>
    <s v="LambayequeSalas"/>
    <x v="13"/>
    <s v="LC40"/>
    <s v="SALAS-LAMBAYEQUE                   "/>
  </r>
  <r>
    <x v="13"/>
    <x v="13"/>
    <s v="D14_ListProvincias"/>
    <n v="3"/>
    <x v="126"/>
    <s v="D14_P03_ListDistritos"/>
    <n v="11"/>
    <x v="1111"/>
    <s v="140311"/>
    <s v="LambayequeLambayeque"/>
    <s v="LambayequeSan Jose"/>
    <x v="13"/>
    <s v="LC41"/>
    <s v="SAN JOSE-LAMBAYEQUE                "/>
  </r>
  <r>
    <x v="13"/>
    <x v="13"/>
    <s v="D14_ListProvincias"/>
    <n v="3"/>
    <x v="126"/>
    <s v="D14_P03_ListDistritos"/>
    <n v="12"/>
    <x v="1179"/>
    <s v="140312"/>
    <s v="LambayequeLambayeque"/>
    <s v="LambayequeTucume"/>
    <x v="13"/>
    <s v="LC42"/>
    <s v="TUCUME-LAMBAYEQUE                  "/>
  </r>
  <r>
    <x v="14"/>
    <x v="14"/>
    <s v="D15_ListProvincias"/>
    <n v="1"/>
    <x v="127"/>
    <s v="D15_P01_ListDistritos"/>
    <n v="1"/>
    <x v="1180"/>
    <s v="150101"/>
    <s v="LimaLima"/>
    <s v="LimaLima"/>
    <x v="14"/>
    <s v="L001"/>
    <s v="LIMA                               "/>
  </r>
  <r>
    <x v="14"/>
    <x v="14"/>
    <s v="D15_ListProvincias"/>
    <n v="1"/>
    <x v="127"/>
    <s v="D15_P01_ListDistritos"/>
    <n v="2"/>
    <x v="1181"/>
    <s v="150102"/>
    <s v="LimaLima"/>
    <s v="LimaAncon"/>
    <x v="14"/>
    <s v="L002"/>
    <s v="ANCON                              "/>
  </r>
  <r>
    <x v="14"/>
    <x v="14"/>
    <s v="D15_ListProvincias"/>
    <n v="1"/>
    <x v="127"/>
    <s v="D15_P01_ListDistritos"/>
    <n v="3"/>
    <x v="1182"/>
    <s v="150103"/>
    <s v="LimaLima"/>
    <s v="LimaAte"/>
    <x v="14"/>
    <s v="L003"/>
    <s v="ATE-VITARTE                        "/>
  </r>
  <r>
    <x v="14"/>
    <x v="14"/>
    <s v="D15_ListProvincias"/>
    <n v="1"/>
    <x v="127"/>
    <s v="D15_P01_ListDistritos"/>
    <n v="4"/>
    <x v="1183"/>
    <s v="150104"/>
    <s v="LimaLima"/>
    <s v="LimaBarranco"/>
    <x v="14"/>
    <s v="L004"/>
    <s v="BARRANCO                           "/>
  </r>
  <r>
    <x v="14"/>
    <x v="14"/>
    <s v="D15_ListProvincias"/>
    <n v="1"/>
    <x v="127"/>
    <s v="D15_P01_ListDistritos"/>
    <n v="5"/>
    <x v="1184"/>
    <s v="150105"/>
    <s v="LimaLima"/>
    <s v="LimaBreña"/>
    <x v="14"/>
    <s v="L005"/>
    <s v="BRE#A                              "/>
  </r>
  <r>
    <x v="14"/>
    <x v="14"/>
    <s v="D15_ListProvincias"/>
    <n v="1"/>
    <x v="127"/>
    <s v="D15_P01_ListDistritos"/>
    <n v="6"/>
    <x v="1185"/>
    <s v="150106"/>
    <s v="LimaLima"/>
    <s v="LimaCarabayllo"/>
    <x v="14"/>
    <s v="L006"/>
    <s v="CARABAYLLO                         "/>
  </r>
  <r>
    <x v="14"/>
    <x v="14"/>
    <s v="D15_ListProvincias"/>
    <n v="1"/>
    <x v="127"/>
    <s v="D15_P01_ListDistritos"/>
    <n v="7"/>
    <x v="1186"/>
    <s v="150107"/>
    <s v="LimaLima"/>
    <s v="LimaChaclacayo"/>
    <x v="14"/>
    <s v="L008"/>
    <s v="CHACLACAYO                         "/>
  </r>
  <r>
    <x v="14"/>
    <x v="14"/>
    <s v="D15_ListProvincias"/>
    <n v="1"/>
    <x v="127"/>
    <s v="D15_P01_ListDistritos"/>
    <n v="8"/>
    <x v="1187"/>
    <s v="150108"/>
    <s v="LimaLima"/>
    <s v="LimaChorrillos"/>
    <x v="14"/>
    <s v="L009"/>
    <s v="CHORRILLOS                         "/>
  </r>
  <r>
    <x v="14"/>
    <x v="14"/>
    <s v="D15_ListProvincias"/>
    <n v="1"/>
    <x v="127"/>
    <s v="D15_P01_ListDistritos"/>
    <n v="9"/>
    <x v="1188"/>
    <s v="150109"/>
    <s v="LimaLima"/>
    <s v="LimaCieneguilla"/>
    <x v="14"/>
    <s v="L040"/>
    <s v="CIENEGUILLA                        "/>
  </r>
  <r>
    <x v="14"/>
    <x v="14"/>
    <s v="D15_ListProvincias"/>
    <n v="1"/>
    <x v="127"/>
    <s v="D15_P01_ListDistritos"/>
    <n v="10"/>
    <x v="989"/>
    <s v="150110"/>
    <s v="LimaLima"/>
    <s v="LimaComas"/>
    <x v="14"/>
    <s v="L007"/>
    <s v="COMAS                              "/>
  </r>
  <r>
    <x v="14"/>
    <x v="14"/>
    <s v="D15_ListProvincias"/>
    <n v="1"/>
    <x v="127"/>
    <s v="D15_P01_ListDistritos"/>
    <n v="11"/>
    <x v="1189"/>
    <s v="150111"/>
    <s v="LimaLima"/>
    <s v="LimaEl Agustino"/>
    <x v="14"/>
    <s v="L010"/>
    <s v="EL AGUSTINO                        "/>
  </r>
  <r>
    <x v="14"/>
    <x v="14"/>
    <s v="D15_ListProvincias"/>
    <n v="1"/>
    <x v="127"/>
    <s v="D15_P01_ListDistritos"/>
    <n v="12"/>
    <x v="88"/>
    <s v="150112"/>
    <s v="LimaLima"/>
    <s v="LimaIndependencia"/>
    <x v="14"/>
    <s v="L028"/>
    <s v="INDEPENDENCIA                      "/>
  </r>
  <r>
    <x v="14"/>
    <x v="14"/>
    <s v="D15_ListProvincias"/>
    <n v="1"/>
    <x v="127"/>
    <s v="D15_P01_ListDistritos"/>
    <n v="13"/>
    <x v="1190"/>
    <s v="150113"/>
    <s v="LimaLima"/>
    <s v="LimaJesus Maria"/>
    <x v="14"/>
    <s v="L011"/>
    <s v="JESUS MARIA                        "/>
  </r>
  <r>
    <x v="14"/>
    <x v="14"/>
    <s v="D15_ListProvincias"/>
    <n v="1"/>
    <x v="127"/>
    <s v="D15_P01_ListDistritos"/>
    <n v="14"/>
    <x v="1191"/>
    <s v="150114"/>
    <s v="LimaLima"/>
    <s v="LimaLa Molina"/>
    <x v="14"/>
    <s v="L012"/>
    <s v="LA MOLINA                          "/>
  </r>
  <r>
    <x v="14"/>
    <x v="14"/>
    <s v="D15_ListProvincias"/>
    <n v="1"/>
    <x v="127"/>
    <s v="D15_P01_ListDistritos"/>
    <n v="15"/>
    <x v="1151"/>
    <s v="150115"/>
    <s v="LimaLima"/>
    <s v="LimaLa Victoria"/>
    <x v="14"/>
    <s v="L013"/>
    <s v="LA VICTORIA                        "/>
  </r>
  <r>
    <x v="14"/>
    <x v="14"/>
    <s v="D15_ListProvincias"/>
    <n v="1"/>
    <x v="127"/>
    <s v="D15_P01_ListDistritos"/>
    <n v="16"/>
    <x v="1192"/>
    <s v="150116"/>
    <s v="LimaLima"/>
    <s v="LimaLince"/>
    <x v="14"/>
    <s v="L014"/>
    <s v="LINCE                              "/>
  </r>
  <r>
    <x v="14"/>
    <x v="14"/>
    <s v="D15_ListProvincias"/>
    <n v="1"/>
    <x v="127"/>
    <s v="D15_P01_ListDistritos"/>
    <n v="17"/>
    <x v="1193"/>
    <s v="150117"/>
    <s v="LimaLima"/>
    <s v="LimaLos Olivos"/>
    <x v="14"/>
    <s v="L039"/>
    <s v="LOS OLIVOS                         "/>
  </r>
  <r>
    <x v="14"/>
    <x v="14"/>
    <s v="D15_ListProvincias"/>
    <n v="1"/>
    <x v="127"/>
    <s v="D15_P01_ListDistritos"/>
    <n v="18"/>
    <x v="1194"/>
    <s v="150118"/>
    <s v="LimaLima"/>
    <s v="LimaLurigancho"/>
    <x v="14"/>
    <s v="L015"/>
    <s v="LURIGANCHO-CHOSICA                 "/>
  </r>
  <r>
    <x v="14"/>
    <x v="14"/>
    <s v="D15_ListProvincias"/>
    <n v="1"/>
    <x v="127"/>
    <s v="D15_P01_ListDistritos"/>
    <n v="19"/>
    <x v="1195"/>
    <s v="150119"/>
    <s v="LimaLima"/>
    <s v="LimaLurin"/>
    <x v="14"/>
    <s v="L016"/>
    <s v="LURIN                              "/>
  </r>
  <r>
    <x v="14"/>
    <x v="14"/>
    <s v="D15_ListProvincias"/>
    <n v="1"/>
    <x v="127"/>
    <s v="D15_P01_ListDistritos"/>
    <n v="20"/>
    <x v="1196"/>
    <s v="150120"/>
    <s v="LimaLima"/>
    <s v="LimaMagdalena del Mar"/>
    <x v="14"/>
    <s v="L017"/>
    <s v="MAGDALENA DEL MAR                  "/>
  </r>
  <r>
    <x v="14"/>
    <x v="14"/>
    <s v="D15_ListProvincias"/>
    <n v="1"/>
    <x v="127"/>
    <s v="D15_P01_ListDistritos"/>
    <n v="21"/>
    <x v="173"/>
    <s v="150121"/>
    <s v="LimaLima"/>
    <s v="LimaPueblo Libre"/>
    <x v="14"/>
    <s v="L021"/>
    <s v="PUEBLO LIBRE                       "/>
  </r>
  <r>
    <x v="14"/>
    <x v="14"/>
    <s v="D15_ListProvincias"/>
    <n v="1"/>
    <x v="127"/>
    <s v="D15_P01_ListDistritos"/>
    <n v="22"/>
    <x v="334"/>
    <s v="150122"/>
    <s v="LimaLima"/>
    <s v="LimaMiraflores"/>
    <x v="14"/>
    <s v="L018"/>
    <s v="MIRAFLORES                         "/>
  </r>
  <r>
    <x v="14"/>
    <x v="14"/>
    <s v="D15_ListProvincias"/>
    <n v="1"/>
    <x v="127"/>
    <s v="D15_P01_ListDistritos"/>
    <n v="23"/>
    <x v="1197"/>
    <s v="150123"/>
    <s v="LimaLima"/>
    <s v="LimaPachacamac"/>
    <x v="14"/>
    <s v="L019"/>
    <s v="PACHACAMAC                         "/>
  </r>
  <r>
    <x v="14"/>
    <x v="14"/>
    <s v="D15_ListProvincias"/>
    <n v="1"/>
    <x v="127"/>
    <s v="D15_P01_ListDistritos"/>
    <n v="24"/>
    <x v="1198"/>
    <s v="150124"/>
    <s v="LimaLima"/>
    <s v="LimaPucusana"/>
    <x v="14"/>
    <s v="L020"/>
    <s v="PUCUSANA                           "/>
  </r>
  <r>
    <x v="14"/>
    <x v="14"/>
    <s v="D15_ListProvincias"/>
    <n v="1"/>
    <x v="127"/>
    <s v="D15_P01_ListDistritos"/>
    <n v="25"/>
    <x v="1199"/>
    <s v="150125"/>
    <s v="LimaLima"/>
    <s v="LimaPuente Piedra"/>
    <x v="14"/>
    <s v="L022"/>
    <s v="PUENTE PIEDRA                      "/>
  </r>
  <r>
    <x v="14"/>
    <x v="14"/>
    <s v="D15_ListProvincias"/>
    <n v="1"/>
    <x v="127"/>
    <s v="D15_P01_ListDistritos"/>
    <n v="26"/>
    <x v="1200"/>
    <s v="150126"/>
    <s v="LimaLima"/>
    <s v="LimaPunta Hermosa"/>
    <x v="14"/>
    <s v="L024"/>
    <s v="PUNTA HERMOSA                      "/>
  </r>
  <r>
    <x v="14"/>
    <x v="14"/>
    <s v="D15_ListProvincias"/>
    <n v="1"/>
    <x v="127"/>
    <s v="D15_P01_ListDistritos"/>
    <n v="27"/>
    <x v="1201"/>
    <s v="150127"/>
    <s v="LimaLima"/>
    <s v="LimaPunta Negra"/>
    <x v="14"/>
    <s v="L023"/>
    <s v="PUNTA NEGRA                        "/>
  </r>
  <r>
    <x v="14"/>
    <x v="14"/>
    <s v="D15_ListProvincias"/>
    <n v="1"/>
    <x v="127"/>
    <s v="D15_P01_ListDistritos"/>
    <n v="28"/>
    <x v="1202"/>
    <s v="150128"/>
    <s v="LimaLima"/>
    <s v="LimaRimac"/>
    <x v="14"/>
    <s v="L025"/>
    <s v="RIMAC                              "/>
  </r>
  <r>
    <x v="14"/>
    <x v="14"/>
    <s v="D15_ListProvincias"/>
    <n v="1"/>
    <x v="127"/>
    <s v="D15_P01_ListDistritos"/>
    <n v="29"/>
    <x v="1203"/>
    <s v="150129"/>
    <s v="LimaLima"/>
    <s v="LimaSan Bartolo"/>
    <x v="14"/>
    <s v="L026"/>
    <s v="SAN BARTOLO                        "/>
  </r>
  <r>
    <x v="14"/>
    <x v="14"/>
    <s v="D15_ListProvincias"/>
    <n v="1"/>
    <x v="127"/>
    <s v="D15_P01_ListDistritos"/>
    <n v="30"/>
    <x v="1204"/>
    <s v="150130"/>
    <s v="LimaLima"/>
    <s v="LimaSan Borja"/>
    <x v="14"/>
    <s v="L041"/>
    <s v="SAN BORJA                          "/>
  </r>
  <r>
    <x v="14"/>
    <x v="14"/>
    <s v="D15_ListProvincias"/>
    <n v="1"/>
    <x v="127"/>
    <s v="D15_P01_ListDistritos"/>
    <n v="31"/>
    <x v="828"/>
    <s v="150131"/>
    <s v="LimaLima"/>
    <s v="LimaSan Isidro"/>
    <x v="14"/>
    <s v="L027"/>
    <s v="SAN ISIDRO                         "/>
  </r>
  <r>
    <x v="14"/>
    <x v="14"/>
    <s v="D15_ListProvincias"/>
    <n v="1"/>
    <x v="127"/>
    <s v="D15_P01_ListDistritos"/>
    <n v="32"/>
    <x v="1205"/>
    <s v="150132"/>
    <s v="LimaLima"/>
    <s v="LimaSan Juan de Lurigancho"/>
    <x v="14"/>
    <s v="L036"/>
    <s v="S.J. DE LURIGANCHO                 "/>
  </r>
  <r>
    <x v="14"/>
    <x v="14"/>
    <s v="D15_ListProvincias"/>
    <n v="1"/>
    <x v="127"/>
    <s v="D15_P01_ListDistritos"/>
    <n v="33"/>
    <x v="1206"/>
    <s v="150133"/>
    <s v="LimaLima"/>
    <s v="LimaSan Juan de Miraflores"/>
    <x v="14"/>
    <s v="L029"/>
    <s v="S.JUAN DE MIRAFLORES               "/>
  </r>
  <r>
    <x v="14"/>
    <x v="14"/>
    <s v="D15_ListProvincias"/>
    <n v="1"/>
    <x v="127"/>
    <s v="D15_P01_ListDistritos"/>
    <n v="34"/>
    <x v="134"/>
    <s v="150134"/>
    <s v="LimaLima"/>
    <s v="LimaSan Luis"/>
    <x v="14"/>
    <s v="L030"/>
    <s v="SAN LUIS                           "/>
  </r>
  <r>
    <x v="14"/>
    <x v="14"/>
    <s v="D15_ListProvincias"/>
    <n v="1"/>
    <x v="127"/>
    <s v="D15_P01_ListDistritos"/>
    <n v="35"/>
    <x v="1207"/>
    <s v="150135"/>
    <s v="LimaLima"/>
    <s v="LimaSan Martin de Porres"/>
    <x v="14"/>
    <s v="L031"/>
    <s v="SAN MARTIN DE PORRES               "/>
  </r>
  <r>
    <x v="14"/>
    <x v="14"/>
    <s v="D15_ListProvincias"/>
    <n v="1"/>
    <x v="127"/>
    <s v="D15_P01_ListDistritos"/>
    <n v="36"/>
    <x v="468"/>
    <s v="150136"/>
    <s v="LimaLima"/>
    <s v="LimaSan Miguel"/>
    <x v="14"/>
    <s v="L032"/>
    <s v="SAN MIGUEL                         "/>
  </r>
  <r>
    <x v="14"/>
    <x v="14"/>
    <s v="D15_ListProvincias"/>
    <n v="1"/>
    <x v="127"/>
    <s v="D15_P01_ListDistritos"/>
    <n v="37"/>
    <x v="1208"/>
    <s v="150137"/>
    <s v="LimaLima"/>
    <s v="LimaSanta Anita"/>
    <x v="14"/>
    <s v="L043"/>
    <s v="SANTA ANITA                        "/>
  </r>
  <r>
    <x v="14"/>
    <x v="14"/>
    <s v="D15_ListProvincias"/>
    <n v="1"/>
    <x v="127"/>
    <s v="D15_P01_ListDistritos"/>
    <n v="38"/>
    <x v="1209"/>
    <s v="150138"/>
    <s v="LimaLima"/>
    <s v="LimaSanta Maria del Mar"/>
    <x v="14"/>
    <s v="L037"/>
    <s v="SANTA MARIA DEL MAR                "/>
  </r>
  <r>
    <x v="14"/>
    <x v="14"/>
    <s v="D15_ListProvincias"/>
    <n v="1"/>
    <x v="127"/>
    <s v="D15_P01_ListDistritos"/>
    <n v="39"/>
    <x v="74"/>
    <s v="150139"/>
    <s v="LimaLima"/>
    <s v="LimaSanta Rosa"/>
    <x v="14"/>
    <s v="L038"/>
    <s v="SANTA ROSA                         "/>
  </r>
  <r>
    <x v="14"/>
    <x v="14"/>
    <s v="D15_ListProvincias"/>
    <n v="1"/>
    <x v="127"/>
    <s v="D15_P01_ListDistritos"/>
    <n v="40"/>
    <x v="1210"/>
    <s v="150140"/>
    <s v="LimaLima"/>
    <s v="LimaSantiago de Surco"/>
    <x v="14"/>
    <s v="L033"/>
    <s v="SANTIAGO DE SURCO                  "/>
  </r>
  <r>
    <x v="14"/>
    <x v="14"/>
    <s v="D15_ListProvincias"/>
    <n v="1"/>
    <x v="127"/>
    <s v="D15_P01_ListDistritos"/>
    <n v="41"/>
    <x v="1211"/>
    <s v="150141"/>
    <s v="LimaLima"/>
    <s v="LimaSurquillo"/>
    <x v="14"/>
    <s v="L034"/>
    <s v="SURQUILLO                          "/>
  </r>
  <r>
    <x v="14"/>
    <x v="14"/>
    <s v="D15_ListProvincias"/>
    <n v="1"/>
    <x v="127"/>
    <s v="D15_P01_ListDistritos"/>
    <n v="42"/>
    <x v="1212"/>
    <s v="150142"/>
    <s v="LimaLima"/>
    <s v="LimaVilla El Salvador"/>
    <x v="14"/>
    <s v="L042"/>
    <s v="VILLA EL SALVADOR                  "/>
  </r>
  <r>
    <x v="14"/>
    <x v="14"/>
    <s v="D15_ListProvincias"/>
    <n v="1"/>
    <x v="127"/>
    <s v="D15_P01_ListDistritos"/>
    <n v="43"/>
    <x v="1213"/>
    <s v="150143"/>
    <s v="LimaLima"/>
    <s v="LimaVilla Maria del Triunfo"/>
    <x v="14"/>
    <s v="L035"/>
    <s v="VILLA M. DEL TRIUNFO               "/>
  </r>
  <r>
    <x v="14"/>
    <x v="14"/>
    <s v="D15_ListProvincias"/>
    <n v="2"/>
    <x v="128"/>
    <s v="D15_P02_ListDistritos"/>
    <n v="1"/>
    <x v="1214"/>
    <s v="150201"/>
    <s v="LimaBarranca"/>
    <s v="BarrancaBarranca"/>
    <x v="14"/>
    <s v="L201"/>
    <s v="BARRANCA - BARRANCA                "/>
  </r>
  <r>
    <x v="14"/>
    <x v="14"/>
    <s v="D15_ListProvincias"/>
    <n v="2"/>
    <x v="128"/>
    <s v="D15_P02_ListDistritos"/>
    <n v="2"/>
    <x v="1215"/>
    <s v="150202"/>
    <s v="LimaBarranca"/>
    <s v="BarrancaParamonga"/>
    <x v="14"/>
    <s v="L202"/>
    <s v="PARAMONGA-BARRANCA                 "/>
  </r>
  <r>
    <x v="14"/>
    <x v="14"/>
    <s v="D15_ListProvincias"/>
    <n v="2"/>
    <x v="128"/>
    <s v="D15_P02_ListDistritos"/>
    <n v="3"/>
    <x v="1216"/>
    <s v="150203"/>
    <s v="LimaBarranca"/>
    <s v="BarrancaPativilca"/>
    <x v="14"/>
    <s v="L203"/>
    <s v="PATIVILCA-BARRANCA                 "/>
  </r>
  <r>
    <x v="14"/>
    <x v="14"/>
    <s v="D15_ListProvincias"/>
    <n v="2"/>
    <x v="128"/>
    <s v="D15_P02_ListDistritos"/>
    <n v="4"/>
    <x v="1217"/>
    <s v="150204"/>
    <s v="LimaBarranca"/>
    <s v="BarrancaSupe"/>
    <x v="14"/>
    <s v="L204"/>
    <s v="SUPE-BARRANCA                      "/>
  </r>
  <r>
    <x v="14"/>
    <x v="14"/>
    <s v="D15_ListProvincias"/>
    <n v="2"/>
    <x v="128"/>
    <s v="D15_P02_ListDistritos"/>
    <n v="5"/>
    <x v="1218"/>
    <s v="150205"/>
    <s v="LimaBarranca"/>
    <s v="BarrancaSupe Puerto"/>
    <x v="14"/>
    <s v="L205"/>
    <s v="SUPE PUERTO-BARRANCA               "/>
  </r>
  <r>
    <x v="14"/>
    <x v="14"/>
    <s v="D15_ListProvincias"/>
    <n v="3"/>
    <x v="129"/>
    <s v="D15_P03_ListDistritos"/>
    <n v="1"/>
    <x v="1219"/>
    <s v="150301"/>
    <s v="LimaCajatambo"/>
    <s v="CajatamboCajatambo"/>
    <x v="14"/>
    <s v="L301"/>
    <s v="CAJATAMBO - CAJATAMBO              "/>
  </r>
  <r>
    <x v="14"/>
    <x v="14"/>
    <s v="D15_ListProvincias"/>
    <n v="3"/>
    <x v="129"/>
    <s v="D15_P03_ListDistritos"/>
    <n v="2"/>
    <x v="1220"/>
    <s v="150302"/>
    <s v="LimaCajatambo"/>
    <s v="CajatamboCopa"/>
    <x v="14"/>
    <s v="L302"/>
    <s v="COPA-CAJATAMBO                     "/>
  </r>
  <r>
    <x v="14"/>
    <x v="14"/>
    <s v="D15_ListProvincias"/>
    <n v="3"/>
    <x v="129"/>
    <s v="D15_P03_ListDistritos"/>
    <n v="3"/>
    <x v="1221"/>
    <s v="150303"/>
    <s v="LimaCajatambo"/>
    <s v="CajatamboGorgor"/>
    <x v="14"/>
    <s v="L303"/>
    <s v="GORGOR-CAJATAMBO                   "/>
  </r>
  <r>
    <x v="14"/>
    <x v="14"/>
    <s v="D15_ListProvincias"/>
    <n v="3"/>
    <x v="129"/>
    <s v="D15_P03_ListDistritos"/>
    <n v="4"/>
    <x v="1222"/>
    <s v="150304"/>
    <s v="LimaCajatambo"/>
    <s v="CajatamboHuancapon"/>
    <x v="14"/>
    <s v="L304"/>
    <s v="HUANCAPON-CAJATAMBO                "/>
  </r>
  <r>
    <x v="14"/>
    <x v="14"/>
    <s v="D15_ListProvincias"/>
    <n v="3"/>
    <x v="129"/>
    <s v="D15_P03_ListDistritos"/>
    <n v="5"/>
    <x v="1223"/>
    <s v="150305"/>
    <s v="LimaCajatambo"/>
    <s v="CajatamboManas"/>
    <x v="14"/>
    <s v="L305"/>
    <s v="MANAS-CAJATAMBO                    "/>
  </r>
  <r>
    <x v="14"/>
    <x v="14"/>
    <s v="D15_ListProvincias"/>
    <n v="4"/>
    <x v="130"/>
    <s v="D15_P04_ListDistritos"/>
    <n v="1"/>
    <x v="1224"/>
    <s v="150401"/>
    <s v="LimaCanta"/>
    <s v="CantaCanta"/>
    <x v="14"/>
    <s v="L401"/>
    <s v="CANTA - CANTA                      "/>
  </r>
  <r>
    <x v="14"/>
    <x v="14"/>
    <s v="D15_ListProvincias"/>
    <n v="4"/>
    <x v="130"/>
    <s v="D15_P04_ListDistritos"/>
    <n v="2"/>
    <x v="1225"/>
    <s v="150402"/>
    <s v="LimaCanta"/>
    <s v="CantaArahuay"/>
    <x v="14"/>
    <s v="L408"/>
    <s v="ARAHUAY-CANTA                      "/>
  </r>
  <r>
    <x v="14"/>
    <x v="14"/>
    <s v="D15_ListProvincias"/>
    <n v="4"/>
    <x v="130"/>
    <s v="D15_P04_ListDistritos"/>
    <n v="3"/>
    <x v="1226"/>
    <s v="150403"/>
    <s v="LimaCanta"/>
    <s v="CantaHuamantanga"/>
    <x v="14"/>
    <s v="L409"/>
    <s v="HUAMANTANGA-CANTA                  "/>
  </r>
  <r>
    <x v="14"/>
    <x v="14"/>
    <s v="D15_ListProvincias"/>
    <n v="4"/>
    <x v="130"/>
    <s v="D15_P04_ListDistritos"/>
    <n v="4"/>
    <x v="1227"/>
    <s v="150404"/>
    <s v="LimaCanta"/>
    <s v="CantaHuaros"/>
    <x v="14"/>
    <s v="L410"/>
    <s v="HUAROS-CANTA                       "/>
  </r>
  <r>
    <x v="14"/>
    <x v="14"/>
    <s v="D15_ListProvincias"/>
    <n v="4"/>
    <x v="130"/>
    <s v="D15_P04_ListDistritos"/>
    <n v="5"/>
    <x v="1228"/>
    <s v="150405"/>
    <s v="LimaCanta"/>
    <s v="CantaLachaqui"/>
    <x v="14"/>
    <s v="L411"/>
    <s v="LACHAQUI-CANTA                     "/>
  </r>
  <r>
    <x v="14"/>
    <x v="14"/>
    <s v="D15_ListProvincias"/>
    <n v="4"/>
    <x v="130"/>
    <s v="D15_P04_ListDistritos"/>
    <n v="6"/>
    <x v="902"/>
    <s v="150406"/>
    <s v="LimaCanta"/>
    <s v="CantaSan Buenaventura"/>
    <x v="14"/>
    <s v="L412"/>
    <s v="SAN BUENAVENTURA-CANTA             "/>
  </r>
  <r>
    <x v="14"/>
    <x v="14"/>
    <s v="D15_ListProvincias"/>
    <n v="4"/>
    <x v="130"/>
    <s v="D15_P04_ListDistritos"/>
    <n v="7"/>
    <x v="1229"/>
    <s v="150407"/>
    <s v="LimaCanta"/>
    <s v="CantaSanta Rosa de Quives"/>
    <x v="14"/>
    <s v="L407"/>
    <s v="SANTA ROSA DE QUIVES - CANTA       "/>
  </r>
  <r>
    <x v="14"/>
    <x v="14"/>
    <s v="D15_ListProvincias"/>
    <n v="5"/>
    <x v="131"/>
    <s v="D15_P05_ListDistritos"/>
    <n v="1"/>
    <x v="1230"/>
    <s v="150501"/>
    <s v="LimaCañete"/>
    <s v="CañeteSan Vicente de Caqete"/>
    <x v="14"/>
    <s v="L501"/>
    <s v="SAN VICENTE DE CA#ETE-CA#ETE       "/>
  </r>
  <r>
    <x v="14"/>
    <x v="14"/>
    <s v="D15_ListProvincias"/>
    <n v="5"/>
    <x v="131"/>
    <s v="D15_P05_ListDistritos"/>
    <n v="2"/>
    <x v="1231"/>
    <s v="150502"/>
    <s v="LimaCañete"/>
    <s v="CañeteAsia"/>
    <x v="14"/>
    <s v="L502"/>
    <s v="ASIA - CA#ETE                      "/>
  </r>
  <r>
    <x v="14"/>
    <x v="14"/>
    <s v="D15_ListProvincias"/>
    <n v="5"/>
    <x v="131"/>
    <s v="D15_P05_ListDistritos"/>
    <n v="3"/>
    <x v="1232"/>
    <s v="150503"/>
    <s v="LimaCañete"/>
    <s v="CañeteCalango"/>
    <x v="14"/>
    <s v="L503"/>
    <s v="CALANGO - CA#ETE                   "/>
  </r>
  <r>
    <x v="14"/>
    <x v="14"/>
    <s v="D15_ListProvincias"/>
    <n v="5"/>
    <x v="131"/>
    <s v="D15_P05_ListDistritos"/>
    <n v="4"/>
    <x v="1233"/>
    <s v="150504"/>
    <s v="LimaCañete"/>
    <s v="CañeteCerro Azul"/>
    <x v="14"/>
    <s v="L504"/>
    <s v="CERRO AZUL - CA#ETE                "/>
  </r>
  <r>
    <x v="14"/>
    <x v="14"/>
    <s v="D15_ListProvincias"/>
    <n v="5"/>
    <x v="131"/>
    <s v="D15_P05_ListDistritos"/>
    <n v="5"/>
    <x v="966"/>
    <s v="150505"/>
    <s v="LimaCañete"/>
    <s v="CañeteChilca"/>
    <x v="14"/>
    <s v="L505"/>
    <s v="CHILCA - CA#ETE                    "/>
  </r>
  <r>
    <x v="14"/>
    <x v="14"/>
    <s v="D15_ListProvincias"/>
    <n v="5"/>
    <x v="131"/>
    <s v="D15_P05_ListDistritos"/>
    <n v="6"/>
    <x v="1234"/>
    <s v="150506"/>
    <s v="LimaCañete"/>
    <s v="CañeteCoayllo"/>
    <x v="14"/>
    <s v="L506"/>
    <s v="COAYLLO - CA#ETE                   "/>
  </r>
  <r>
    <x v="14"/>
    <x v="14"/>
    <s v="D15_ListProvincias"/>
    <n v="5"/>
    <x v="131"/>
    <s v="D15_P05_ListDistritos"/>
    <n v="7"/>
    <x v="1235"/>
    <s v="150507"/>
    <s v="LimaCañete"/>
    <s v="CañeteImperial"/>
    <x v="14"/>
    <s v="L507"/>
    <s v="IMPERIAL - CA#ETE                  "/>
  </r>
  <r>
    <x v="14"/>
    <x v="14"/>
    <s v="D15_ListProvincias"/>
    <n v="5"/>
    <x v="131"/>
    <s v="D15_P05_ListDistritos"/>
    <n v="8"/>
    <x v="1236"/>
    <s v="150508"/>
    <s v="LimaCañete"/>
    <s v="CañeteLunahuana"/>
    <x v="14"/>
    <s v="L508"/>
    <s v="LUNAHUANA - CA#ETE                 "/>
  </r>
  <r>
    <x v="14"/>
    <x v="14"/>
    <s v="D15_ListProvincias"/>
    <n v="5"/>
    <x v="131"/>
    <s v="D15_P05_ListDistritos"/>
    <n v="9"/>
    <x v="1237"/>
    <s v="150509"/>
    <s v="LimaCañete"/>
    <s v="CañeteMala"/>
    <x v="14"/>
    <s v="L509"/>
    <s v="MALA - CA#ETE                      "/>
  </r>
  <r>
    <x v="14"/>
    <x v="14"/>
    <s v="D15_ListProvincias"/>
    <n v="5"/>
    <x v="131"/>
    <s v="D15_P05_ListDistritos"/>
    <n v="10"/>
    <x v="1238"/>
    <s v="150510"/>
    <s v="LimaCañete"/>
    <s v="CañeteNuevo Imperial"/>
    <x v="14"/>
    <s v="L510"/>
    <s v="NUEVO IMPERIAL - CA#ETE            "/>
  </r>
  <r>
    <x v="14"/>
    <x v="14"/>
    <s v="D15_ListProvincias"/>
    <n v="5"/>
    <x v="131"/>
    <s v="D15_P05_ListDistritos"/>
    <n v="11"/>
    <x v="1239"/>
    <s v="150511"/>
    <s v="LimaCañete"/>
    <s v="CañetePacaran"/>
    <x v="14"/>
    <s v="L511"/>
    <s v="PACARAN - CA#ETE                   "/>
  </r>
  <r>
    <x v="14"/>
    <x v="14"/>
    <s v="D15_ListProvincias"/>
    <n v="5"/>
    <x v="131"/>
    <s v="D15_P05_ListDistritos"/>
    <n v="12"/>
    <x v="1240"/>
    <s v="150512"/>
    <s v="LimaCañete"/>
    <s v="CañeteQuilmana"/>
    <x v="14"/>
    <s v="L512"/>
    <s v="QUILMANA-CA#ETE                    "/>
  </r>
  <r>
    <x v="14"/>
    <x v="14"/>
    <s v="D15_ListProvincias"/>
    <n v="5"/>
    <x v="131"/>
    <s v="D15_P05_ListDistritos"/>
    <n v="13"/>
    <x v="320"/>
    <s v="150513"/>
    <s v="LimaCañete"/>
    <s v="CañeteSan Antonio"/>
    <x v="14"/>
    <s v="L513"/>
    <s v="SAN ANTONIO-CA#ETE                 "/>
  </r>
  <r>
    <x v="14"/>
    <x v="14"/>
    <s v="D15_ListProvincias"/>
    <n v="5"/>
    <x v="131"/>
    <s v="D15_P05_ListDistritos"/>
    <n v="14"/>
    <x v="134"/>
    <s v="150514"/>
    <s v="LimaCañete"/>
    <s v="CañeteSan Luis"/>
    <x v="14"/>
    <s v="L514"/>
    <s v="SAN LUIS - CA#ETE                  "/>
  </r>
  <r>
    <x v="14"/>
    <x v="14"/>
    <s v="D15_ListProvincias"/>
    <n v="5"/>
    <x v="131"/>
    <s v="D15_P05_ListDistritos"/>
    <n v="15"/>
    <x v="1241"/>
    <s v="150515"/>
    <s v="LimaCañete"/>
    <s v="CañeteSanta Cruz de Flores"/>
    <x v="14"/>
    <s v="L515"/>
    <s v="SANTA CRUZ DE FLORES-CA#ETE        "/>
  </r>
  <r>
    <x v="14"/>
    <x v="14"/>
    <s v="D15_ListProvincias"/>
    <n v="5"/>
    <x v="131"/>
    <s v="D15_P05_ListDistritos"/>
    <n v="16"/>
    <x v="1242"/>
    <s v="150516"/>
    <s v="LimaCañete"/>
    <s v="CañeteZuqiga"/>
    <x v="14"/>
    <s v="L516"/>
    <s v="ZU#IGA-CA#ETE                      "/>
  </r>
  <r>
    <x v="14"/>
    <x v="14"/>
    <s v="D15_ListProvincias"/>
    <n v="6"/>
    <x v="132"/>
    <s v="D15_P06_ListDistritos"/>
    <n v="1"/>
    <x v="1243"/>
    <s v="150601"/>
    <s v="LimaHuaral"/>
    <s v="HuaralHuaral"/>
    <x v="14"/>
    <s v="L601"/>
    <s v="HUARAL-HUARAL                      "/>
  </r>
  <r>
    <x v="14"/>
    <x v="14"/>
    <s v="D15_ListProvincias"/>
    <n v="6"/>
    <x v="132"/>
    <s v="D15_P06_ListDistritos"/>
    <n v="2"/>
    <x v="1244"/>
    <s v="150602"/>
    <s v="LimaHuaral"/>
    <s v="HuaralAtavillos Alto"/>
    <x v="14"/>
    <s v="L606"/>
    <s v="ATAVILLOS ALTO-HUARAL              "/>
  </r>
  <r>
    <x v="14"/>
    <x v="14"/>
    <s v="D15_ListProvincias"/>
    <n v="6"/>
    <x v="132"/>
    <s v="D15_P06_ListDistritos"/>
    <n v="3"/>
    <x v="1245"/>
    <s v="150603"/>
    <s v="LimaHuaral"/>
    <s v="HuaralAtavillos Bajo"/>
    <x v="14"/>
    <s v="L607"/>
    <s v="ATAVILLOS BAJO-HUARAL              "/>
  </r>
  <r>
    <x v="14"/>
    <x v="14"/>
    <s v="D15_ListProvincias"/>
    <n v="6"/>
    <x v="132"/>
    <s v="D15_P06_ListDistritos"/>
    <n v="4"/>
    <x v="1246"/>
    <s v="150604"/>
    <s v="LimaHuaral"/>
    <s v="HuaralAucallama"/>
    <x v="14"/>
    <s v="L608"/>
    <s v="AUCALLAMA-HUARAL                   "/>
  </r>
  <r>
    <x v="14"/>
    <x v="14"/>
    <s v="D15_ListProvincias"/>
    <n v="6"/>
    <x v="132"/>
    <s v="D15_P06_ListDistritos"/>
    <n v="5"/>
    <x v="626"/>
    <s v="150605"/>
    <s v="LimaHuaral"/>
    <s v="HuaralChancay"/>
    <x v="14"/>
    <s v="L605"/>
    <s v="CHANCAY - HUARAL                   "/>
  </r>
  <r>
    <x v="14"/>
    <x v="14"/>
    <s v="D15_ListProvincias"/>
    <n v="6"/>
    <x v="132"/>
    <s v="D15_P06_ListDistritos"/>
    <n v="6"/>
    <x v="1247"/>
    <s v="150606"/>
    <s v="LimaHuaral"/>
    <s v="HuaralIhuari"/>
    <x v="14"/>
    <s v="L609"/>
    <s v="IHUARI-HUARAL                      "/>
  </r>
  <r>
    <x v="14"/>
    <x v="14"/>
    <s v="D15_ListProvincias"/>
    <n v="6"/>
    <x v="132"/>
    <s v="D15_P06_ListDistritos"/>
    <n v="7"/>
    <x v="1248"/>
    <s v="150607"/>
    <s v="LimaHuaral"/>
    <s v="HuaralLampian"/>
    <x v="14"/>
    <s v="L610"/>
    <s v="LAMPIAN-HUARAL                     "/>
  </r>
  <r>
    <x v="14"/>
    <x v="14"/>
    <s v="D15_ListProvincias"/>
    <n v="6"/>
    <x v="132"/>
    <s v="D15_P06_ListDistritos"/>
    <n v="8"/>
    <x v="1249"/>
    <s v="150608"/>
    <s v="LimaHuaral"/>
    <s v="HuaralPacaraos"/>
    <x v="14"/>
    <s v="L611"/>
    <s v="PACARAOS-HUARAL                    "/>
  </r>
  <r>
    <x v="14"/>
    <x v="14"/>
    <s v="D15_ListProvincias"/>
    <n v="6"/>
    <x v="132"/>
    <s v="D15_P06_ListDistritos"/>
    <n v="9"/>
    <x v="1250"/>
    <s v="150609"/>
    <s v="LimaHuaral"/>
    <s v="HuaralSan Miguel de Acos"/>
    <x v="14"/>
    <s v="L612"/>
    <s v="SAN MIGUEL DE ACOS-HUARAL          "/>
  </r>
  <r>
    <x v="14"/>
    <x v="14"/>
    <s v="D15_ListProvincias"/>
    <n v="6"/>
    <x v="132"/>
    <s v="D15_P06_ListDistritos"/>
    <n v="10"/>
    <x v="1251"/>
    <s v="150610"/>
    <s v="LimaHuaral"/>
    <s v="HuaralSanta Cruz de Andamarca"/>
    <x v="14"/>
    <s v="L613"/>
    <s v="SANTA CRUZ DE ANDAMARCA-HUARAL     "/>
  </r>
  <r>
    <x v="14"/>
    <x v="14"/>
    <s v="D15_ListProvincias"/>
    <n v="6"/>
    <x v="132"/>
    <s v="D15_P06_ListDistritos"/>
    <n v="11"/>
    <x v="1252"/>
    <s v="150611"/>
    <s v="LimaHuaral"/>
    <s v="HuaralSumbilca"/>
    <x v="14"/>
    <s v="L614"/>
    <s v="SUMBILCA-HUARAL                    "/>
  </r>
  <r>
    <x v="14"/>
    <x v="14"/>
    <s v="D15_ListProvincias"/>
    <n v="6"/>
    <x v="132"/>
    <s v="D15_P06_ListDistritos"/>
    <n v="12"/>
    <x v="1253"/>
    <s v="150612"/>
    <s v="LimaHuaral"/>
    <s v="HuaralVeintisiete de Noviembre"/>
    <x v="14"/>
    <s v="L615"/>
    <s v="VEINTISIETE DE NOVIEMBRE-HUARAL    "/>
  </r>
  <r>
    <x v="14"/>
    <x v="14"/>
    <s v="D15_ListProvincias"/>
    <n v="7"/>
    <x v="133"/>
    <s v="D15_P07_ListDistritos"/>
    <n v="1"/>
    <x v="1254"/>
    <s v="150701"/>
    <s v="LimaHuarochiri"/>
    <s v="HuarochiriMatucana"/>
    <x v="14"/>
    <s v="L082"/>
    <s v="MATUCANA-HUAROCHIRI                "/>
  </r>
  <r>
    <x v="14"/>
    <x v="14"/>
    <s v="D15_ListProvincias"/>
    <n v="7"/>
    <x v="133"/>
    <s v="D15_P07_ListDistritos"/>
    <n v="2"/>
    <x v="1255"/>
    <s v="150702"/>
    <s v="LimaHuarochiri"/>
    <s v="HuarochiriAntioquia"/>
    <x v="14"/>
    <s v="L083"/>
    <s v="ANTIOQUIA-HUAROCHIRI               "/>
  </r>
  <r>
    <x v="14"/>
    <x v="14"/>
    <s v="D15_ListProvincias"/>
    <n v="7"/>
    <x v="133"/>
    <s v="D15_P07_ListDistritos"/>
    <n v="3"/>
    <x v="1256"/>
    <s v="150703"/>
    <s v="LimaHuarochiri"/>
    <s v="HuarochiriCallahuanca"/>
    <x v="14"/>
    <s v="L084"/>
    <s v="CALLAHUANCA-HUAROCHIRI             "/>
  </r>
  <r>
    <x v="14"/>
    <x v="14"/>
    <s v="D15_ListProvincias"/>
    <n v="7"/>
    <x v="133"/>
    <s v="D15_P07_ListDistritos"/>
    <n v="4"/>
    <x v="1257"/>
    <s v="150704"/>
    <s v="LimaHuarochiri"/>
    <s v="HuarochiriCarampoma"/>
    <x v="14"/>
    <s v="L085"/>
    <s v="CARAMPOMA-HUAROCHIRI               "/>
  </r>
  <r>
    <x v="14"/>
    <x v="14"/>
    <s v="D15_ListProvincias"/>
    <n v="7"/>
    <x v="133"/>
    <s v="D15_P07_ListDistritos"/>
    <n v="5"/>
    <x v="1258"/>
    <s v="150705"/>
    <s v="LimaHuarochiri"/>
    <s v="HuarochiriChicla"/>
    <x v="14"/>
    <s v="L086"/>
    <s v="CHICLA-HUAROCHIRI                  "/>
  </r>
  <r>
    <x v="14"/>
    <x v="14"/>
    <s v="D15_ListProvincias"/>
    <n v="7"/>
    <x v="133"/>
    <s v="D15_P07_ListDistritos"/>
    <n v="6"/>
    <x v="767"/>
    <s v="150706"/>
    <s v="LimaHuarochiri"/>
    <s v="HuarochiriCuenca"/>
    <x v="14"/>
    <s v="L087"/>
    <s v="CUENCA-HUAROCHIRI                  "/>
  </r>
  <r>
    <x v="14"/>
    <x v="14"/>
    <s v="D15_ListProvincias"/>
    <n v="7"/>
    <x v="133"/>
    <s v="D15_P07_ListDistritos"/>
    <n v="7"/>
    <x v="1259"/>
    <s v="150707"/>
    <s v="LimaHuarochiri"/>
    <s v="HuarochiriHuachupampa"/>
    <x v="14"/>
    <s v="L088"/>
    <s v="HUACHUPAMPA-HUAROCHIRI             "/>
  </r>
  <r>
    <x v="14"/>
    <x v="14"/>
    <s v="D15_ListProvincias"/>
    <n v="7"/>
    <x v="133"/>
    <s v="D15_P07_ListDistritos"/>
    <n v="8"/>
    <x v="1260"/>
    <s v="150708"/>
    <s v="LimaHuarochiri"/>
    <s v="HuarochiriHuanza"/>
    <x v="14"/>
    <s v="L089"/>
    <s v="HUANZA-HUAROCHIRI                  "/>
  </r>
  <r>
    <x v="14"/>
    <x v="14"/>
    <s v="D15_ListProvincias"/>
    <n v="7"/>
    <x v="133"/>
    <s v="D15_P07_ListDistritos"/>
    <n v="9"/>
    <x v="1261"/>
    <s v="150709"/>
    <s v="LimaHuarochiri"/>
    <s v="HuarochiriHuarochiri"/>
    <x v="14"/>
    <s v="L090"/>
    <s v="HUAROCHIRI-HUAROCHIRI              "/>
  </r>
  <r>
    <x v="14"/>
    <x v="14"/>
    <s v="D15_ListProvincias"/>
    <n v="7"/>
    <x v="133"/>
    <s v="D15_P07_ListDistritos"/>
    <n v="10"/>
    <x v="1262"/>
    <s v="150710"/>
    <s v="LimaHuarochiri"/>
    <s v="HuarochiriLahuaytambo"/>
    <x v="14"/>
    <s v="L091"/>
    <s v="LAHUAYTAMBO-HUAROCHIRI             "/>
  </r>
  <r>
    <x v="14"/>
    <x v="14"/>
    <s v="D15_ListProvincias"/>
    <n v="7"/>
    <x v="133"/>
    <s v="D15_P07_ListDistritos"/>
    <n v="11"/>
    <x v="1263"/>
    <s v="150711"/>
    <s v="LimaHuarochiri"/>
    <s v="HuarochiriLanga"/>
    <x v="14"/>
    <s v="L092"/>
    <s v="LANGA-HUAROCHIRI                   "/>
  </r>
  <r>
    <x v="14"/>
    <x v="14"/>
    <s v="D15_ListProvincias"/>
    <n v="7"/>
    <x v="133"/>
    <s v="D15_P07_ListDistritos"/>
    <n v="12"/>
    <x v="1264"/>
    <s v="150712"/>
    <s v="LimaHuarochiri"/>
    <s v="HuarochiriLaraos"/>
    <x v="14"/>
    <s v="L093"/>
    <s v="LARAOS-HUAROCHIRI                  "/>
  </r>
  <r>
    <x v="14"/>
    <x v="14"/>
    <s v="D15_ListProvincias"/>
    <n v="7"/>
    <x v="133"/>
    <s v="D15_P07_ListDistritos"/>
    <n v="13"/>
    <x v="1265"/>
    <s v="150713"/>
    <s v="LimaHuarochiri"/>
    <s v="HuarochiriMariatana"/>
    <x v="14"/>
    <s v="L094"/>
    <s v="MARIATANA-HUAROCHIRI               "/>
  </r>
  <r>
    <x v="14"/>
    <x v="14"/>
    <s v="D15_ListProvincias"/>
    <n v="7"/>
    <x v="133"/>
    <s v="D15_P07_ListDistritos"/>
    <n v="14"/>
    <x v="1266"/>
    <s v="150714"/>
    <s v="LimaHuarochiri"/>
    <s v="HuarochiriRicardo Palma"/>
    <x v="14"/>
    <s v="L081"/>
    <s v="RICARDO PALMA-HUAROCHIRI           "/>
  </r>
  <r>
    <x v="14"/>
    <x v="14"/>
    <s v="D15_ListProvincias"/>
    <n v="7"/>
    <x v="133"/>
    <s v="D15_P07_ListDistritos"/>
    <n v="15"/>
    <x v="1267"/>
    <s v="150715"/>
    <s v="LimaHuarochiri"/>
    <s v="HuarochiriSan Andres de Tupicocha"/>
    <x v="14"/>
    <s v="L095"/>
    <s v="SAN ANDRES-HUAROCHIRI              "/>
  </r>
  <r>
    <x v="14"/>
    <x v="14"/>
    <s v="D15_ListProvincias"/>
    <n v="7"/>
    <x v="133"/>
    <s v="D15_P07_ListDistritos"/>
    <n v="16"/>
    <x v="320"/>
    <s v="150716"/>
    <s v="LimaHuarochiri"/>
    <s v="HuarochiriSan Antonio"/>
    <x v="14"/>
    <s v="L096"/>
    <s v="SAN ANTONIO-HUAROCHIRI             "/>
  </r>
  <r>
    <x v="14"/>
    <x v="14"/>
    <s v="D15_ListProvincias"/>
    <n v="7"/>
    <x v="133"/>
    <s v="D15_P07_ListDistritos"/>
    <n v="17"/>
    <x v="1268"/>
    <s v="150717"/>
    <s v="LimaHuarochiri"/>
    <s v="HuarochiriSan Bartolome"/>
    <x v="14"/>
    <s v="L097"/>
    <s v="SAN BARTOLOME-HUAROCHIRI           "/>
  </r>
  <r>
    <x v="14"/>
    <x v="14"/>
    <s v="D15_ListProvincias"/>
    <n v="7"/>
    <x v="133"/>
    <s v="D15_P07_ListDistritos"/>
    <n v="18"/>
    <x v="1269"/>
    <s v="150718"/>
    <s v="LimaHuarochiri"/>
    <s v="HuarochiriSan Damian"/>
    <x v="14"/>
    <s v="L098"/>
    <s v="SAN DAMIAN-HUAROCHIRI              "/>
  </r>
  <r>
    <x v="14"/>
    <x v="14"/>
    <s v="D15_ListProvincias"/>
    <n v="7"/>
    <x v="133"/>
    <s v="D15_P07_ListDistritos"/>
    <n v="19"/>
    <x v="1270"/>
    <s v="150719"/>
    <s v="LimaHuarochiri"/>
    <s v="HuarochiriSan Juan de Iris"/>
    <x v="14"/>
    <s v="L099"/>
    <s v="SAN JUAN DE IRIS-HUAROCHIRI        "/>
  </r>
  <r>
    <x v="14"/>
    <x v="14"/>
    <s v="D15_ListProvincias"/>
    <n v="7"/>
    <x v="133"/>
    <s v="D15_P07_ListDistritos"/>
    <n v="20"/>
    <x v="1271"/>
    <s v="150720"/>
    <s v="LimaHuarochiri"/>
    <s v="HuarochiriSan Juan de Tantaranche"/>
    <x v="14"/>
    <s v="L107"/>
    <s v="SAN JUAN DE TANTARANCHE-HUAROCHIRI "/>
  </r>
  <r>
    <x v="14"/>
    <x v="14"/>
    <s v="D15_ListProvincias"/>
    <n v="7"/>
    <x v="133"/>
    <s v="D15_P07_ListDistritos"/>
    <n v="21"/>
    <x v="1272"/>
    <s v="150721"/>
    <s v="LimaHuarochiri"/>
    <s v="HuarochiriSan Lorenzo de Quinti"/>
    <x v="14"/>
    <s v="L100"/>
    <s v="SAN LORENZO-HUAROCHIRI             "/>
  </r>
  <r>
    <x v="14"/>
    <x v="14"/>
    <s v="D15_ListProvincias"/>
    <n v="7"/>
    <x v="133"/>
    <s v="D15_P07_ListDistritos"/>
    <n v="22"/>
    <x v="1273"/>
    <s v="150722"/>
    <s v="LimaHuarochiri"/>
    <s v="HuarochiriSan Mateo"/>
    <x v="14"/>
    <s v="L101"/>
    <s v="SAN MATEO-HUAROCHIRI               "/>
  </r>
  <r>
    <x v="14"/>
    <x v="14"/>
    <s v="D15_ListProvincias"/>
    <n v="7"/>
    <x v="133"/>
    <s v="D15_P07_ListDistritos"/>
    <n v="23"/>
    <x v="1274"/>
    <s v="150723"/>
    <s v="LimaHuarochiri"/>
    <s v="HuarochiriSan Mateo de Otao"/>
    <x v="14"/>
    <s v="L102"/>
    <s v="SAN MATEO DE OTAO-HUAROCHIRI       "/>
  </r>
  <r>
    <x v="14"/>
    <x v="14"/>
    <s v="D15_ListProvincias"/>
    <n v="7"/>
    <x v="133"/>
    <s v="D15_P07_ListDistritos"/>
    <n v="24"/>
    <x v="1275"/>
    <s v="150724"/>
    <s v="LimaHuarochiri"/>
    <s v="HuarochiriSan Pedro de Casta"/>
    <x v="14"/>
    <s v="L103"/>
    <s v="SAN PEDRO DE CASTA-HUAROCHIRI      "/>
  </r>
  <r>
    <x v="14"/>
    <x v="14"/>
    <s v="D15_ListProvincias"/>
    <n v="7"/>
    <x v="133"/>
    <s v="D15_P07_ListDistritos"/>
    <n v="25"/>
    <x v="1276"/>
    <s v="150725"/>
    <s v="LimaHuarochiri"/>
    <s v="HuarochiriSan Pedro de Huancayre"/>
    <x v="14"/>
    <s v="L108"/>
    <s v="SAN PEDRO DE HUANCAYRE-HUAROCHIRI  "/>
  </r>
  <r>
    <x v="14"/>
    <x v="14"/>
    <s v="D15_ListProvincias"/>
    <n v="7"/>
    <x v="133"/>
    <s v="D15_P07_ListDistritos"/>
    <n v="26"/>
    <x v="1277"/>
    <s v="150726"/>
    <s v="LimaHuarochiri"/>
    <s v="HuarochiriSangallaya"/>
    <x v="14"/>
    <s v="L104"/>
    <s v="SANGALLAY-HUAROCHIRI               "/>
  </r>
  <r>
    <x v="14"/>
    <x v="14"/>
    <s v="D15_ListProvincias"/>
    <n v="7"/>
    <x v="133"/>
    <s v="D15_P07_ListDistritos"/>
    <n v="27"/>
    <x v="1278"/>
    <s v="150727"/>
    <s v="LimaHuarochiri"/>
    <s v="HuarochiriSanta Cruz de Cocachacra"/>
    <x v="14"/>
    <s v="L105"/>
    <s v="STA CRUZ DE CO-HUAROCHIRI          "/>
  </r>
  <r>
    <x v="14"/>
    <x v="14"/>
    <s v="D15_ListProvincias"/>
    <n v="7"/>
    <x v="133"/>
    <s v="D15_P07_ListDistritos"/>
    <n v="28"/>
    <x v="1279"/>
    <s v="150728"/>
    <s v="LimaHuarochiri"/>
    <s v="HuarochiriSanta Eulalia"/>
    <x v="14"/>
    <s v="L080"/>
    <s v="STA EULALIA-HUAROCHIRI             "/>
  </r>
  <r>
    <x v="14"/>
    <x v="14"/>
    <s v="D15_ListProvincias"/>
    <n v="7"/>
    <x v="133"/>
    <s v="D15_P07_ListDistritos"/>
    <n v="29"/>
    <x v="1280"/>
    <s v="150729"/>
    <s v="LimaHuarochiri"/>
    <s v="HuarochiriSantiago de Anchucaya"/>
    <x v="14"/>
    <s v="L109"/>
    <s v="SANTIAGO DE ANCHUCAYA-HUAROCHIRI   "/>
  </r>
  <r>
    <x v="14"/>
    <x v="14"/>
    <s v="D15_ListProvincias"/>
    <n v="7"/>
    <x v="133"/>
    <s v="D15_P07_ListDistritos"/>
    <n v="30"/>
    <x v="1281"/>
    <s v="150730"/>
    <s v="LimaHuarochiri"/>
    <s v="HuarochiriSantiago de Tuna"/>
    <x v="14"/>
    <s v="L110"/>
    <s v="SANTIAGO DE TUNA-HUAROCHIRI        "/>
  </r>
  <r>
    <x v="14"/>
    <x v="14"/>
    <s v="D15_ListProvincias"/>
    <n v="7"/>
    <x v="133"/>
    <s v="D15_P07_ListDistritos"/>
    <n v="31"/>
    <x v="1282"/>
    <s v="150731"/>
    <s v="LimaHuarochiri"/>
    <s v="HuarochiriSanto Domingo de los Olleros"/>
    <x v="14"/>
    <s v="L111"/>
    <s v="SANTO DOMINGO DE LOS OLLEROS-HUAROC"/>
  </r>
  <r>
    <x v="14"/>
    <x v="14"/>
    <s v="D15_ListProvincias"/>
    <n v="7"/>
    <x v="133"/>
    <s v="D15_P07_ListDistritos"/>
    <n v="32"/>
    <x v="1283"/>
    <s v="150732"/>
    <s v="LimaHuarochiri"/>
    <s v="HuarochiriSurco"/>
    <x v="14"/>
    <s v="L106"/>
    <s v="SAN GERONIMO DE SURCO-HUAROCHIRI   "/>
  </r>
  <r>
    <x v="14"/>
    <x v="14"/>
    <s v="D15_ListProvincias"/>
    <n v="8"/>
    <x v="134"/>
    <s v="D15_P08_ListDistritos"/>
    <n v="1"/>
    <x v="1284"/>
    <s v="150801"/>
    <s v="LimaHuaura"/>
    <s v="HuauraHuacho"/>
    <x v="14"/>
    <s v="L801"/>
    <s v="HUACHO -HUAURA                     "/>
  </r>
  <r>
    <x v="14"/>
    <x v="14"/>
    <s v="D15_ListProvincias"/>
    <n v="8"/>
    <x v="134"/>
    <s v="D15_P08_ListDistritos"/>
    <n v="2"/>
    <x v="1285"/>
    <s v="150802"/>
    <s v="LimaHuaura"/>
    <s v="HuauraAmbar"/>
    <x v="14"/>
    <s v="L802"/>
    <s v="AMBAR-HUAURA                       "/>
  </r>
  <r>
    <x v="14"/>
    <x v="14"/>
    <s v="D15_ListProvincias"/>
    <n v="8"/>
    <x v="134"/>
    <s v="D15_P08_ListDistritos"/>
    <n v="3"/>
    <x v="1286"/>
    <s v="150803"/>
    <s v="LimaHuaura"/>
    <s v="HuauraCaleta de Carquin"/>
    <x v="14"/>
    <s v="L803"/>
    <s v="CALETA DE CARQUIN-HUAURA           "/>
  </r>
  <r>
    <x v="14"/>
    <x v="14"/>
    <s v="D15_ListProvincias"/>
    <n v="8"/>
    <x v="134"/>
    <s v="D15_P08_ListDistritos"/>
    <n v="4"/>
    <x v="1287"/>
    <s v="150804"/>
    <s v="LimaHuaura"/>
    <s v="HuauraChecras"/>
    <x v="14"/>
    <s v="L804"/>
    <s v="CHECRAS-HUAURA                     "/>
  </r>
  <r>
    <x v="14"/>
    <x v="14"/>
    <s v="D15_ListProvincias"/>
    <n v="8"/>
    <x v="134"/>
    <s v="D15_P08_ListDistritos"/>
    <n v="5"/>
    <x v="1288"/>
    <s v="150805"/>
    <s v="LimaHuaura"/>
    <s v="HuauraHualmay"/>
    <x v="14"/>
    <s v="L805"/>
    <s v="HUALMAY-HUAURA                     "/>
  </r>
  <r>
    <x v="14"/>
    <x v="14"/>
    <s v="D15_ListProvincias"/>
    <n v="8"/>
    <x v="134"/>
    <s v="D15_P08_ListDistritos"/>
    <n v="6"/>
    <x v="1289"/>
    <s v="150806"/>
    <s v="LimaHuaura"/>
    <s v="HuauraHuaura"/>
    <x v="14"/>
    <s v="L806"/>
    <s v="HUAURA-HUAURA                      "/>
  </r>
  <r>
    <x v="14"/>
    <x v="14"/>
    <s v="D15_ListProvincias"/>
    <n v="8"/>
    <x v="134"/>
    <s v="D15_P08_ListDistritos"/>
    <n v="7"/>
    <x v="484"/>
    <s v="150807"/>
    <s v="LimaHuaura"/>
    <s v="HuauraLeoncio Prado"/>
    <x v="14"/>
    <s v="L808"/>
    <s v="LEONCIO PRADO-HUAURA               "/>
  </r>
  <r>
    <x v="14"/>
    <x v="14"/>
    <s v="D15_ListProvincias"/>
    <n v="8"/>
    <x v="134"/>
    <s v="D15_P08_ListDistritos"/>
    <n v="8"/>
    <x v="1290"/>
    <s v="150808"/>
    <s v="LimaHuaura"/>
    <s v="HuauraPaccho"/>
    <x v="14"/>
    <s v="L809"/>
    <s v="PACCHO-HUAURA                      "/>
  </r>
  <r>
    <x v="14"/>
    <x v="14"/>
    <s v="D15_ListProvincias"/>
    <n v="8"/>
    <x v="134"/>
    <s v="D15_P08_ListDistritos"/>
    <n v="9"/>
    <x v="1291"/>
    <s v="150809"/>
    <s v="LimaHuaura"/>
    <s v="HuauraSanta Leonor"/>
    <x v="14"/>
    <s v="L810"/>
    <s v="SANTA LEONOR-HUAURA                "/>
  </r>
  <r>
    <x v="14"/>
    <x v="14"/>
    <s v="D15_ListProvincias"/>
    <n v="8"/>
    <x v="134"/>
    <s v="D15_P08_ListDistritos"/>
    <n v="10"/>
    <x v="1292"/>
    <s v="150810"/>
    <s v="LimaHuaura"/>
    <s v="HuauraSanta Maria"/>
    <x v="14"/>
    <s v="L807"/>
    <s v="SANTA MARIA-HUARA                  "/>
  </r>
  <r>
    <x v="14"/>
    <x v="14"/>
    <s v="D15_ListProvincias"/>
    <n v="8"/>
    <x v="134"/>
    <s v="D15_P08_ListDistritos"/>
    <n v="11"/>
    <x v="1293"/>
    <s v="150811"/>
    <s v="LimaHuaura"/>
    <s v="HuauraSayan"/>
    <x v="14"/>
    <s v="L811"/>
    <s v="SAYAN-HUAURA                       "/>
  </r>
  <r>
    <x v="14"/>
    <x v="14"/>
    <s v="D15_ListProvincias"/>
    <n v="8"/>
    <x v="134"/>
    <s v="D15_P08_ListDistritos"/>
    <n v="12"/>
    <x v="1294"/>
    <s v="150812"/>
    <s v="LimaHuaura"/>
    <s v="HuauraVegueta"/>
    <x v="14"/>
    <s v="L812"/>
    <s v="VEGUETA-HUAURA                     "/>
  </r>
  <r>
    <x v="14"/>
    <x v="14"/>
    <s v="D15_ListProvincias"/>
    <n v="9"/>
    <x v="135"/>
    <s v="D15_P09_ListDistritos"/>
    <n v="1"/>
    <x v="1295"/>
    <s v="150901"/>
    <s v="LimaOyon"/>
    <s v="OyonOyon"/>
    <x v="14"/>
    <s v="L901"/>
    <s v="OYON-OYON                          "/>
  </r>
  <r>
    <x v="14"/>
    <x v="14"/>
    <s v="D15_ListProvincias"/>
    <n v="9"/>
    <x v="135"/>
    <s v="D15_P09_ListDistritos"/>
    <n v="2"/>
    <x v="1296"/>
    <s v="150902"/>
    <s v="LimaOyon"/>
    <s v="OyonAndajes"/>
    <x v="14"/>
    <s v="L902"/>
    <s v="ANDAJES-OYON                       "/>
  </r>
  <r>
    <x v="14"/>
    <x v="14"/>
    <s v="D15_ListProvincias"/>
    <n v="9"/>
    <x v="135"/>
    <s v="D15_P09_ListDistritos"/>
    <n v="3"/>
    <x v="1297"/>
    <s v="150903"/>
    <s v="LimaOyon"/>
    <s v="OyonCaujul"/>
    <x v="14"/>
    <s v="L903"/>
    <s v="CAUJUL-OYON                        "/>
  </r>
  <r>
    <x v="14"/>
    <x v="14"/>
    <s v="D15_ListProvincias"/>
    <n v="9"/>
    <x v="135"/>
    <s v="D15_P09_ListDistritos"/>
    <n v="4"/>
    <x v="1298"/>
    <s v="150904"/>
    <s v="LimaOyon"/>
    <s v="OyonCochamarca"/>
    <x v="14"/>
    <s v="L904"/>
    <s v="COCHAMARCA-OYON                    "/>
  </r>
  <r>
    <x v="14"/>
    <x v="14"/>
    <s v="D15_ListProvincias"/>
    <n v="9"/>
    <x v="135"/>
    <s v="D15_P09_ListDistritos"/>
    <n v="5"/>
    <x v="1299"/>
    <s v="150905"/>
    <s v="LimaOyon"/>
    <s v="OyonNavan"/>
    <x v="14"/>
    <s v="L905"/>
    <s v="NAVAN-OYON                         "/>
  </r>
  <r>
    <x v="14"/>
    <x v="14"/>
    <s v="D15_ListProvincias"/>
    <n v="9"/>
    <x v="135"/>
    <s v="D15_P09_ListDistritos"/>
    <n v="6"/>
    <x v="1300"/>
    <s v="150906"/>
    <s v="LimaOyon"/>
    <s v="OyonPachangara"/>
    <x v="14"/>
    <s v="L906"/>
    <s v="PACHANGARA-OYON                    "/>
  </r>
  <r>
    <x v="14"/>
    <x v="14"/>
    <s v="D15_ListProvincias"/>
    <n v="10"/>
    <x v="136"/>
    <s v="D15_P10_ListDistritos"/>
    <n v="1"/>
    <x v="1035"/>
    <s v="151001"/>
    <s v="LimaYauyos"/>
    <s v="YauyosYauyos"/>
    <x v="14"/>
    <s v="L112"/>
    <s v="YAUYOS-YAUYOS                      "/>
  </r>
  <r>
    <x v="14"/>
    <x v="14"/>
    <s v="D15_ListProvincias"/>
    <n v="10"/>
    <x v="136"/>
    <s v="D15_P10_ListDistritos"/>
    <n v="2"/>
    <x v="1301"/>
    <s v="151002"/>
    <s v="LimaYauyos"/>
    <s v="YauyosAlis"/>
    <x v="14"/>
    <s v="L113"/>
    <s v="ALIS-YAUYOS                        "/>
  </r>
  <r>
    <x v="14"/>
    <x v="14"/>
    <s v="D15_ListProvincias"/>
    <n v="10"/>
    <x v="136"/>
    <s v="D15_P10_ListDistritos"/>
    <n v="3"/>
    <x v="1302"/>
    <s v="151003"/>
    <s v="LimaYauyos"/>
    <s v="YauyosAyauca"/>
    <x v="14"/>
    <s v="L114"/>
    <s v="AYAUCA-YAUYOS                      "/>
  </r>
  <r>
    <x v="14"/>
    <x v="14"/>
    <s v="D15_ListProvincias"/>
    <n v="10"/>
    <x v="136"/>
    <s v="D15_P10_ListDistritos"/>
    <n v="4"/>
    <x v="1303"/>
    <s v="151004"/>
    <s v="LimaYauyos"/>
    <s v="YauyosAyaviri"/>
    <x v="14"/>
    <s v="L115"/>
    <s v="AYAVIRI-YAUYOS                     "/>
  </r>
  <r>
    <x v="14"/>
    <x v="14"/>
    <s v="D15_ListProvincias"/>
    <n v="10"/>
    <x v="136"/>
    <s v="D15_P10_ListDistritos"/>
    <n v="5"/>
    <x v="1304"/>
    <s v="151005"/>
    <s v="LimaYauyos"/>
    <s v="YauyosAzangaro"/>
    <x v="14"/>
    <s v="L116"/>
    <s v="AZANGARO-YAUYOS                    "/>
  </r>
  <r>
    <x v="14"/>
    <x v="14"/>
    <s v="D15_ListProvincias"/>
    <n v="10"/>
    <x v="136"/>
    <s v="D15_P10_ListDistritos"/>
    <n v="6"/>
    <x v="1305"/>
    <s v="151006"/>
    <s v="LimaYauyos"/>
    <s v="YauyosCacra"/>
    <x v="14"/>
    <s v="L117"/>
    <s v="CACRA-YAUYOS                       "/>
  </r>
  <r>
    <x v="14"/>
    <x v="14"/>
    <s v="D15_ListProvincias"/>
    <n v="10"/>
    <x v="136"/>
    <s v="D15_P10_ListDistritos"/>
    <n v="7"/>
    <x v="1306"/>
    <s v="151007"/>
    <s v="LimaYauyos"/>
    <s v="YauyosCarania"/>
    <x v="14"/>
    <s v="L118"/>
    <s v="CARANIA-YAUYOS                     "/>
  </r>
  <r>
    <x v="14"/>
    <x v="14"/>
    <s v="D15_ListProvincias"/>
    <n v="10"/>
    <x v="136"/>
    <s v="D15_P10_ListDistritos"/>
    <n v="8"/>
    <x v="1307"/>
    <s v="151008"/>
    <s v="LimaYauyos"/>
    <s v="YauyosCatahuasi"/>
    <x v="14"/>
    <s v="L119"/>
    <s v="CATAHUASI-YAUYOS                   "/>
  </r>
  <r>
    <x v="14"/>
    <x v="14"/>
    <s v="D15_ListProvincias"/>
    <n v="10"/>
    <x v="136"/>
    <s v="D15_P10_ListDistritos"/>
    <n v="9"/>
    <x v="1308"/>
    <s v="151009"/>
    <s v="LimaYauyos"/>
    <s v="YauyosChocos"/>
    <x v="14"/>
    <s v="L120"/>
    <s v="CHOCOS-YAUYOS                      "/>
  </r>
  <r>
    <x v="14"/>
    <x v="14"/>
    <s v="D15_ListProvincias"/>
    <n v="10"/>
    <x v="136"/>
    <s v="D15_P10_ListDistritos"/>
    <n v="10"/>
    <x v="189"/>
    <s v="151010"/>
    <s v="LimaYauyos"/>
    <s v="YauyosCochas"/>
    <x v="14"/>
    <s v="L121"/>
    <s v="COCHAS-YAUYOS                      "/>
  </r>
  <r>
    <x v="14"/>
    <x v="14"/>
    <s v="D15_ListProvincias"/>
    <n v="10"/>
    <x v="136"/>
    <s v="D15_P10_ListDistritos"/>
    <n v="11"/>
    <x v="1309"/>
    <s v="151011"/>
    <s v="LimaYauyos"/>
    <s v="YauyosColonia"/>
    <x v="14"/>
    <s v="L122"/>
    <s v="COLONIA-YAUYOS                     "/>
  </r>
  <r>
    <x v="14"/>
    <x v="14"/>
    <s v="D15_ListProvincias"/>
    <n v="10"/>
    <x v="136"/>
    <s v="D15_P10_ListDistritos"/>
    <n v="12"/>
    <x v="1310"/>
    <s v="151012"/>
    <s v="LimaYauyos"/>
    <s v="YauyosHongos"/>
    <x v="14"/>
    <s v="L123"/>
    <s v="HONGOS-YAUYOS                      "/>
  </r>
  <r>
    <x v="14"/>
    <x v="14"/>
    <s v="D15_ListProvincias"/>
    <n v="10"/>
    <x v="136"/>
    <s v="D15_P10_ListDistritos"/>
    <n v="13"/>
    <x v="1311"/>
    <s v="151013"/>
    <s v="LimaYauyos"/>
    <s v="YauyosHuampara"/>
    <x v="14"/>
    <s v="L124"/>
    <s v="HUAMPARA-YAUYOS                    "/>
  </r>
  <r>
    <x v="14"/>
    <x v="14"/>
    <s v="D15_ListProvincias"/>
    <n v="10"/>
    <x v="136"/>
    <s v="D15_P10_ListDistritos"/>
    <n v="14"/>
    <x v="1312"/>
    <s v="151014"/>
    <s v="LimaYauyos"/>
    <s v="YauyosHuancaya"/>
    <x v="14"/>
    <s v="L125"/>
    <s v="HUANCAYA-YAUYOS                    "/>
  </r>
  <r>
    <x v="14"/>
    <x v="14"/>
    <s v="D15_ListProvincias"/>
    <n v="10"/>
    <x v="136"/>
    <s v="D15_P10_ListDistritos"/>
    <n v="15"/>
    <x v="1313"/>
    <s v="151015"/>
    <s v="LimaYauyos"/>
    <s v="YauyosHuangascar"/>
    <x v="14"/>
    <s v="L126"/>
    <s v="HUANGASCAR-YAUYOS                  "/>
  </r>
  <r>
    <x v="14"/>
    <x v="14"/>
    <s v="D15_ListProvincias"/>
    <n v="10"/>
    <x v="136"/>
    <s v="D15_P10_ListDistritos"/>
    <n v="16"/>
    <x v="1314"/>
    <s v="151016"/>
    <s v="LimaYauyos"/>
    <s v="YauyosHuantan"/>
    <x v="14"/>
    <s v="L127"/>
    <s v="HUANTAN-YAUYOS                     "/>
  </r>
  <r>
    <x v="14"/>
    <x v="14"/>
    <s v="D15_ListProvincias"/>
    <n v="10"/>
    <x v="136"/>
    <s v="D15_P10_ListDistritos"/>
    <n v="17"/>
    <x v="1315"/>
    <s v="151017"/>
    <s v="LimaYauyos"/>
    <s v="YauyosHuaqec"/>
    <x v="14"/>
    <s v="L128"/>
    <s v="HUA#EC-YAUYOS                      "/>
  </r>
  <r>
    <x v="14"/>
    <x v="14"/>
    <s v="D15_ListProvincias"/>
    <n v="10"/>
    <x v="136"/>
    <s v="D15_P10_ListDistritos"/>
    <n v="18"/>
    <x v="1264"/>
    <s v="151018"/>
    <s v="LimaYauyos"/>
    <s v="YauyosLaraos"/>
    <x v="14"/>
    <s v="L129"/>
    <s v="LARAOS-YAUYOS                      "/>
  </r>
  <r>
    <x v="14"/>
    <x v="14"/>
    <s v="D15_ListProvincias"/>
    <n v="10"/>
    <x v="136"/>
    <s v="D15_P10_ListDistritos"/>
    <n v="19"/>
    <x v="1316"/>
    <s v="151019"/>
    <s v="LimaYauyos"/>
    <s v="YauyosLincha"/>
    <x v="14"/>
    <s v="L130"/>
    <s v="LINCHA-YAUYOS                      "/>
  </r>
  <r>
    <x v="14"/>
    <x v="14"/>
    <s v="D15_ListProvincias"/>
    <n v="10"/>
    <x v="136"/>
    <s v="D15_P10_ListDistritos"/>
    <n v="20"/>
    <x v="1317"/>
    <s v="151020"/>
    <s v="LimaYauyos"/>
    <s v="YauyosMadean"/>
    <x v="14"/>
    <s v="L131"/>
    <s v="MADEAN-YAUYOS                      "/>
  </r>
  <r>
    <x v="14"/>
    <x v="14"/>
    <s v="D15_ListProvincias"/>
    <n v="10"/>
    <x v="136"/>
    <s v="D15_P10_ListDistritos"/>
    <n v="21"/>
    <x v="334"/>
    <s v="151021"/>
    <s v="LimaYauyos"/>
    <s v="YauyosMiraflores"/>
    <x v="14"/>
    <s v="L132"/>
    <s v="MIRAFLORES-YAUYOS                  "/>
  </r>
  <r>
    <x v="14"/>
    <x v="14"/>
    <s v="D15_ListProvincias"/>
    <n v="10"/>
    <x v="136"/>
    <s v="D15_P10_ListDistritos"/>
    <n v="22"/>
    <x v="1318"/>
    <s v="151022"/>
    <s v="LimaYauyos"/>
    <s v="YauyosOmas"/>
    <x v="14"/>
    <s v="L133"/>
    <s v="OMAS-YAUYOS                        "/>
  </r>
  <r>
    <x v="14"/>
    <x v="14"/>
    <s v="D15_ListProvincias"/>
    <n v="10"/>
    <x v="136"/>
    <s v="D15_P10_ListDistritos"/>
    <n v="23"/>
    <x v="1319"/>
    <s v="151023"/>
    <s v="LimaYauyos"/>
    <s v="YauyosPutinza"/>
    <x v="14"/>
    <s v="L134"/>
    <s v="PUTINZA-YAUYOS                     "/>
  </r>
  <r>
    <x v="14"/>
    <x v="14"/>
    <s v="D15_ListProvincias"/>
    <n v="10"/>
    <x v="136"/>
    <s v="D15_P10_ListDistritos"/>
    <n v="24"/>
    <x v="1320"/>
    <s v="151024"/>
    <s v="LimaYauyos"/>
    <s v="YauyosQuinches"/>
    <x v="14"/>
    <s v="L135"/>
    <s v="QUINCHES-YAUYOS                    "/>
  </r>
  <r>
    <x v="14"/>
    <x v="14"/>
    <s v="D15_ListProvincias"/>
    <n v="10"/>
    <x v="136"/>
    <s v="D15_P10_ListDistritos"/>
    <n v="25"/>
    <x v="1321"/>
    <s v="151025"/>
    <s v="LimaYauyos"/>
    <s v="YauyosQuinocay"/>
    <x v="14"/>
    <s v="L136"/>
    <s v="QUINOCAY-YAUYOS                    "/>
  </r>
  <r>
    <x v="14"/>
    <x v="14"/>
    <s v="D15_ListProvincias"/>
    <n v="10"/>
    <x v="136"/>
    <s v="D15_P10_ListDistritos"/>
    <n v="26"/>
    <x v="1322"/>
    <s v="151026"/>
    <s v="LimaYauyos"/>
    <s v="YauyosSan Joaquin"/>
    <x v="14"/>
    <s v="L137"/>
    <s v="SAN JOAQUIN-YAUYOS                 "/>
  </r>
  <r>
    <x v="14"/>
    <x v="14"/>
    <s v="D15_ListProvincias"/>
    <n v="10"/>
    <x v="136"/>
    <s v="D15_P10_ListDistritos"/>
    <n v="27"/>
    <x v="1323"/>
    <s v="151027"/>
    <s v="LimaYauyos"/>
    <s v="YauyosSan Pedro de Pilas"/>
    <x v="14"/>
    <s v="L138"/>
    <s v="SAN PEDRO DE PILAS-YAUYOS          "/>
  </r>
  <r>
    <x v="14"/>
    <x v="14"/>
    <s v="D15_ListProvincias"/>
    <n v="10"/>
    <x v="136"/>
    <s v="D15_P10_ListDistritos"/>
    <n v="28"/>
    <x v="1324"/>
    <s v="151028"/>
    <s v="LimaYauyos"/>
    <s v="YauyosTanta"/>
    <x v="14"/>
    <s v="L139"/>
    <s v="TANTA-YAUYOS                       "/>
  </r>
  <r>
    <x v="14"/>
    <x v="14"/>
    <s v="D15_ListProvincias"/>
    <n v="10"/>
    <x v="136"/>
    <s v="D15_P10_ListDistritos"/>
    <n v="29"/>
    <x v="1325"/>
    <s v="151029"/>
    <s v="LimaYauyos"/>
    <s v="YauyosTauripampa"/>
    <x v="14"/>
    <s v="L140"/>
    <s v="TAURIPAMPA-YAUYOS                  "/>
  </r>
  <r>
    <x v="14"/>
    <x v="14"/>
    <s v="D15_ListProvincias"/>
    <n v="10"/>
    <x v="136"/>
    <s v="D15_P10_ListDistritos"/>
    <n v="30"/>
    <x v="1326"/>
    <s v="151030"/>
    <s v="LimaYauyos"/>
    <s v="YauyosTomas"/>
    <x v="14"/>
    <s v="L141"/>
    <s v="TOMAS-YAUYOS                       "/>
  </r>
  <r>
    <x v="14"/>
    <x v="14"/>
    <s v="D15_ListProvincias"/>
    <n v="10"/>
    <x v="136"/>
    <s v="D15_P10_ListDistritos"/>
    <n v="31"/>
    <x v="1327"/>
    <s v="151031"/>
    <s v="LimaYauyos"/>
    <s v="YauyosTupe"/>
    <x v="14"/>
    <s v="L142"/>
    <s v="TUPE-YAUYOS                        "/>
  </r>
  <r>
    <x v="14"/>
    <x v="14"/>
    <s v="D15_ListProvincias"/>
    <n v="10"/>
    <x v="136"/>
    <s v="D15_P10_ListDistritos"/>
    <n v="32"/>
    <x v="1328"/>
    <s v="151032"/>
    <s v="LimaYauyos"/>
    <s v="YauyosViñac"/>
    <x v="14"/>
    <s v="L143"/>
    <s v="VI#AC-YAUYOS                       "/>
  </r>
  <r>
    <x v="14"/>
    <x v="14"/>
    <s v="D15_ListProvincias"/>
    <n v="10"/>
    <x v="136"/>
    <s v="D15_P10_ListDistritos"/>
    <n v="33"/>
    <x v="1329"/>
    <s v="151033"/>
    <s v="LimaYauyos"/>
    <s v="YauyosVitis"/>
    <x v="14"/>
    <s v="L144"/>
    <s v="VITIS-YAUYOS                       "/>
  </r>
  <r>
    <x v="15"/>
    <x v="15"/>
    <s v="D16_ListProvincias"/>
    <n v="1"/>
    <x v="137"/>
    <s v="D16_P01_ListDistritos"/>
    <n v="1"/>
    <x v="1330"/>
    <s v="160101"/>
    <s v="LoretoMaynas"/>
    <s v="MaynasIquitos"/>
    <x v="15"/>
    <s v="LT07"/>
    <s v="IQUITOS                            "/>
  </r>
  <r>
    <x v="15"/>
    <x v="15"/>
    <s v="D16_ListProvincias"/>
    <n v="1"/>
    <x v="137"/>
    <s v="D16_P01_ListDistritos"/>
    <n v="2"/>
    <x v="1331"/>
    <s v="160102"/>
    <s v="LoretoMaynas"/>
    <s v="MaynasAlto Nanay"/>
    <x v="15"/>
    <s v="LT30"/>
    <s v="ALTO NANAY-MAYNAS                  "/>
  </r>
  <r>
    <x v="15"/>
    <x v="15"/>
    <s v="D16_ListProvincias"/>
    <n v="1"/>
    <x v="137"/>
    <s v="D16_P01_ListDistritos"/>
    <n v="3"/>
    <x v="1332"/>
    <s v="160103"/>
    <s v="LoretoMaynas"/>
    <s v="MaynasFernando Lores"/>
    <x v="15"/>
    <s v="LT31"/>
    <s v="FERNANDO LORES-MAYNAS              "/>
  </r>
  <r>
    <x v="15"/>
    <x v="15"/>
    <s v="D16_ListProvincias"/>
    <n v="1"/>
    <x v="137"/>
    <s v="D16_P01_ListDistritos"/>
    <n v="4"/>
    <x v="1333"/>
    <s v="160104"/>
    <s v="LoretoMaynas"/>
    <s v="MaynasIndiana"/>
    <x v="15"/>
    <s v="LT32"/>
    <s v="INDIANA-MAYNAS                     "/>
  </r>
  <r>
    <x v="15"/>
    <x v="15"/>
    <s v="D16_ListProvincias"/>
    <n v="1"/>
    <x v="137"/>
    <s v="D16_P01_ListDistritos"/>
    <n v="5"/>
    <x v="1334"/>
    <s v="160105"/>
    <s v="LoretoMaynas"/>
    <s v="MaynasLas Amazonas"/>
    <x v="15"/>
    <s v="LT33"/>
    <s v="LAS AMAZONAS-MAYNAS                "/>
  </r>
  <r>
    <x v="15"/>
    <x v="15"/>
    <s v="D16_ListProvincias"/>
    <n v="1"/>
    <x v="137"/>
    <s v="D16_P01_ListDistritos"/>
    <n v="6"/>
    <x v="1335"/>
    <s v="160106"/>
    <s v="LoretoMaynas"/>
    <s v="MaynasMazan"/>
    <x v="15"/>
    <s v="LT34"/>
    <s v="MAZAN-MAYNAS                       "/>
  </r>
  <r>
    <x v="15"/>
    <x v="15"/>
    <s v="D16_ListProvincias"/>
    <n v="1"/>
    <x v="137"/>
    <s v="D16_P01_ListDistritos"/>
    <n v="7"/>
    <x v="1336"/>
    <s v="160107"/>
    <s v="LoretoMaynas"/>
    <s v="MaynasNapo"/>
    <x v="15"/>
    <s v="LT35"/>
    <s v="NAPO-MAYNAS                        "/>
  </r>
  <r>
    <x v="15"/>
    <x v="15"/>
    <s v="D16_ListProvincias"/>
    <n v="1"/>
    <x v="137"/>
    <s v="D16_P01_ListDistritos"/>
    <n v="8"/>
    <x v="1337"/>
    <s v="160108"/>
    <s v="LoretoMaynas"/>
    <s v="MaynasPunchana"/>
    <x v="15"/>
    <s v="LT36"/>
    <s v="PUNCHANA-MAYNAS                    "/>
  </r>
  <r>
    <x v="15"/>
    <x v="15"/>
    <s v="D16_ListProvincias"/>
    <n v="1"/>
    <x v="137"/>
    <s v="D16_P01_ListDistritos"/>
    <n v="9"/>
    <x v="1338"/>
    <s v="160109"/>
    <s v="LoretoMaynas"/>
    <s v="MaynasPutumayo"/>
    <x v="15"/>
    <s v="LT37"/>
    <s v="PUTUMAYO-MAYNAS                    "/>
  </r>
  <r>
    <x v="15"/>
    <x v="15"/>
    <s v="D16_ListProvincias"/>
    <n v="1"/>
    <x v="137"/>
    <s v="D16_P01_ListDistritos"/>
    <n v="10"/>
    <x v="1339"/>
    <s v="160110"/>
    <s v="LoretoMaynas"/>
    <s v="MaynasTorres Causana"/>
    <x v="15"/>
    <s v="LT38"/>
    <s v="TORRES CAUSANA-MAYNAS              "/>
  </r>
  <r>
    <x v="15"/>
    <x v="15"/>
    <s v="D16_ListProvincias"/>
    <n v="1"/>
    <x v="137"/>
    <s v="D16_P01_ListDistritos"/>
    <n v="12"/>
    <x v="512"/>
    <s v="160112"/>
    <s v="LoretoMaynas"/>
    <s v="MaynasBelen"/>
    <x v="15"/>
    <s v="LT39"/>
    <s v="BELEN-MAYNAS                       "/>
  </r>
  <r>
    <x v="15"/>
    <x v="15"/>
    <s v="D16_ListProvincias"/>
    <n v="1"/>
    <x v="137"/>
    <s v="D16_P01_ListDistritos"/>
    <n v="13"/>
    <x v="439"/>
    <s v="160113"/>
    <s v="LoretoMaynas"/>
    <s v="MaynasSan Juan Bautista"/>
    <x v="15"/>
    <s v="LT08"/>
    <s v="SAN JUAN BAUTISTA                  "/>
  </r>
  <r>
    <x v="15"/>
    <x v="15"/>
    <s v="D16_ListProvincias"/>
    <n v="1"/>
    <x v="137"/>
    <s v="D16_P01_ListDistritos"/>
    <n v="14"/>
    <x v="1340"/>
    <s v="160114"/>
    <s v="LoretoMaynas"/>
    <s v="MaynasTeniente Manuel Clavero"/>
    <x v="15"/>
    <s v="LT40"/>
    <s v="TENIENTE MANUEL CLAVERO-MAYNAS     "/>
  </r>
  <r>
    <x v="15"/>
    <x v="15"/>
    <s v="D16_ListProvincias"/>
    <n v="2"/>
    <x v="138"/>
    <s v="D16_P02_ListDistritos"/>
    <n v="1"/>
    <x v="1341"/>
    <s v="160201"/>
    <s v="LoretoAlto Amazonas"/>
    <s v="Alto AmazonasYurimaguas"/>
    <x v="15"/>
    <s v="LT09"/>
    <s v="YURIMAGUAS-ALTO AMAZONAS           "/>
  </r>
  <r>
    <x v="15"/>
    <x v="15"/>
    <s v="D16_ListProvincias"/>
    <n v="2"/>
    <x v="138"/>
    <s v="D16_P02_ListDistritos"/>
    <n v="2"/>
    <x v="1342"/>
    <s v="160202"/>
    <s v="LoretoAlto Amazonas"/>
    <s v="Alto AmazonasBalsapuerto"/>
    <x v="15"/>
    <s v="LT10"/>
    <s v="BALSAPUERTO-ALTO AMAZONAS          "/>
  </r>
  <r>
    <x v="15"/>
    <x v="15"/>
    <s v="D16_ListProvincias"/>
    <n v="2"/>
    <x v="138"/>
    <s v="D16_P02_ListDistritos"/>
    <n v="5"/>
    <x v="1343"/>
    <s v="160205"/>
    <s v="LoretoAlto Amazonas"/>
    <s v="Alto AmazonasJeberos"/>
    <x v="15"/>
    <s v="LT11"/>
    <s v="JEBEROS-ALTO AMAZONAS              "/>
  </r>
  <r>
    <x v="15"/>
    <x v="15"/>
    <s v="D16_ListProvincias"/>
    <n v="2"/>
    <x v="138"/>
    <s v="D16_P02_ListDistritos"/>
    <n v="6"/>
    <x v="1152"/>
    <s v="160206"/>
    <s v="LoretoAlto Amazonas"/>
    <s v="Alto AmazonasLagunas"/>
    <x v="15"/>
    <s v="LT12"/>
    <s v="LAGUNAS-ALTO AMAZONAS              "/>
  </r>
  <r>
    <x v="15"/>
    <x v="15"/>
    <s v="D16_ListProvincias"/>
    <n v="2"/>
    <x v="138"/>
    <s v="D16_P02_ListDistritos"/>
    <n v="10"/>
    <x v="174"/>
    <s v="160210"/>
    <s v="LoretoAlto Amazonas"/>
    <s v="Alto AmazonasSanta Cruz"/>
    <x v="15"/>
    <s v="LT13"/>
    <s v="SANTA CRUZ-ALTO AMAZONAS           "/>
  </r>
  <r>
    <x v="15"/>
    <x v="15"/>
    <s v="D16_ListProvincias"/>
    <n v="2"/>
    <x v="138"/>
    <s v="D16_P02_ListDistritos"/>
    <n v="11"/>
    <x v="1344"/>
    <s v="160211"/>
    <s v="LoretoAlto Amazonas"/>
    <s v="Alto AmazonasTeniente Cesar Lopez Rojas"/>
    <x v="15"/>
    <s v="LT14"/>
    <s v="TENIENTE CESAR LOPEZ ROJAS-ALTO AMA"/>
  </r>
  <r>
    <x v="15"/>
    <x v="15"/>
    <s v="D16_ListProvincias"/>
    <n v="3"/>
    <x v="139"/>
    <s v="D16_P03_ListDistritos"/>
    <n v="1"/>
    <x v="1345"/>
    <s v="160301"/>
    <s v="LoretoLoreto"/>
    <s v="LoretoNauta"/>
    <x v="15"/>
    <s v="LT21"/>
    <s v="NAUTA-LORETO                       "/>
  </r>
  <r>
    <x v="15"/>
    <x v="15"/>
    <s v="D16_ListProvincias"/>
    <n v="3"/>
    <x v="139"/>
    <s v="D16_P03_ListDistritos"/>
    <n v="2"/>
    <x v="1346"/>
    <s v="160302"/>
    <s v="LoretoLoreto"/>
    <s v="LoretoParinari"/>
    <x v="15"/>
    <s v="LT22"/>
    <s v="PARINARI-LORETO                    "/>
  </r>
  <r>
    <x v="15"/>
    <x v="15"/>
    <s v="D16_ListProvincias"/>
    <n v="3"/>
    <x v="139"/>
    <s v="D16_P03_ListDistritos"/>
    <n v="3"/>
    <x v="1347"/>
    <s v="160303"/>
    <s v="LoretoLoreto"/>
    <s v="LoretoTigre"/>
    <x v="15"/>
    <s v="LT23"/>
    <s v="TIGRE-LORETO                       "/>
  </r>
  <r>
    <x v="15"/>
    <x v="15"/>
    <s v="D16_ListProvincias"/>
    <n v="3"/>
    <x v="139"/>
    <s v="D16_P03_ListDistritos"/>
    <n v="4"/>
    <x v="1348"/>
    <s v="160304"/>
    <s v="LoretoLoreto"/>
    <s v="LoretoTrompeteros"/>
    <x v="15"/>
    <s v="LT24"/>
    <s v="TROMPETEROS-LORETO                 "/>
  </r>
  <r>
    <x v="15"/>
    <x v="15"/>
    <s v="D16_ListProvincias"/>
    <n v="3"/>
    <x v="139"/>
    <s v="D16_P03_ListDistritos"/>
    <n v="5"/>
    <x v="1349"/>
    <s v="160305"/>
    <s v="LoretoLoreto"/>
    <s v="LoretoUrarinas"/>
    <x v="15"/>
    <s v="LT25"/>
    <s v="URARINAS-LORETO                    "/>
  </r>
  <r>
    <x v="15"/>
    <x v="15"/>
    <s v="D16_ListProvincias"/>
    <n v="4"/>
    <x v="140"/>
    <s v="D16_P04_ListDistritos"/>
    <n v="1"/>
    <x v="1350"/>
    <s v="160401"/>
    <s v="LoretoMariscal Ramon Castilla"/>
    <s v="Mariscal Ramon CastillaRamon Castilla"/>
    <x v="15"/>
    <s v="LT26"/>
    <s v="RAMON CASTILLA-MARISCAL RAMON CASTI"/>
  </r>
  <r>
    <x v="15"/>
    <x v="15"/>
    <s v="D16_ListProvincias"/>
    <n v="4"/>
    <x v="140"/>
    <s v="D16_P04_ListDistritos"/>
    <n v="2"/>
    <x v="1351"/>
    <s v="160402"/>
    <s v="LoretoMariscal Ramon Castilla"/>
    <s v="Mariscal Ramon CastillaPebas"/>
    <x v="15"/>
    <s v="LT27"/>
    <s v="PEBAS-MARISCAL RAMON CASTILLA      "/>
  </r>
  <r>
    <x v="15"/>
    <x v="15"/>
    <s v="D16_ListProvincias"/>
    <n v="4"/>
    <x v="140"/>
    <s v="D16_P04_ListDistritos"/>
    <n v="3"/>
    <x v="1352"/>
    <s v="160403"/>
    <s v="LoretoMariscal Ramon Castilla"/>
    <s v="Mariscal Ramon CastillaYavari"/>
    <x v="15"/>
    <s v="LT28"/>
    <s v="YAVARI-MARISCAL RAMON CASTILLA     "/>
  </r>
  <r>
    <x v="15"/>
    <x v="15"/>
    <s v="D16_ListProvincias"/>
    <n v="4"/>
    <x v="140"/>
    <s v="D16_P04_ListDistritos"/>
    <n v="4"/>
    <x v="644"/>
    <s v="160404"/>
    <s v="LoretoMariscal Ramon Castilla"/>
    <s v="Mariscal Ramon CastillaSan Pablo"/>
    <x v="15"/>
    <s v="LT29"/>
    <s v="SAN PABLO-MARISCAL RAMON CASTILLA  "/>
  </r>
  <r>
    <x v="15"/>
    <x v="15"/>
    <s v="D16_ListProvincias"/>
    <n v="5"/>
    <x v="141"/>
    <s v="D16_P05_ListDistritos"/>
    <n v="1"/>
    <x v="1353"/>
    <s v="160501"/>
    <s v="LoretoRequena"/>
    <s v="RequenaRequena"/>
    <x v="15"/>
    <s v="LT05"/>
    <s v="REQUENA                            "/>
  </r>
  <r>
    <x v="15"/>
    <x v="15"/>
    <s v="D16_ListProvincias"/>
    <n v="5"/>
    <x v="141"/>
    <s v="D16_P05_ListDistritos"/>
    <n v="2"/>
    <x v="1354"/>
    <s v="160502"/>
    <s v="LoretoRequena"/>
    <s v="RequenaAlto Tapiche"/>
    <x v="15"/>
    <s v="LT41"/>
    <s v="ALTO TAPICHE-REQUENA               "/>
  </r>
  <r>
    <x v="15"/>
    <x v="15"/>
    <s v="D16_ListProvincias"/>
    <n v="5"/>
    <x v="141"/>
    <s v="D16_P05_ListDistritos"/>
    <n v="3"/>
    <x v="1355"/>
    <s v="160503"/>
    <s v="LoretoRequena"/>
    <s v="RequenaCapelo"/>
    <x v="15"/>
    <s v="LT42"/>
    <s v="CAPELO-REQUENA                     "/>
  </r>
  <r>
    <x v="15"/>
    <x v="15"/>
    <s v="D16_ListProvincias"/>
    <n v="5"/>
    <x v="141"/>
    <s v="D16_P05_ListDistritos"/>
    <n v="4"/>
    <x v="1356"/>
    <s v="160504"/>
    <s v="LoretoRequena"/>
    <s v="RequenaEmilio San Martin"/>
    <x v="15"/>
    <s v="LT43"/>
    <s v="EMILIO SAN MARTIN-REQUENA          "/>
  </r>
  <r>
    <x v="15"/>
    <x v="15"/>
    <s v="D16_ListProvincias"/>
    <n v="5"/>
    <x v="141"/>
    <s v="D16_P05_ListDistritos"/>
    <n v="5"/>
    <x v="1357"/>
    <s v="160505"/>
    <s v="LoretoRequena"/>
    <s v="RequenaMaquia"/>
    <x v="15"/>
    <s v="LT44"/>
    <s v="MAQUIA-REQUENA                     "/>
  </r>
  <r>
    <x v="15"/>
    <x v="15"/>
    <s v="D16_ListProvincias"/>
    <n v="5"/>
    <x v="141"/>
    <s v="D16_P05_ListDistritos"/>
    <n v="6"/>
    <x v="1358"/>
    <s v="160506"/>
    <s v="LoretoRequena"/>
    <s v="RequenaPuinahua"/>
    <x v="15"/>
    <s v="LT45"/>
    <s v="PUINAHUA-REQUENA                   "/>
  </r>
  <r>
    <x v="15"/>
    <x v="15"/>
    <s v="D16_ListProvincias"/>
    <n v="5"/>
    <x v="141"/>
    <s v="D16_P05_ListDistritos"/>
    <n v="7"/>
    <x v="1359"/>
    <s v="160507"/>
    <s v="LoretoRequena"/>
    <s v="RequenaSaquena"/>
    <x v="15"/>
    <s v="LT47"/>
    <s v="SAQUENA-REQUENA                    "/>
  </r>
  <r>
    <x v="15"/>
    <x v="15"/>
    <s v="D16_ListProvincias"/>
    <n v="5"/>
    <x v="141"/>
    <s v="D16_P05_ListDistritos"/>
    <n v="8"/>
    <x v="1360"/>
    <s v="160508"/>
    <s v="LoretoRequena"/>
    <s v="RequenaSoplin"/>
    <x v="15"/>
    <s v="LT48"/>
    <s v="SOPLIN-REQUENA                     "/>
  </r>
  <r>
    <x v="15"/>
    <x v="15"/>
    <s v="D16_ListProvincias"/>
    <n v="5"/>
    <x v="141"/>
    <s v="D16_P05_ListDistritos"/>
    <n v="9"/>
    <x v="1361"/>
    <s v="160509"/>
    <s v="LoretoRequena"/>
    <s v="RequenaTapiche"/>
    <x v="15"/>
    <s v="LT49"/>
    <s v="TAPICHE-REQUENA                    "/>
  </r>
  <r>
    <x v="15"/>
    <x v="15"/>
    <s v="D16_ListProvincias"/>
    <n v="5"/>
    <x v="141"/>
    <s v="D16_P05_ListDistritos"/>
    <n v="10"/>
    <x v="1362"/>
    <s v="160510"/>
    <s v="LoretoRequena"/>
    <s v="RequenaJenaro Herrera"/>
    <x v="15"/>
    <s v="LT50"/>
    <s v="JENARO HERRERA-REQUENA             "/>
  </r>
  <r>
    <x v="15"/>
    <x v="15"/>
    <s v="D16_ListProvincias"/>
    <n v="5"/>
    <x v="141"/>
    <s v="D16_P05_ListDistritos"/>
    <n v="11"/>
    <x v="1363"/>
    <s v="160511"/>
    <s v="LoretoRequena"/>
    <s v="RequenaYaquerana"/>
    <x v="15"/>
    <s v="LT51"/>
    <s v="YAQUERANA-REQUENA                  "/>
  </r>
  <r>
    <x v="15"/>
    <x v="15"/>
    <s v="D16_ListProvincias"/>
    <n v="6"/>
    <x v="142"/>
    <s v="D16_P06_ListDistritos"/>
    <n v="1"/>
    <x v="1364"/>
    <s v="160601"/>
    <s v="LoretoUcayali"/>
    <s v="UcayaliContamana"/>
    <x v="15"/>
    <s v="LT52"/>
    <s v="CONTAMANA-UCAYALI                  "/>
  </r>
  <r>
    <x v="15"/>
    <x v="15"/>
    <s v="D16_ListProvincias"/>
    <n v="6"/>
    <x v="142"/>
    <s v="D16_P06_ListDistritos"/>
    <n v="2"/>
    <x v="1365"/>
    <s v="160602"/>
    <s v="LoretoUcayali"/>
    <s v="UcayaliInahuaya"/>
    <x v="15"/>
    <s v="LT53"/>
    <s v="INAHUAYA-UCAYALI                   "/>
  </r>
  <r>
    <x v="15"/>
    <x v="15"/>
    <s v="D16_ListProvincias"/>
    <n v="6"/>
    <x v="142"/>
    <s v="D16_P06_ListDistritos"/>
    <n v="3"/>
    <x v="1366"/>
    <s v="160603"/>
    <s v="LoretoUcayali"/>
    <s v="UcayaliPadre Marquez"/>
    <x v="15"/>
    <s v="LT54"/>
    <s v="PADRE MARQUEZ-UCAYALI              "/>
  </r>
  <r>
    <x v="15"/>
    <x v="15"/>
    <s v="D16_ListProvincias"/>
    <n v="6"/>
    <x v="142"/>
    <s v="D16_P06_ListDistritos"/>
    <n v="4"/>
    <x v="1043"/>
    <s v="160604"/>
    <s v="LoretoUcayali"/>
    <s v="UcayaliPampa Hermosa"/>
    <x v="15"/>
    <s v="LT55"/>
    <s v="PAMPA HERMOSA-UCAYALI              "/>
  </r>
  <r>
    <x v="15"/>
    <x v="15"/>
    <s v="D16_ListProvincias"/>
    <n v="6"/>
    <x v="142"/>
    <s v="D16_P06_ListDistritos"/>
    <n v="5"/>
    <x v="1367"/>
    <s v="160605"/>
    <s v="LoretoUcayali"/>
    <s v="UcayaliSarayacu"/>
    <x v="15"/>
    <s v="LT56"/>
    <s v="SARAYACU-UCAYALI                   "/>
  </r>
  <r>
    <x v="15"/>
    <x v="15"/>
    <s v="D16_ListProvincias"/>
    <n v="6"/>
    <x v="142"/>
    <s v="D16_P06_ListDistritos"/>
    <n v="6"/>
    <x v="1368"/>
    <s v="160606"/>
    <s v="LoretoUcayali"/>
    <s v="UcayaliVargas Guerra"/>
    <x v="15"/>
    <s v="LT57"/>
    <s v="VARGAS GUERRA-UCAYALI              "/>
  </r>
  <r>
    <x v="15"/>
    <x v="15"/>
    <s v="D16_ListProvincias"/>
    <n v="7"/>
    <x v="143"/>
    <s v="D16_P07_ListDistritos"/>
    <n v="1"/>
    <x v="1214"/>
    <s v="160701"/>
    <s v="LoretoDatem del Marañon"/>
    <s v="Datem del MarañonBarranca"/>
    <x v="15"/>
    <s v="LT15"/>
    <s v="BARRANCA-DATEM DEL MARA#ON         "/>
  </r>
  <r>
    <x v="15"/>
    <x v="15"/>
    <s v="D16_ListProvincias"/>
    <n v="7"/>
    <x v="143"/>
    <s v="D16_P07_ListDistritos"/>
    <n v="2"/>
    <x v="1369"/>
    <s v="160702"/>
    <s v="LoretoDatem del Marañon"/>
    <s v="Datem del MarañonCahuapanas"/>
    <x v="15"/>
    <s v="LT16"/>
    <s v="CAHUAPANAS-DATEM DEL MARA#ON       "/>
  </r>
  <r>
    <x v="15"/>
    <x v="15"/>
    <s v="D16_ListProvincias"/>
    <n v="7"/>
    <x v="143"/>
    <s v="D16_P07_ListDistritos"/>
    <n v="3"/>
    <x v="1370"/>
    <s v="160703"/>
    <s v="LoretoDatem del Marañon"/>
    <s v="Datem del MarañonManseriche"/>
    <x v="15"/>
    <s v="LT17"/>
    <s v="MANSERICHE-DATEM DEL MARA#ON       "/>
  </r>
  <r>
    <x v="15"/>
    <x v="15"/>
    <s v="D16_ListProvincias"/>
    <n v="7"/>
    <x v="143"/>
    <s v="D16_P07_ListDistritos"/>
    <n v="4"/>
    <x v="1371"/>
    <s v="160704"/>
    <s v="LoretoDatem del Marañon"/>
    <s v="Datem del MarañonMorona"/>
    <x v="15"/>
    <s v="LT18"/>
    <s v="MORONA-DATEM DEL MARA#ON           "/>
  </r>
  <r>
    <x v="15"/>
    <x v="15"/>
    <s v="D16_ListProvincias"/>
    <n v="7"/>
    <x v="143"/>
    <s v="D16_P07_ListDistritos"/>
    <n v="5"/>
    <x v="1372"/>
    <s v="160705"/>
    <s v="LoretoDatem del Marañon"/>
    <s v="Datem del MarañonPastaza"/>
    <x v="15"/>
    <s v="LT19"/>
    <s v="PASTAZA-DATEM DEL MARA#ON          "/>
  </r>
  <r>
    <x v="15"/>
    <x v="15"/>
    <s v="D16_ListProvincias"/>
    <n v="7"/>
    <x v="143"/>
    <s v="D16_P07_ListDistritos"/>
    <n v="6"/>
    <x v="1373"/>
    <s v="160706"/>
    <s v="LoretoDatem del Marañon"/>
    <s v="Datem del MarañonAndoas"/>
    <x v="15"/>
    <s v="LT20"/>
    <s v="ANDOAS-DATEM DEL MARA#ON           "/>
  </r>
  <r>
    <x v="16"/>
    <x v="16"/>
    <s v="D17_ListProvincias"/>
    <n v="1"/>
    <x v="144"/>
    <s v="D17_P01_ListDistritos"/>
    <n v="1"/>
    <x v="1374"/>
    <s v="170101"/>
    <s v="Madre de DiosTambopata"/>
    <s v="TambopataTambopata"/>
    <x v="16"/>
    <s v="MD01"/>
    <s v="TAMBOPATA                          "/>
  </r>
  <r>
    <x v="16"/>
    <x v="16"/>
    <s v="D17_ListProvincias"/>
    <n v="1"/>
    <x v="144"/>
    <s v="D17_P01_ListDistritos"/>
    <n v="2"/>
    <x v="1375"/>
    <s v="170102"/>
    <s v="Madre de DiosTambopata"/>
    <s v="TambopataInambari"/>
    <x v="16"/>
    <s v="MD09"/>
    <s v="INAMBARI-TAMBOPATA                 "/>
  </r>
  <r>
    <x v="16"/>
    <x v="16"/>
    <s v="D17_ListProvincias"/>
    <n v="1"/>
    <x v="144"/>
    <s v="D17_P01_ListDistritos"/>
    <n v="3"/>
    <x v="1376"/>
    <s v="170103"/>
    <s v="Madre de DiosTambopata"/>
    <s v="TambopataLas Piedras"/>
    <x v="16"/>
    <s v="MD10"/>
    <s v="LAS PIEDRAS-TAMBOPATA              "/>
  </r>
  <r>
    <x v="16"/>
    <x v="16"/>
    <s v="D17_ListProvincias"/>
    <n v="1"/>
    <x v="144"/>
    <s v="D17_P01_ListDistritos"/>
    <n v="4"/>
    <x v="1377"/>
    <s v="170104"/>
    <s v="Madre de DiosTambopata"/>
    <s v="TambopataLaberinto"/>
    <x v="16"/>
    <s v="MD11"/>
    <s v="LABERINTO-TAMBOPATA                "/>
  </r>
  <r>
    <x v="16"/>
    <x v="16"/>
    <s v="D17_ListProvincias"/>
    <n v="2"/>
    <x v="145"/>
    <s v="D17_P02_ListDistritos"/>
    <n v="1"/>
    <x v="1378"/>
    <s v="170201"/>
    <s v="Madre de DiosManu"/>
    <s v="ManuManu"/>
    <x v="16"/>
    <s v="MD02"/>
    <s v="MANU                               "/>
  </r>
  <r>
    <x v="16"/>
    <x v="16"/>
    <s v="D17_ListProvincias"/>
    <n v="2"/>
    <x v="145"/>
    <s v="D17_P02_ListDistritos"/>
    <n v="2"/>
    <x v="1379"/>
    <s v="170202"/>
    <s v="Madre de DiosManu"/>
    <s v="ManuFitzcarrald"/>
    <x v="16"/>
    <s v="MD04"/>
    <s v="FITZCARRALD-MANU                   "/>
  </r>
  <r>
    <x v="16"/>
    <x v="16"/>
    <s v="D17_ListProvincias"/>
    <n v="2"/>
    <x v="145"/>
    <s v="D17_P02_ListDistritos"/>
    <n v="3"/>
    <x v="1380"/>
    <s v="170203"/>
    <s v="Madre de DiosManu"/>
    <s v="ManuMadre de Dios"/>
    <x v="16"/>
    <s v="MD05"/>
    <s v="MADRE DE DIOS-MANU                 "/>
  </r>
  <r>
    <x v="16"/>
    <x v="16"/>
    <s v="D17_ListProvincias"/>
    <n v="2"/>
    <x v="145"/>
    <s v="D17_P02_ListDistritos"/>
    <n v="4"/>
    <x v="1381"/>
    <s v="170204"/>
    <s v="Madre de DiosManu"/>
    <s v="ManuHuepetuhe"/>
    <x v="16"/>
    <s v="MD06"/>
    <s v="HUEPETUHE-MANU                     "/>
  </r>
  <r>
    <x v="16"/>
    <x v="16"/>
    <s v="D17_ListProvincias"/>
    <n v="3"/>
    <x v="146"/>
    <s v="D17_P03_ListDistritos"/>
    <n v="1"/>
    <x v="1382"/>
    <s v="170301"/>
    <s v="Madre de DiosTahuamanu"/>
    <s v="TahuamanuIñapari"/>
    <x v="16"/>
    <s v="MD07"/>
    <s v="I#APARI-TAHUAMANU                  "/>
  </r>
  <r>
    <x v="16"/>
    <x v="16"/>
    <s v="D17_ListProvincias"/>
    <n v="3"/>
    <x v="146"/>
    <s v="D17_P03_ListDistritos"/>
    <n v="2"/>
    <x v="1383"/>
    <s v="170302"/>
    <s v="Madre de DiosTahuamanu"/>
    <s v="TahuamanuIberia"/>
    <x v="16"/>
    <s v="MD08"/>
    <s v="IBERIA-TAHUAMANU                   "/>
  </r>
  <r>
    <x v="16"/>
    <x v="16"/>
    <s v="D17_ListProvincias"/>
    <n v="3"/>
    <x v="146"/>
    <s v="D17_P03_ListDistritos"/>
    <n v="3"/>
    <x v="1384"/>
    <s v="170303"/>
    <s v="Madre de DiosTahuamanu"/>
    <s v="TahuamanuTahuamanu"/>
    <x v="16"/>
    <s v="MD03"/>
    <s v="TAHUAMANU                          "/>
  </r>
  <r>
    <x v="17"/>
    <x v="17"/>
    <s v="D18_ListProvincias"/>
    <n v="1"/>
    <x v="147"/>
    <s v="D18_P01_ListDistritos"/>
    <n v="1"/>
    <x v="1385"/>
    <s v="180101"/>
    <s v="MoqueguaMariscal Nieto"/>
    <s v="Mariscal NietoMoquegua"/>
    <x v="17"/>
    <s v="M017"/>
    <s v="MOQUEGUA-MARISCAL NIETO            "/>
  </r>
  <r>
    <x v="17"/>
    <x v="17"/>
    <s v="D18_ListProvincias"/>
    <n v="1"/>
    <x v="147"/>
    <s v="D18_P01_ListDistritos"/>
    <n v="2"/>
    <x v="1386"/>
    <s v="180102"/>
    <s v="MoqueguaMariscal Nieto"/>
    <s v="Mariscal NietoCarumas"/>
    <x v="17"/>
    <s v="M018"/>
    <s v="CARUMAS-MARISCAL NIETO             "/>
  </r>
  <r>
    <x v="17"/>
    <x v="17"/>
    <s v="D18_ListProvincias"/>
    <n v="1"/>
    <x v="147"/>
    <s v="D18_P01_ListDistritos"/>
    <n v="3"/>
    <x v="1387"/>
    <s v="180103"/>
    <s v="MoqueguaMariscal Nieto"/>
    <s v="Mariscal NietoCuchumbaya"/>
    <x v="17"/>
    <s v="M019"/>
    <s v="CUCHUMBAYA-MARISCAL NIETO          "/>
  </r>
  <r>
    <x v="17"/>
    <x v="17"/>
    <s v="D18_ListProvincias"/>
    <n v="1"/>
    <x v="147"/>
    <s v="D18_P01_ListDistritos"/>
    <n v="4"/>
    <x v="1388"/>
    <s v="180104"/>
    <s v="MoqueguaMariscal Nieto"/>
    <s v="Mariscal NietoSamegua"/>
    <x v="17"/>
    <s v="M020"/>
    <s v="SAMEGUA-MARISCAL NIETO             "/>
  </r>
  <r>
    <x v="17"/>
    <x v="17"/>
    <s v="D18_ListProvincias"/>
    <n v="1"/>
    <x v="147"/>
    <s v="D18_P01_ListDistritos"/>
    <n v="5"/>
    <x v="57"/>
    <s v="180105"/>
    <s v="MoqueguaMariscal Nieto"/>
    <s v="Mariscal NietoSan Cristobal"/>
    <x v="17"/>
    <s v="M021"/>
    <s v="SAN CRISTOBAL-MARISCAL NIETO       "/>
  </r>
  <r>
    <x v="17"/>
    <x v="17"/>
    <s v="D18_ListProvincias"/>
    <n v="1"/>
    <x v="147"/>
    <s v="D18_P01_ListDistritos"/>
    <n v="6"/>
    <x v="1389"/>
    <s v="180106"/>
    <s v="MoqueguaMariscal Nieto"/>
    <s v="Mariscal NietoTorata"/>
    <x v="17"/>
    <s v="M022"/>
    <s v="TORATA-MARISCAL NIETO              "/>
  </r>
  <r>
    <x v="17"/>
    <x v="17"/>
    <s v="D18_ListProvincias"/>
    <n v="2"/>
    <x v="148"/>
    <s v="D18_P02_ListDistritos"/>
    <n v="1"/>
    <x v="1390"/>
    <s v="180201"/>
    <s v="MoqueguaGeneral Sanchez Cerro"/>
    <s v="General Sanchez CerroOmate"/>
    <x v="17"/>
    <s v="M004"/>
    <s v="OMATE-GENERAL SANCHEZ CERRO        "/>
  </r>
  <r>
    <x v="17"/>
    <x v="17"/>
    <s v="D18_ListProvincias"/>
    <n v="2"/>
    <x v="148"/>
    <s v="D18_P02_ListDistritos"/>
    <n v="2"/>
    <x v="1391"/>
    <s v="180202"/>
    <s v="MoqueguaGeneral Sanchez Cerro"/>
    <s v="General Sanchez CerroChojata"/>
    <x v="17"/>
    <s v="M005"/>
    <s v="CHOJATA-GENERAL SANCHEZ CERRO      "/>
  </r>
  <r>
    <x v="17"/>
    <x v="17"/>
    <s v="D18_ListProvincias"/>
    <n v="2"/>
    <x v="148"/>
    <s v="D18_P02_ListDistritos"/>
    <n v="3"/>
    <x v="1392"/>
    <s v="180203"/>
    <s v="MoqueguaGeneral Sanchez Cerro"/>
    <s v="General Sanchez CerroCoalaque"/>
    <x v="17"/>
    <s v="M006"/>
    <s v="COALAQUE-GENERAL SANCHEZ CERRO     "/>
  </r>
  <r>
    <x v="17"/>
    <x v="17"/>
    <s v="D18_ListProvincias"/>
    <n v="2"/>
    <x v="148"/>
    <s v="D18_P02_ListDistritos"/>
    <n v="4"/>
    <x v="1393"/>
    <s v="180204"/>
    <s v="MoqueguaGeneral Sanchez Cerro"/>
    <s v="General Sanchez CerroIchuña"/>
    <x v="17"/>
    <s v="M007"/>
    <s v="ICHU#A-GENERAL SANCHEZ CERRO       "/>
  </r>
  <r>
    <x v="17"/>
    <x v="17"/>
    <s v="D18_ListProvincias"/>
    <n v="2"/>
    <x v="148"/>
    <s v="D18_P02_ListDistritos"/>
    <n v="5"/>
    <x v="1394"/>
    <s v="180205"/>
    <s v="MoqueguaGeneral Sanchez Cerro"/>
    <s v="General Sanchez CerroLa Capilla"/>
    <x v="17"/>
    <s v="M008"/>
    <s v="LA CAPILLA-GENERAL SANCHEZ CERRO   "/>
  </r>
  <r>
    <x v="17"/>
    <x v="17"/>
    <s v="D18_ListProvincias"/>
    <n v="2"/>
    <x v="148"/>
    <s v="D18_P02_ListDistritos"/>
    <n v="6"/>
    <x v="1395"/>
    <s v="180206"/>
    <s v="MoqueguaGeneral Sanchez Cerro"/>
    <s v="General Sanchez CerroLloque"/>
    <x v="17"/>
    <s v="M009"/>
    <s v="LLOQUE-GENERAL SANCHEZ CERRO       "/>
  </r>
  <r>
    <x v="17"/>
    <x v="17"/>
    <s v="D18_ListProvincias"/>
    <n v="2"/>
    <x v="148"/>
    <s v="D18_P02_ListDistritos"/>
    <n v="7"/>
    <x v="1396"/>
    <s v="180207"/>
    <s v="MoqueguaGeneral Sanchez Cerro"/>
    <s v="General Sanchez CerroMatalaque"/>
    <x v="17"/>
    <s v="M010"/>
    <s v="MATALAQUE-GENERAL SANCHEZ CERRO    "/>
  </r>
  <r>
    <x v="17"/>
    <x v="17"/>
    <s v="D18_ListProvincias"/>
    <n v="2"/>
    <x v="148"/>
    <s v="D18_P02_ListDistritos"/>
    <n v="8"/>
    <x v="1397"/>
    <s v="180208"/>
    <s v="MoqueguaGeneral Sanchez Cerro"/>
    <s v="General Sanchez CerroPuquina"/>
    <x v="17"/>
    <s v="M011"/>
    <s v="PUQUINA-GENERAL SANCHEZ CERRO      "/>
  </r>
  <r>
    <x v="17"/>
    <x v="17"/>
    <s v="D18_ListProvincias"/>
    <n v="2"/>
    <x v="148"/>
    <s v="D18_P02_ListDistritos"/>
    <n v="9"/>
    <x v="1398"/>
    <s v="180209"/>
    <s v="MoqueguaGeneral Sanchez Cerro"/>
    <s v="General Sanchez CerroQuinistaquillas"/>
    <x v="17"/>
    <s v="M012"/>
    <s v="QUINISTAQUILLAS-GENERAL SANCHEZ CER"/>
  </r>
  <r>
    <x v="17"/>
    <x v="17"/>
    <s v="D18_ListProvincias"/>
    <n v="2"/>
    <x v="148"/>
    <s v="D18_P02_ListDistritos"/>
    <n v="10"/>
    <x v="1399"/>
    <s v="180210"/>
    <s v="MoqueguaGeneral Sanchez Cerro"/>
    <s v="General Sanchez CerroUbinas"/>
    <x v="17"/>
    <s v="M013"/>
    <s v="UBINAS-GENERAL SANCHEZ CERRO       "/>
  </r>
  <r>
    <x v="17"/>
    <x v="17"/>
    <s v="D18_ListProvincias"/>
    <n v="2"/>
    <x v="148"/>
    <s v="D18_P02_ListDistritos"/>
    <n v="11"/>
    <x v="1400"/>
    <s v="180211"/>
    <s v="MoqueguaGeneral Sanchez Cerro"/>
    <s v="General Sanchez CerroYunga"/>
    <x v="17"/>
    <s v="M014"/>
    <s v="YUNGA-GENERAL SANCHEZ CERRO        "/>
  </r>
  <r>
    <x v="17"/>
    <x v="17"/>
    <s v="D18_ListProvincias"/>
    <n v="3"/>
    <x v="149"/>
    <s v="D18_P03_ListDistritos"/>
    <n v="1"/>
    <x v="1401"/>
    <s v="180301"/>
    <s v="MoqueguaIlo"/>
    <s v="IloIlo"/>
    <x v="17"/>
    <s v="M003"/>
    <s v="ILO                                "/>
  </r>
  <r>
    <x v="17"/>
    <x v="17"/>
    <s v="D18_ListProvincias"/>
    <n v="3"/>
    <x v="149"/>
    <s v="D18_P03_ListDistritos"/>
    <n v="2"/>
    <x v="1402"/>
    <s v="180302"/>
    <s v="MoqueguaIlo"/>
    <s v="IloEl Algarrobal"/>
    <x v="17"/>
    <s v="M015"/>
    <s v="EL ALGARROBAL-ILO                  "/>
  </r>
  <r>
    <x v="17"/>
    <x v="17"/>
    <s v="D18_ListProvincias"/>
    <n v="3"/>
    <x v="149"/>
    <s v="D18_P03_ListDistritos"/>
    <n v="3"/>
    <x v="1403"/>
    <s v="180303"/>
    <s v="MoqueguaIlo"/>
    <s v="IloPacocha"/>
    <x v="17"/>
    <s v="M016"/>
    <s v="PACOCHA-ILO                        "/>
  </r>
  <r>
    <x v="18"/>
    <x v="18"/>
    <s v="D19_ListProvincias"/>
    <n v="1"/>
    <x v="150"/>
    <s v="D19_P01_ListDistritos"/>
    <n v="1"/>
    <x v="1404"/>
    <s v="190101"/>
    <s v="PascoPasco"/>
    <s v="PascoChaupimarca"/>
    <x v="18"/>
    <s v="PS18"/>
    <s v="CHAUPIMARCA-PASCO                  "/>
  </r>
  <r>
    <x v="18"/>
    <x v="18"/>
    <s v="D19_ListProvincias"/>
    <n v="1"/>
    <x v="150"/>
    <s v="D19_P01_ListDistritos"/>
    <n v="2"/>
    <x v="1405"/>
    <s v="190102"/>
    <s v="PascoPasco"/>
    <s v="PascoHuachon"/>
    <x v="18"/>
    <s v="PS19"/>
    <s v="HUACHON-PASCO                      "/>
  </r>
  <r>
    <x v="18"/>
    <x v="18"/>
    <s v="D19_ListProvincias"/>
    <n v="1"/>
    <x v="150"/>
    <s v="D19_P01_ListDistritos"/>
    <n v="3"/>
    <x v="1406"/>
    <s v="190103"/>
    <s v="PascoPasco"/>
    <s v="PascoHuariaca"/>
    <x v="18"/>
    <s v="PS20"/>
    <s v="HUARIACA-PASCO                     "/>
  </r>
  <r>
    <x v="18"/>
    <x v="18"/>
    <s v="D19_ListProvincias"/>
    <n v="1"/>
    <x v="150"/>
    <s v="D19_P01_ListDistritos"/>
    <n v="4"/>
    <x v="1407"/>
    <s v="190104"/>
    <s v="PascoPasco"/>
    <s v="PascoHuayllay"/>
    <x v="18"/>
    <s v="PS21"/>
    <s v="HUAYLLAY-PASCO                     "/>
  </r>
  <r>
    <x v="18"/>
    <x v="18"/>
    <s v="D19_ListProvincias"/>
    <n v="1"/>
    <x v="150"/>
    <s v="D19_P01_ListDistritos"/>
    <n v="5"/>
    <x v="1408"/>
    <s v="190105"/>
    <s v="PascoPasco"/>
    <s v="PascoNinacaca"/>
    <x v="18"/>
    <s v="PS22"/>
    <s v="NINACACA-PASCO                     "/>
  </r>
  <r>
    <x v="18"/>
    <x v="18"/>
    <s v="D19_ListProvincias"/>
    <n v="1"/>
    <x v="150"/>
    <s v="D19_P01_ListDistritos"/>
    <n v="6"/>
    <x v="1409"/>
    <s v="190106"/>
    <s v="PascoPasco"/>
    <s v="PascoPallanchacra"/>
    <x v="18"/>
    <s v="PS23"/>
    <s v="PALLANCHACRA-PASCO                 "/>
  </r>
  <r>
    <x v="18"/>
    <x v="18"/>
    <s v="D19_ListProvincias"/>
    <n v="1"/>
    <x v="150"/>
    <s v="D19_P01_ListDistritos"/>
    <n v="7"/>
    <x v="741"/>
    <s v="190107"/>
    <s v="PascoPasco"/>
    <s v="PascoPaucartambo"/>
    <x v="18"/>
    <s v="PS24"/>
    <s v="PAUCARTAMBO-PASCO                  "/>
  </r>
  <r>
    <x v="18"/>
    <x v="18"/>
    <s v="D19_ListProvincias"/>
    <n v="1"/>
    <x v="150"/>
    <s v="D19_P01_ListDistritos"/>
    <n v="8"/>
    <x v="1410"/>
    <s v="190108"/>
    <s v="PascoPasco"/>
    <s v="PascoSan FcoDe Asis de Yarusyacan"/>
    <x v="18"/>
    <s v="PS25"/>
    <s v="SAN FRANCISCO DE ASIS DE YARUSYACAN"/>
  </r>
  <r>
    <x v="18"/>
    <x v="18"/>
    <s v="D19_ListProvincias"/>
    <n v="1"/>
    <x v="150"/>
    <s v="D19_P01_ListDistritos"/>
    <n v="9"/>
    <x v="1411"/>
    <s v="190109"/>
    <s v="PascoPasco"/>
    <s v="PascoSimon Bolivar"/>
    <x v="18"/>
    <s v="PS26"/>
    <s v="SIMON BOLIVAR-PASCO                "/>
  </r>
  <r>
    <x v="18"/>
    <x v="18"/>
    <s v="D19_ListProvincias"/>
    <n v="1"/>
    <x v="150"/>
    <s v="D19_P01_ListDistritos"/>
    <n v="10"/>
    <x v="1412"/>
    <s v="190110"/>
    <s v="PascoPasco"/>
    <s v="PascoTiclacayan"/>
    <x v="18"/>
    <s v="PS27"/>
    <s v="TICLACAYAN-PASCO                   "/>
  </r>
  <r>
    <x v="18"/>
    <x v="18"/>
    <s v="D19_ListProvincias"/>
    <n v="1"/>
    <x v="150"/>
    <s v="D19_P01_ListDistritos"/>
    <n v="11"/>
    <x v="1413"/>
    <s v="190111"/>
    <s v="PascoPasco"/>
    <s v="PascoTinyahuarco"/>
    <x v="18"/>
    <s v="PS28"/>
    <s v="TINYAHUARCO-PASCO                  "/>
  </r>
  <r>
    <x v="18"/>
    <x v="18"/>
    <s v="D19_ListProvincias"/>
    <n v="1"/>
    <x v="150"/>
    <s v="D19_P01_ListDistritos"/>
    <n v="12"/>
    <x v="1414"/>
    <s v="190112"/>
    <s v="PascoPasco"/>
    <s v="PascoVicco"/>
    <x v="18"/>
    <s v="PS29"/>
    <s v="VICCO-PASCO                        "/>
  </r>
  <r>
    <x v="18"/>
    <x v="18"/>
    <s v="D19_ListProvincias"/>
    <n v="1"/>
    <x v="150"/>
    <s v="D19_P01_ListDistritos"/>
    <n v="13"/>
    <x v="1070"/>
    <s v="190113"/>
    <s v="PascoPasco"/>
    <s v="PascoYanacancha"/>
    <x v="18"/>
    <s v="PS30"/>
    <s v="YANACANCHA-PASCO                   "/>
  </r>
  <r>
    <x v="18"/>
    <x v="18"/>
    <s v="D19_ListProvincias"/>
    <n v="2"/>
    <x v="151"/>
    <s v="D19_P02_ListDistritos"/>
    <n v="1"/>
    <x v="1415"/>
    <s v="190201"/>
    <s v="PascoDaniel Alcides Carrion"/>
    <s v="Daniel Alcides CarrionYanahuanca"/>
    <x v="18"/>
    <s v="PS04"/>
    <s v="YANAHUANCA-DANIEL ALCIDES CARRION  "/>
  </r>
  <r>
    <x v="18"/>
    <x v="18"/>
    <s v="D19_ListProvincias"/>
    <n v="2"/>
    <x v="151"/>
    <s v="D19_P02_ListDistritos"/>
    <n v="2"/>
    <x v="1416"/>
    <s v="190202"/>
    <s v="PascoDaniel Alcides Carrion"/>
    <s v="Daniel Alcides CarrionChacayan"/>
    <x v="18"/>
    <s v="PS05"/>
    <s v="CHACAYAN-DANIEL ALCIDES CARRION    "/>
  </r>
  <r>
    <x v="18"/>
    <x v="18"/>
    <s v="D19_ListProvincias"/>
    <n v="2"/>
    <x v="151"/>
    <s v="D19_P02_ListDistritos"/>
    <n v="3"/>
    <x v="1417"/>
    <s v="190203"/>
    <s v="PascoDaniel Alcides Carrion"/>
    <s v="Daniel Alcides CarrionGoyllarisquizga"/>
    <x v="18"/>
    <s v="PS06"/>
    <s v="GOYLLARISQUIZGA-DANIEL ALCIDES CARR"/>
  </r>
  <r>
    <x v="18"/>
    <x v="18"/>
    <s v="D19_ListProvincias"/>
    <n v="2"/>
    <x v="151"/>
    <s v="D19_P02_ListDistritos"/>
    <n v="4"/>
    <x v="1418"/>
    <s v="190204"/>
    <s v="PascoDaniel Alcides Carrion"/>
    <s v="Daniel Alcides CarrionPaucar"/>
    <x v="18"/>
    <s v="PS07"/>
    <s v="PAUCAR-DANIEL ALCIDES CARRION      "/>
  </r>
  <r>
    <x v="18"/>
    <x v="18"/>
    <s v="D19_ListProvincias"/>
    <n v="2"/>
    <x v="151"/>
    <s v="D19_P02_ListDistritos"/>
    <n v="5"/>
    <x v="1419"/>
    <s v="190205"/>
    <s v="PascoDaniel Alcides Carrion"/>
    <s v="Daniel Alcides CarrionSan Pedro de Pillao"/>
    <x v="18"/>
    <s v="PS08"/>
    <s v="SAN PEDRO DE PILLAO-DANIEL ALCIDES "/>
  </r>
  <r>
    <x v="18"/>
    <x v="18"/>
    <s v="D19_ListProvincias"/>
    <n v="2"/>
    <x v="151"/>
    <s v="D19_P02_ListDistritos"/>
    <n v="6"/>
    <x v="1420"/>
    <s v="190206"/>
    <s v="PascoDaniel Alcides Carrion"/>
    <s v="Daniel Alcides CarrionSanta Ana de Tusi"/>
    <x v="18"/>
    <s v="PS09"/>
    <s v="SANTA ANA DE TUSI-DANIEL ALCIDES CA"/>
  </r>
  <r>
    <x v="18"/>
    <x v="18"/>
    <s v="D19_ListProvincias"/>
    <n v="2"/>
    <x v="151"/>
    <s v="D19_P02_ListDistritos"/>
    <n v="7"/>
    <x v="1421"/>
    <s v="190207"/>
    <s v="PascoDaniel Alcides Carrion"/>
    <s v="Daniel Alcides CarrionTapuc"/>
    <x v="18"/>
    <s v="PS10"/>
    <s v="TAPUC-DANIEL ALCIDES CARRION       "/>
  </r>
  <r>
    <x v="18"/>
    <x v="18"/>
    <s v="D19_ListProvincias"/>
    <n v="2"/>
    <x v="151"/>
    <s v="D19_P02_ListDistritos"/>
    <n v="8"/>
    <x v="322"/>
    <s v="190208"/>
    <s v="PascoDaniel Alcides Carrion"/>
    <s v="Daniel Alcides CarrionVilcabamba"/>
    <x v="18"/>
    <s v="PS11"/>
    <s v="VILCABAMBA-DANIEL ALCIDES CARRION  "/>
  </r>
  <r>
    <x v="18"/>
    <x v="18"/>
    <s v="D19_ListProvincias"/>
    <n v="3"/>
    <x v="152"/>
    <s v="D19_P03_ListDistritos"/>
    <n v="1"/>
    <x v="1422"/>
    <s v="190301"/>
    <s v="PascoOxapampa"/>
    <s v="OxapampaOxapampa"/>
    <x v="18"/>
    <s v="PS03"/>
    <s v="OXAPAMPA                           "/>
  </r>
  <r>
    <x v="18"/>
    <x v="18"/>
    <s v="D19_ListProvincias"/>
    <n v="3"/>
    <x v="152"/>
    <s v="D19_P03_ListDistritos"/>
    <n v="2"/>
    <x v="1423"/>
    <s v="190302"/>
    <s v="PascoOxapampa"/>
    <s v="OxapampaChontabamba"/>
    <x v="18"/>
    <s v="PS12"/>
    <s v="CHONTABAMBA-OXAPAMPA               "/>
  </r>
  <r>
    <x v="18"/>
    <x v="18"/>
    <s v="D19_ListProvincias"/>
    <n v="3"/>
    <x v="152"/>
    <s v="D19_P03_ListDistritos"/>
    <n v="3"/>
    <x v="1424"/>
    <s v="190303"/>
    <s v="PascoOxapampa"/>
    <s v="OxapampaHuancabamba"/>
    <x v="18"/>
    <s v="PS13"/>
    <s v="HUANCABAMBA-OXAPAMPA               "/>
  </r>
  <r>
    <x v="18"/>
    <x v="18"/>
    <s v="D19_ListProvincias"/>
    <n v="3"/>
    <x v="152"/>
    <s v="D19_P03_ListDistritos"/>
    <n v="4"/>
    <x v="1425"/>
    <s v="190304"/>
    <s v="PascoOxapampa"/>
    <s v="OxapampaPalcazu"/>
    <x v="18"/>
    <s v="PS14"/>
    <s v="PALCAZU-OXAPAMPA                   "/>
  </r>
  <r>
    <x v="18"/>
    <x v="18"/>
    <s v="D19_ListProvincias"/>
    <n v="3"/>
    <x v="152"/>
    <s v="D19_P03_ListDistritos"/>
    <n v="5"/>
    <x v="1426"/>
    <s v="190305"/>
    <s v="PascoOxapampa"/>
    <s v="OxapampaPozuzo"/>
    <x v="18"/>
    <s v="PS15"/>
    <s v="POZUZO-OXAPAMPA                    "/>
  </r>
  <r>
    <x v="18"/>
    <x v="18"/>
    <s v="D19_ListProvincias"/>
    <n v="3"/>
    <x v="152"/>
    <s v="D19_P03_ListDistritos"/>
    <n v="6"/>
    <x v="1427"/>
    <s v="190306"/>
    <s v="PascoOxapampa"/>
    <s v="OxapampaPuerto Bermudez"/>
    <x v="18"/>
    <s v="PS16"/>
    <s v="PUERTO BERMUDEZ-OXAPAMPA           "/>
  </r>
  <r>
    <x v="18"/>
    <x v="18"/>
    <s v="D19_ListProvincias"/>
    <n v="3"/>
    <x v="152"/>
    <s v="D19_P03_ListDistritos"/>
    <n v="7"/>
    <x v="1428"/>
    <s v="190307"/>
    <s v="PascoOxapampa"/>
    <s v="OxapampaVilla Rica"/>
    <x v="18"/>
    <s v="PS17"/>
    <s v="VILLA RICA-OXAPAMPA                "/>
  </r>
  <r>
    <x v="18"/>
    <x v="18"/>
    <s v="D19_ListProvincias"/>
    <n v="3"/>
    <x v="152"/>
    <s v="D19_P03_ListDistritos"/>
    <n v="8"/>
    <x v="1429"/>
    <s v="190308"/>
    <s v="PascoOxapampa"/>
    <s v="OxapampaConstitucion"/>
    <x v="18"/>
    <s v="PS31"/>
    <s v="CONSTITUCION-OXAPAMPA              "/>
  </r>
  <r>
    <x v="19"/>
    <x v="19"/>
    <s v="D20_ListProvincias"/>
    <n v="1"/>
    <x v="153"/>
    <s v="D20_P01_ListDistritos"/>
    <n v="1"/>
    <x v="1430"/>
    <s v="200101"/>
    <s v="PiuraPiura"/>
    <s v="PiuraPiura"/>
    <x v="19"/>
    <s v="P001"/>
    <s v="PIURA                              "/>
  </r>
  <r>
    <x v="19"/>
    <x v="19"/>
    <s v="D20_ListProvincias"/>
    <n v="1"/>
    <x v="153"/>
    <s v="D20_P01_ListDistritos"/>
    <n v="4"/>
    <x v="1431"/>
    <s v="200104"/>
    <s v="PiuraPiura"/>
    <s v="PiuraCastilla"/>
    <x v="19"/>
    <s v="P004"/>
    <s v="CASTILLA                           "/>
  </r>
  <r>
    <x v="19"/>
    <x v="19"/>
    <s v="D20_ListProvincias"/>
    <n v="1"/>
    <x v="153"/>
    <s v="D20_P01_ListDistritos"/>
    <n v="5"/>
    <x v="1432"/>
    <s v="200105"/>
    <s v="PiuraPiura"/>
    <s v="PiuraCatacaos"/>
    <x v="19"/>
    <s v="P005"/>
    <s v="CATACAOS                           "/>
  </r>
  <r>
    <x v="19"/>
    <x v="19"/>
    <s v="D20_ListProvincias"/>
    <n v="1"/>
    <x v="153"/>
    <s v="D20_P01_ListDistritos"/>
    <n v="7"/>
    <x v="1433"/>
    <s v="200107"/>
    <s v="PiuraPiura"/>
    <s v="PiuraCura Mori"/>
    <x v="19"/>
    <s v="P007"/>
    <s v="CURA MORI                          "/>
  </r>
  <r>
    <x v="19"/>
    <x v="19"/>
    <s v="D20_ListProvincias"/>
    <n v="1"/>
    <x v="153"/>
    <s v="D20_P01_ListDistritos"/>
    <n v="8"/>
    <x v="1434"/>
    <s v="200108"/>
    <s v="PiuraPiura"/>
    <s v="PiuraEl Tallan"/>
    <x v="19"/>
    <s v="P008"/>
    <s v="EL TALLAN                          "/>
  </r>
  <r>
    <x v="19"/>
    <x v="19"/>
    <s v="D20_ListProvincias"/>
    <n v="1"/>
    <x v="153"/>
    <s v="D20_P01_ListDistritos"/>
    <n v="9"/>
    <x v="1435"/>
    <s v="200109"/>
    <s v="PiuraPiura"/>
    <s v="PiuraLa Arena"/>
    <x v="19"/>
    <s v="P009"/>
    <s v="PIURA - LA ARENA                   "/>
  </r>
  <r>
    <x v="19"/>
    <x v="19"/>
    <s v="D20_ListProvincias"/>
    <n v="1"/>
    <x v="153"/>
    <s v="D20_P01_ListDistritos"/>
    <n v="10"/>
    <x v="870"/>
    <s v="200110"/>
    <s v="PiuraPiura"/>
    <s v="PiuraLa Union"/>
    <x v="19"/>
    <s v="P010"/>
    <s v="LA UNION                           "/>
  </r>
  <r>
    <x v="19"/>
    <x v="19"/>
    <s v="D20_ListProvincias"/>
    <n v="1"/>
    <x v="153"/>
    <s v="D20_P01_ListDistritos"/>
    <n v="11"/>
    <x v="1436"/>
    <s v="200111"/>
    <s v="PiuraPiura"/>
    <s v="PiuraLas Lomas"/>
    <x v="19"/>
    <s v="P011"/>
    <s v="LAS LOMAS                          "/>
  </r>
  <r>
    <x v="19"/>
    <x v="19"/>
    <s v="D20_ListProvincias"/>
    <n v="1"/>
    <x v="153"/>
    <s v="D20_P01_ListDistritos"/>
    <n v="14"/>
    <x v="1437"/>
    <s v="200114"/>
    <s v="PiuraPiura"/>
    <s v="PiuraTambo Grande"/>
    <x v="19"/>
    <s v="P014"/>
    <s v="TAMBOGRANDE                        "/>
  </r>
  <r>
    <x v="19"/>
    <x v="19"/>
    <s v="D20_ListProvincias"/>
    <n v="1"/>
    <x v="153"/>
    <s v="D20_P01_ListDistritos"/>
    <n v="15"/>
    <x v="1438"/>
    <s v="200115"/>
    <s v="PiuraPiura"/>
    <s v="PiuraVeintiseis de Octubre"/>
    <x v="19"/>
    <s v="P001"/>
    <s v="PIURA                              "/>
  </r>
  <r>
    <x v="19"/>
    <x v="19"/>
    <s v="D20_ListProvincias"/>
    <n v="2"/>
    <x v="154"/>
    <s v="D20_P02_ListDistritos"/>
    <n v="1"/>
    <x v="1439"/>
    <s v="200201"/>
    <s v="PiuraAyabaca"/>
    <s v="AyabacaAyabaca"/>
    <x v="19"/>
    <s v="P201"/>
    <s v="AYABACA-AYABACA                    "/>
  </r>
  <r>
    <x v="19"/>
    <x v="19"/>
    <s v="D20_ListProvincias"/>
    <n v="2"/>
    <x v="154"/>
    <s v="D20_P02_ListDistritos"/>
    <n v="2"/>
    <x v="1440"/>
    <s v="200202"/>
    <s v="PiuraAyabaca"/>
    <s v="AyabacaFrias"/>
    <x v="19"/>
    <s v="P202"/>
    <s v="FRIAS-AYABACA                      "/>
  </r>
  <r>
    <x v="19"/>
    <x v="19"/>
    <s v="D20_ListProvincias"/>
    <n v="2"/>
    <x v="154"/>
    <s v="D20_P02_ListDistritos"/>
    <n v="3"/>
    <x v="1441"/>
    <s v="200203"/>
    <s v="PiuraAyabaca"/>
    <s v="AyabacaJilili"/>
    <x v="19"/>
    <s v="P203"/>
    <s v="JILILI-AYABACA                     "/>
  </r>
  <r>
    <x v="19"/>
    <x v="19"/>
    <s v="D20_ListProvincias"/>
    <n v="2"/>
    <x v="154"/>
    <s v="D20_P02_ListDistritos"/>
    <n v="4"/>
    <x v="1152"/>
    <s v="200204"/>
    <s v="PiuraAyabaca"/>
    <s v="AyabacaLagunas"/>
    <x v="19"/>
    <s v="P204"/>
    <s v="LAGUNAS-AYABACA                    "/>
  </r>
  <r>
    <x v="19"/>
    <x v="19"/>
    <s v="D20_ListProvincias"/>
    <n v="2"/>
    <x v="154"/>
    <s v="D20_P02_ListDistritos"/>
    <n v="5"/>
    <x v="1442"/>
    <s v="200205"/>
    <s v="PiuraAyabaca"/>
    <s v="AyabacaMontero"/>
    <x v="19"/>
    <s v="P205"/>
    <s v="MONTERO-AYABACA                    "/>
  </r>
  <r>
    <x v="19"/>
    <x v="19"/>
    <s v="D20_ListProvincias"/>
    <n v="2"/>
    <x v="154"/>
    <s v="D20_P02_ListDistritos"/>
    <n v="6"/>
    <x v="1443"/>
    <s v="200206"/>
    <s v="PiuraAyabaca"/>
    <s v="AyabacaPacaipampa"/>
    <x v="19"/>
    <s v="P206"/>
    <s v="PACAIPAMPA-AYABACA                 "/>
  </r>
  <r>
    <x v="19"/>
    <x v="19"/>
    <s v="D20_ListProvincias"/>
    <n v="2"/>
    <x v="154"/>
    <s v="D20_P02_ListDistritos"/>
    <n v="7"/>
    <x v="1444"/>
    <s v="200207"/>
    <s v="PiuraAyabaca"/>
    <s v="AyabacaPaimas"/>
    <x v="19"/>
    <s v="P207"/>
    <s v="PAIMAS-AYABACA                     "/>
  </r>
  <r>
    <x v="19"/>
    <x v="19"/>
    <s v="D20_ListProvincias"/>
    <n v="2"/>
    <x v="154"/>
    <s v="D20_P02_ListDistritos"/>
    <n v="8"/>
    <x v="1445"/>
    <s v="200208"/>
    <s v="PiuraAyabaca"/>
    <s v="AyabacaSapillica"/>
    <x v="19"/>
    <s v="P208"/>
    <s v="SAPILLICA-AYABACA                  "/>
  </r>
  <r>
    <x v="19"/>
    <x v="19"/>
    <s v="D20_ListProvincias"/>
    <n v="2"/>
    <x v="154"/>
    <s v="D20_P02_ListDistritos"/>
    <n v="9"/>
    <x v="1446"/>
    <s v="200209"/>
    <s v="PiuraAyabaca"/>
    <s v="AyabacaSicchez"/>
    <x v="19"/>
    <s v="P209"/>
    <s v="SICCHEZ-AYABACA                    "/>
  </r>
  <r>
    <x v="19"/>
    <x v="19"/>
    <s v="D20_ListProvincias"/>
    <n v="2"/>
    <x v="154"/>
    <s v="D20_P02_ListDistritos"/>
    <n v="10"/>
    <x v="1447"/>
    <s v="200210"/>
    <s v="PiuraAyabaca"/>
    <s v="AyabacaSuyo"/>
    <x v="19"/>
    <s v="P210"/>
    <s v="SUYO-AYABACA                       "/>
  </r>
  <r>
    <x v="19"/>
    <x v="19"/>
    <s v="D20_ListProvincias"/>
    <n v="3"/>
    <x v="155"/>
    <s v="D20_P03_ListDistritos"/>
    <n v="1"/>
    <x v="1424"/>
    <s v="200301"/>
    <s v="PiuraHuancabamba"/>
    <s v="HuancabambaHuancabamba"/>
    <x v="19"/>
    <s v="P301"/>
    <s v="HUANCABAMBA - HUANCABAMBA          "/>
  </r>
  <r>
    <x v="19"/>
    <x v="19"/>
    <s v="D20_ListProvincias"/>
    <n v="3"/>
    <x v="155"/>
    <s v="D20_P03_ListDistritos"/>
    <n v="2"/>
    <x v="1448"/>
    <s v="200302"/>
    <s v="PiuraHuancabamba"/>
    <s v="HuancabambaCanchaque"/>
    <x v="19"/>
    <s v="P302"/>
    <s v="CANCHAQUE - HUANCABAMBA            "/>
  </r>
  <r>
    <x v="19"/>
    <x v="19"/>
    <s v="D20_ListProvincias"/>
    <n v="3"/>
    <x v="155"/>
    <s v="D20_P03_ListDistritos"/>
    <n v="3"/>
    <x v="1449"/>
    <s v="200303"/>
    <s v="PiuraHuancabamba"/>
    <s v="HuancabambaEl Carmen de la Frontera"/>
    <x v="19"/>
    <s v="P303"/>
    <s v="EL CARMEN DE LA FRONTERA - HUANCABA"/>
  </r>
  <r>
    <x v="19"/>
    <x v="19"/>
    <s v="D20_ListProvincias"/>
    <n v="3"/>
    <x v="155"/>
    <s v="D20_P03_ListDistritos"/>
    <n v="4"/>
    <x v="1450"/>
    <s v="200304"/>
    <s v="PiuraHuancabamba"/>
    <s v="HuancabambaHuarmaca"/>
    <x v="19"/>
    <s v="P304"/>
    <s v="HUARMACA - HUANCABAMBA             "/>
  </r>
  <r>
    <x v="19"/>
    <x v="19"/>
    <s v="D20_ListProvincias"/>
    <n v="3"/>
    <x v="155"/>
    <s v="D20_P03_ListDistritos"/>
    <n v="5"/>
    <x v="1451"/>
    <s v="200305"/>
    <s v="PiuraHuancabamba"/>
    <s v="HuancabambaLalaquiz"/>
    <x v="19"/>
    <s v="P305"/>
    <s v="LALAQUIZ - HUANCABAMBA             "/>
  </r>
  <r>
    <x v="19"/>
    <x v="19"/>
    <s v="D20_ListProvincias"/>
    <n v="3"/>
    <x v="155"/>
    <s v="D20_P03_ListDistritos"/>
    <n v="6"/>
    <x v="1452"/>
    <s v="200306"/>
    <s v="PiuraHuancabamba"/>
    <s v="HuancabambaSan Miguel de El Faique"/>
    <x v="19"/>
    <s v="P306"/>
    <s v="SAN MIGUEL DE EL FAIQUE - HUAN     "/>
  </r>
  <r>
    <x v="19"/>
    <x v="19"/>
    <s v="D20_ListProvincias"/>
    <n v="3"/>
    <x v="155"/>
    <s v="D20_P03_ListDistritos"/>
    <n v="7"/>
    <x v="1453"/>
    <s v="200307"/>
    <s v="PiuraHuancabamba"/>
    <s v="HuancabambaSondor"/>
    <x v="19"/>
    <s v="P307"/>
    <s v="SONDOR - HUANCABAMBA               "/>
  </r>
  <r>
    <x v="19"/>
    <x v="19"/>
    <s v="D20_ListProvincias"/>
    <n v="3"/>
    <x v="155"/>
    <s v="D20_P03_ListDistritos"/>
    <n v="8"/>
    <x v="1454"/>
    <s v="200308"/>
    <s v="PiuraHuancabamba"/>
    <s v="HuancabambaSondorillo"/>
    <x v="19"/>
    <s v="P308"/>
    <s v="SONDORILLO - HUANCABAMBA           "/>
  </r>
  <r>
    <x v="19"/>
    <x v="19"/>
    <s v="D20_ListProvincias"/>
    <n v="4"/>
    <x v="156"/>
    <s v="D20_P04_ListDistritos"/>
    <n v="1"/>
    <x v="1455"/>
    <s v="200401"/>
    <s v="PiuraMorropon"/>
    <s v="MorroponChulucanas"/>
    <x v="19"/>
    <s v="P401"/>
    <s v="CHULUCANAS - MORROPON              "/>
  </r>
  <r>
    <x v="19"/>
    <x v="19"/>
    <s v="D20_ListProvincias"/>
    <n v="4"/>
    <x v="156"/>
    <s v="D20_P04_ListDistritos"/>
    <n v="2"/>
    <x v="1456"/>
    <s v="200402"/>
    <s v="PiuraMorropon"/>
    <s v="MorroponBuenos Aires"/>
    <x v="19"/>
    <s v="P402"/>
    <s v="BUENOS AIRES - MORROPON            "/>
  </r>
  <r>
    <x v="19"/>
    <x v="19"/>
    <s v="D20_ListProvincias"/>
    <n v="4"/>
    <x v="156"/>
    <s v="D20_P04_ListDistritos"/>
    <n v="3"/>
    <x v="1457"/>
    <s v="200403"/>
    <s v="PiuraMorropon"/>
    <s v="MorroponChalaco"/>
    <x v="19"/>
    <s v="P403"/>
    <s v="CHALACO - MORROPON                 "/>
  </r>
  <r>
    <x v="19"/>
    <x v="19"/>
    <s v="D20_ListProvincias"/>
    <n v="4"/>
    <x v="156"/>
    <s v="D20_P04_ListDistritos"/>
    <n v="4"/>
    <x v="1458"/>
    <s v="200404"/>
    <s v="PiuraMorropon"/>
    <s v="MorroponLa Matanza"/>
    <x v="19"/>
    <s v="P404"/>
    <s v="LA MATANZA - MORROPON              "/>
  </r>
  <r>
    <x v="19"/>
    <x v="19"/>
    <s v="D20_ListProvincias"/>
    <n v="4"/>
    <x v="156"/>
    <s v="D20_P04_ListDistritos"/>
    <n v="5"/>
    <x v="1459"/>
    <s v="200405"/>
    <s v="PiuraMorropon"/>
    <s v="MorroponMorropon"/>
    <x v="19"/>
    <s v="P405"/>
    <s v="MORROPON - MORROPON                "/>
  </r>
  <r>
    <x v="19"/>
    <x v="19"/>
    <s v="D20_ListProvincias"/>
    <n v="4"/>
    <x v="156"/>
    <s v="D20_P04_ListDistritos"/>
    <n v="6"/>
    <x v="1460"/>
    <s v="200406"/>
    <s v="PiuraMorropon"/>
    <s v="MorroponSalitral"/>
    <x v="19"/>
    <s v="P406"/>
    <s v="SALITRAL - MORROPON                "/>
  </r>
  <r>
    <x v="19"/>
    <x v="19"/>
    <s v="D20_ListProvincias"/>
    <n v="4"/>
    <x v="156"/>
    <s v="D20_P04_ListDistritos"/>
    <n v="7"/>
    <x v="1461"/>
    <s v="200407"/>
    <s v="PiuraMorropon"/>
    <s v="MorroponSan Juan de Bigote"/>
    <x v="19"/>
    <s v="P407"/>
    <s v="SAN JUAN DE BIGOTE - MORROPON      "/>
  </r>
  <r>
    <x v="19"/>
    <x v="19"/>
    <s v="D20_ListProvincias"/>
    <n v="4"/>
    <x v="156"/>
    <s v="D20_P04_ListDistritos"/>
    <n v="8"/>
    <x v="1462"/>
    <s v="200408"/>
    <s v="PiuraMorropon"/>
    <s v="MorroponSanta Catalina de Mossa"/>
    <x v="19"/>
    <s v="P408"/>
    <s v="STA CATALINA DE MOSCA - MORROPON   "/>
  </r>
  <r>
    <x v="19"/>
    <x v="19"/>
    <s v="D20_ListProvincias"/>
    <n v="4"/>
    <x v="156"/>
    <s v="D20_P04_ListDistritos"/>
    <n v="9"/>
    <x v="1463"/>
    <s v="200409"/>
    <s v="PiuraMorropon"/>
    <s v="MorroponSanto Domingo"/>
    <x v="19"/>
    <s v="P409"/>
    <s v="SANTO DOMINGO - MORROPON           "/>
  </r>
  <r>
    <x v="19"/>
    <x v="19"/>
    <s v="D20_ListProvincias"/>
    <n v="4"/>
    <x v="156"/>
    <s v="D20_P04_ListDistritos"/>
    <n v="10"/>
    <x v="1464"/>
    <s v="200410"/>
    <s v="PiuraMorropon"/>
    <s v="MorroponYamango"/>
    <x v="19"/>
    <s v="P410"/>
    <s v="YAMANGO - MORROPON                 "/>
  </r>
  <r>
    <x v="19"/>
    <x v="19"/>
    <s v="D20_ListProvincias"/>
    <n v="5"/>
    <x v="157"/>
    <s v="D20_P05_ListDistritos"/>
    <n v="1"/>
    <x v="1465"/>
    <s v="200501"/>
    <s v="PiuraPaita"/>
    <s v="PaitaPaita"/>
    <x v="19"/>
    <s v="P501"/>
    <s v="PAITA - PAITA                      "/>
  </r>
  <r>
    <x v="19"/>
    <x v="19"/>
    <s v="D20_ListProvincias"/>
    <n v="5"/>
    <x v="157"/>
    <s v="D20_P05_ListDistritos"/>
    <n v="2"/>
    <x v="1466"/>
    <s v="200502"/>
    <s v="PiuraPaita"/>
    <s v="PaitaAmotape"/>
    <x v="19"/>
    <s v="P502"/>
    <s v="PAITA - AMOTAPE                    "/>
  </r>
  <r>
    <x v="19"/>
    <x v="19"/>
    <s v="D20_ListProvincias"/>
    <n v="5"/>
    <x v="157"/>
    <s v="D20_P05_ListDistritos"/>
    <n v="3"/>
    <x v="1467"/>
    <s v="200503"/>
    <s v="PiuraPaita"/>
    <s v="PaitaArenal"/>
    <x v="19"/>
    <s v="P503"/>
    <s v="PAITA - ARENAL                     "/>
  </r>
  <r>
    <x v="19"/>
    <x v="19"/>
    <s v="D20_ListProvincias"/>
    <n v="5"/>
    <x v="157"/>
    <s v="D20_P05_ListDistritos"/>
    <n v="4"/>
    <x v="1468"/>
    <s v="200504"/>
    <s v="PiuraPaita"/>
    <s v="PaitaColan"/>
    <x v="19"/>
    <s v="P504"/>
    <s v="PAITA - COLAN                      "/>
  </r>
  <r>
    <x v="19"/>
    <x v="19"/>
    <s v="D20_ListProvincias"/>
    <n v="5"/>
    <x v="157"/>
    <s v="D20_P05_ListDistritos"/>
    <n v="5"/>
    <x v="1469"/>
    <s v="200505"/>
    <s v="PiuraPaita"/>
    <s v="PaitaLa Huaca"/>
    <x v="19"/>
    <s v="P505"/>
    <s v="PAITA - LA HUACA                   "/>
  </r>
  <r>
    <x v="19"/>
    <x v="19"/>
    <s v="D20_ListProvincias"/>
    <n v="5"/>
    <x v="157"/>
    <s v="D20_P05_ListDistritos"/>
    <n v="6"/>
    <x v="1470"/>
    <s v="200506"/>
    <s v="PiuraPaita"/>
    <s v="PaitaTamarindo"/>
    <x v="19"/>
    <s v="P506"/>
    <s v="PAITA - TAMARINDO                  "/>
  </r>
  <r>
    <x v="19"/>
    <x v="19"/>
    <s v="D20_ListProvincias"/>
    <n v="5"/>
    <x v="157"/>
    <s v="D20_P05_ListDistritos"/>
    <n v="7"/>
    <x v="1471"/>
    <s v="200507"/>
    <s v="PiuraPaita"/>
    <s v="PaitaVichayal"/>
    <x v="19"/>
    <s v="P507"/>
    <s v="PAITA - VICHAYAL                   "/>
  </r>
  <r>
    <x v="19"/>
    <x v="19"/>
    <s v="D20_ListProvincias"/>
    <n v="6"/>
    <x v="158"/>
    <s v="D20_P06_ListDistritos"/>
    <n v="1"/>
    <x v="1472"/>
    <s v="200601"/>
    <s v="PiuraSullana"/>
    <s v="SullanaSullana"/>
    <x v="19"/>
    <s v="P601"/>
    <s v="SULLANA - SULLANA                  "/>
  </r>
  <r>
    <x v="19"/>
    <x v="19"/>
    <s v="D20_ListProvincias"/>
    <n v="6"/>
    <x v="158"/>
    <s v="D20_P06_ListDistritos"/>
    <n v="2"/>
    <x v="608"/>
    <s v="200602"/>
    <s v="PiuraSullana"/>
    <s v="SullanaBellavista"/>
    <x v="19"/>
    <s v="P602"/>
    <s v="SULLANA - BELLAVISTA               "/>
  </r>
  <r>
    <x v="19"/>
    <x v="19"/>
    <s v="D20_ListProvincias"/>
    <n v="6"/>
    <x v="158"/>
    <s v="D20_P06_ListDistritos"/>
    <n v="3"/>
    <x v="1473"/>
    <s v="200603"/>
    <s v="PiuraSullana"/>
    <s v="SullanaIgnacio Escudero"/>
    <x v="19"/>
    <s v="P603"/>
    <s v="SULLANA - IGNACIO ESCUDERO         "/>
  </r>
  <r>
    <x v="19"/>
    <x v="19"/>
    <s v="D20_ListProvincias"/>
    <n v="6"/>
    <x v="158"/>
    <s v="D20_P06_ListDistritos"/>
    <n v="4"/>
    <x v="1474"/>
    <s v="200604"/>
    <s v="PiuraSullana"/>
    <s v="SullanaLancones"/>
    <x v="19"/>
    <s v="P604"/>
    <s v="SULLANA - LANCONES                 "/>
  </r>
  <r>
    <x v="19"/>
    <x v="19"/>
    <s v="D20_ListProvincias"/>
    <n v="6"/>
    <x v="158"/>
    <s v="D20_P06_ListDistritos"/>
    <n v="5"/>
    <x v="1475"/>
    <s v="200605"/>
    <s v="PiuraSullana"/>
    <s v="SullanaMarcavelica"/>
    <x v="19"/>
    <s v="P605"/>
    <s v="SULLANA - MARCAVELICA              "/>
  </r>
  <r>
    <x v="19"/>
    <x v="19"/>
    <s v="D20_ListProvincias"/>
    <n v="6"/>
    <x v="158"/>
    <s v="D20_P06_ListDistritos"/>
    <n v="6"/>
    <x v="1476"/>
    <s v="200606"/>
    <s v="PiuraSullana"/>
    <s v="SullanaMiguel Checa"/>
    <x v="19"/>
    <s v="P606"/>
    <s v="SULLANA - MIGUEL CHECA             "/>
  </r>
  <r>
    <x v="19"/>
    <x v="19"/>
    <s v="D20_ListProvincias"/>
    <n v="6"/>
    <x v="158"/>
    <s v="D20_P06_ListDistritos"/>
    <n v="7"/>
    <x v="1477"/>
    <s v="200607"/>
    <s v="PiuraSullana"/>
    <s v="SullanaQuerecotillo"/>
    <x v="19"/>
    <s v="P607"/>
    <s v="SULLANA - QUERECOTILLO             "/>
  </r>
  <r>
    <x v="19"/>
    <x v="19"/>
    <s v="D20_ListProvincias"/>
    <n v="6"/>
    <x v="158"/>
    <s v="D20_P06_ListDistritos"/>
    <n v="8"/>
    <x v="1460"/>
    <s v="200608"/>
    <s v="PiuraSullana"/>
    <s v="SullanaSalitral"/>
    <x v="19"/>
    <s v="P608"/>
    <s v="SULLANA - SALITRAL                 "/>
  </r>
  <r>
    <x v="19"/>
    <x v="19"/>
    <s v="D20_ListProvincias"/>
    <n v="7"/>
    <x v="159"/>
    <s v="D20_P07_ListDistritos"/>
    <n v="1"/>
    <x v="1478"/>
    <s v="200701"/>
    <s v="PiuraTalara"/>
    <s v="TalaraPariñas"/>
    <x v="19"/>
    <s v="P701"/>
    <s v="PARI#AS-TALARA                     "/>
  </r>
  <r>
    <x v="19"/>
    <x v="19"/>
    <s v="D20_ListProvincias"/>
    <n v="7"/>
    <x v="159"/>
    <s v="D20_P07_ListDistritos"/>
    <n v="2"/>
    <x v="1479"/>
    <s v="200702"/>
    <s v="PiuraTalara"/>
    <s v="TalaraEl Alto"/>
    <x v="19"/>
    <s v="P702"/>
    <s v="EL ALTO-TALARA                     "/>
  </r>
  <r>
    <x v="19"/>
    <x v="19"/>
    <s v="D20_ListProvincias"/>
    <n v="7"/>
    <x v="159"/>
    <s v="D20_P07_ListDistritos"/>
    <n v="3"/>
    <x v="1480"/>
    <s v="200703"/>
    <s v="PiuraTalara"/>
    <s v="TalaraLa Brea"/>
    <x v="19"/>
    <s v="P703"/>
    <s v="LA BREA -TALARA                    "/>
  </r>
  <r>
    <x v="19"/>
    <x v="19"/>
    <s v="D20_ListProvincias"/>
    <n v="7"/>
    <x v="159"/>
    <s v="D20_P07_ListDistritos"/>
    <n v="4"/>
    <x v="1481"/>
    <s v="200704"/>
    <s v="PiuraTalara"/>
    <s v="TalaraLobitos"/>
    <x v="19"/>
    <s v="P704"/>
    <s v="LOBITOS -TALARA                    "/>
  </r>
  <r>
    <x v="19"/>
    <x v="19"/>
    <s v="D20_ListProvincias"/>
    <n v="7"/>
    <x v="159"/>
    <s v="D20_P07_ListDistritos"/>
    <n v="5"/>
    <x v="1482"/>
    <s v="200705"/>
    <s v="PiuraTalara"/>
    <s v="TalaraLos Organos"/>
    <x v="19"/>
    <s v="P705"/>
    <s v="LOS ORGANOS -TALARA                "/>
  </r>
  <r>
    <x v="19"/>
    <x v="19"/>
    <s v="D20_ListProvincias"/>
    <n v="7"/>
    <x v="159"/>
    <s v="D20_P07_ListDistritos"/>
    <n v="6"/>
    <x v="1483"/>
    <s v="200706"/>
    <s v="PiuraTalara"/>
    <s v="TalaraMancora"/>
    <x v="19"/>
    <s v="P706"/>
    <s v="MANCORA - TALARA                   "/>
  </r>
  <r>
    <x v="19"/>
    <x v="19"/>
    <s v="D20_ListProvincias"/>
    <n v="8"/>
    <x v="160"/>
    <s v="D20_P08_ListDistritos"/>
    <n v="1"/>
    <x v="1484"/>
    <s v="200801"/>
    <s v="PiuraSechura"/>
    <s v="SechuraSechura"/>
    <x v="19"/>
    <s v="P801"/>
    <s v="SECHURA - SECHURA                  "/>
  </r>
  <r>
    <x v="19"/>
    <x v="19"/>
    <s v="D20_ListProvincias"/>
    <n v="8"/>
    <x v="160"/>
    <s v="D20_P08_ListDistritos"/>
    <n v="2"/>
    <x v="1485"/>
    <s v="200802"/>
    <s v="PiuraSechura"/>
    <s v="SechuraBellavista de la Union"/>
    <x v="19"/>
    <s v="P802"/>
    <s v="BELLAVISTA DE LA UNION - SECHURA   "/>
  </r>
  <r>
    <x v="19"/>
    <x v="19"/>
    <s v="D20_ListProvincias"/>
    <n v="8"/>
    <x v="160"/>
    <s v="D20_P08_ListDistritos"/>
    <n v="3"/>
    <x v="1486"/>
    <s v="200803"/>
    <s v="PiuraSechura"/>
    <s v="SechuraBernal"/>
    <x v="19"/>
    <s v="P803"/>
    <s v="BERNAL - SECHURA                   "/>
  </r>
  <r>
    <x v="19"/>
    <x v="19"/>
    <s v="D20_ListProvincias"/>
    <n v="8"/>
    <x v="160"/>
    <s v="D20_P08_ListDistritos"/>
    <n v="4"/>
    <x v="1487"/>
    <s v="200804"/>
    <s v="PiuraSechura"/>
    <s v="SechuraCristo Nos Valga"/>
    <x v="19"/>
    <s v="P804"/>
    <s v="CRISTO NOS VALGA - SECHURA         "/>
  </r>
  <r>
    <x v="19"/>
    <x v="19"/>
    <s v="D20_ListProvincias"/>
    <n v="8"/>
    <x v="160"/>
    <s v="D20_P08_ListDistritos"/>
    <n v="5"/>
    <x v="1488"/>
    <s v="200805"/>
    <s v="PiuraSechura"/>
    <s v="SechuraVice"/>
    <x v="19"/>
    <s v="P805"/>
    <s v="VICE - SECHURA                     "/>
  </r>
  <r>
    <x v="19"/>
    <x v="19"/>
    <s v="D20_ListProvincias"/>
    <n v="8"/>
    <x v="160"/>
    <s v="D20_P08_ListDistritos"/>
    <n v="6"/>
    <x v="1489"/>
    <s v="200806"/>
    <s v="PiuraSechura"/>
    <s v="SechuraRinconada Llicuar"/>
    <x v="19"/>
    <s v="P806"/>
    <s v="RINCONADA LICUAR - SECHURA         "/>
  </r>
  <r>
    <x v="20"/>
    <x v="20"/>
    <s v="D21_ListProvincias"/>
    <n v="1"/>
    <x v="161"/>
    <s v="D21_P01_ListDistritos"/>
    <n v="1"/>
    <x v="1490"/>
    <s v="210101"/>
    <s v="PunoPuno"/>
    <s v="PunoPuno"/>
    <x v="20"/>
    <s v="PU01"/>
    <s v="PUNO                               "/>
  </r>
  <r>
    <x v="20"/>
    <x v="20"/>
    <s v="D21_ListProvincias"/>
    <n v="1"/>
    <x v="161"/>
    <s v="D21_P01_ListDistritos"/>
    <n v="2"/>
    <x v="1491"/>
    <s v="210102"/>
    <s v="PunoPuno"/>
    <s v="PunoAcora"/>
    <x v="20"/>
    <s v="PU80"/>
    <s v="ACORA-PUNO                         "/>
  </r>
  <r>
    <x v="20"/>
    <x v="20"/>
    <s v="D21_ListProvincias"/>
    <n v="1"/>
    <x v="161"/>
    <s v="D21_P01_ListDistritos"/>
    <n v="3"/>
    <x v="1492"/>
    <s v="210103"/>
    <s v="PunoPuno"/>
    <s v="PunoAmantani"/>
    <x v="20"/>
    <s v="PU81"/>
    <s v="AMANTANI-PUNO                      "/>
  </r>
  <r>
    <x v="20"/>
    <x v="20"/>
    <s v="D21_ListProvincias"/>
    <n v="1"/>
    <x v="161"/>
    <s v="D21_P01_ListDistritos"/>
    <n v="4"/>
    <x v="1493"/>
    <s v="210104"/>
    <s v="PunoPuno"/>
    <s v="PunoAtuncolla"/>
    <x v="20"/>
    <s v="PU82"/>
    <s v="ATUNCOLLA-PUNO                     "/>
  </r>
  <r>
    <x v="20"/>
    <x v="20"/>
    <s v="D21_ListProvincias"/>
    <n v="1"/>
    <x v="161"/>
    <s v="D21_P01_ListDistritos"/>
    <n v="5"/>
    <x v="1494"/>
    <s v="210105"/>
    <s v="PunoPuno"/>
    <s v="PunoCapachica"/>
    <x v="20"/>
    <s v="PU83"/>
    <s v="CAPACHICA-PUNO                     "/>
  </r>
  <r>
    <x v="20"/>
    <x v="20"/>
    <s v="D21_ListProvincias"/>
    <n v="1"/>
    <x v="161"/>
    <s v="D21_P01_ListDistritos"/>
    <n v="6"/>
    <x v="1495"/>
    <s v="210106"/>
    <s v="PunoPuno"/>
    <s v="PunoChucuito"/>
    <x v="20"/>
    <s v="PU04"/>
    <s v="CHUCUITO                           "/>
  </r>
  <r>
    <x v="20"/>
    <x v="20"/>
    <s v="D21_ListProvincias"/>
    <n v="1"/>
    <x v="161"/>
    <s v="D21_P01_ListDistritos"/>
    <n v="7"/>
    <x v="1496"/>
    <s v="210107"/>
    <s v="PunoPuno"/>
    <s v="PunoCoata"/>
    <x v="20"/>
    <s v="PU84"/>
    <s v="COATA-PUNO                         "/>
  </r>
  <r>
    <x v="20"/>
    <x v="20"/>
    <s v="D21_ListProvincias"/>
    <n v="1"/>
    <x v="161"/>
    <s v="D21_P01_ListDistritos"/>
    <n v="8"/>
    <x v="169"/>
    <s v="210108"/>
    <s v="PunoPuno"/>
    <s v="PunoHuata"/>
    <x v="20"/>
    <s v="PU85"/>
    <s v="HUATA-PUNO                         "/>
  </r>
  <r>
    <x v="20"/>
    <x v="20"/>
    <s v="D21_ListProvincias"/>
    <n v="1"/>
    <x v="161"/>
    <s v="D21_P01_ListDistritos"/>
    <n v="9"/>
    <x v="1497"/>
    <s v="210109"/>
    <s v="PunoPuno"/>
    <s v="PunoMañazo"/>
    <x v="20"/>
    <s v="PU86"/>
    <s v="MA#AZO-PUNO                        "/>
  </r>
  <r>
    <x v="20"/>
    <x v="20"/>
    <s v="D21_ListProvincias"/>
    <n v="1"/>
    <x v="161"/>
    <s v="D21_P01_ListDistritos"/>
    <n v="10"/>
    <x v="1498"/>
    <s v="210110"/>
    <s v="PunoPuno"/>
    <s v="PunoPaucarcolla"/>
    <x v="20"/>
    <s v="PU87"/>
    <s v="PAUCARCOLLA-PUNO                   "/>
  </r>
  <r>
    <x v="20"/>
    <x v="20"/>
    <s v="D21_ListProvincias"/>
    <n v="1"/>
    <x v="161"/>
    <s v="D21_P01_ListDistritos"/>
    <n v="11"/>
    <x v="1499"/>
    <s v="210111"/>
    <s v="PunoPuno"/>
    <s v="PunoPichacani"/>
    <x v="20"/>
    <s v="PU88"/>
    <s v="PICHACANI-PUNO                     "/>
  </r>
  <r>
    <x v="20"/>
    <x v="20"/>
    <s v="D21_ListProvincias"/>
    <n v="1"/>
    <x v="161"/>
    <s v="D21_P01_ListDistritos"/>
    <n v="12"/>
    <x v="1500"/>
    <s v="210112"/>
    <s v="PunoPuno"/>
    <s v="PunoPlateria"/>
    <x v="20"/>
    <s v="PU89"/>
    <s v="PLATERIA-PUNO                      "/>
  </r>
  <r>
    <x v="20"/>
    <x v="20"/>
    <s v="D21_ListProvincias"/>
    <n v="1"/>
    <x v="161"/>
    <s v="D21_P01_ListDistritos"/>
    <n v="13"/>
    <x v="320"/>
    <s v="210113"/>
    <s v="PunoPuno"/>
    <s v="PunoSan Antonio"/>
    <x v="20"/>
    <s v="PU90"/>
    <s v="SAN ANTONIO-PUNO                   "/>
  </r>
  <r>
    <x v="20"/>
    <x v="20"/>
    <s v="D21_ListProvincias"/>
    <n v="1"/>
    <x v="161"/>
    <s v="D21_P01_ListDistritos"/>
    <n v="14"/>
    <x v="1501"/>
    <s v="210114"/>
    <s v="PunoPuno"/>
    <s v="PunoTiquillaca"/>
    <x v="20"/>
    <s v="PU91"/>
    <s v="TIQUILLACA-PUNO                    "/>
  </r>
  <r>
    <x v="20"/>
    <x v="20"/>
    <s v="D21_ListProvincias"/>
    <n v="1"/>
    <x v="161"/>
    <s v="D21_P01_ListDistritos"/>
    <n v="15"/>
    <x v="1502"/>
    <s v="210115"/>
    <s v="PunoPuno"/>
    <s v="PunoVilque"/>
    <x v="20"/>
    <s v="PU92"/>
    <s v="VILQUE-PUNO                        "/>
  </r>
  <r>
    <x v="20"/>
    <x v="20"/>
    <s v="D21_ListProvincias"/>
    <n v="2"/>
    <x v="162"/>
    <s v="D21_P02_ListDistritos"/>
    <n v="1"/>
    <x v="1304"/>
    <s v="210201"/>
    <s v="PunoAzangaro"/>
    <s v="AzangaroAzangaro"/>
    <x v="20"/>
    <s v="PU02"/>
    <s v="AZANGARO                           "/>
  </r>
  <r>
    <x v="20"/>
    <x v="20"/>
    <s v="D21_ListProvincias"/>
    <n v="2"/>
    <x v="162"/>
    <s v="D21_P02_ListDistritos"/>
    <n v="2"/>
    <x v="1503"/>
    <s v="210202"/>
    <s v="PunoAzangaro"/>
    <s v="AzangaroAchaya"/>
    <x v="20"/>
    <s v="PU18"/>
    <s v="ACHAYA-AZANGARO                    "/>
  </r>
  <r>
    <x v="20"/>
    <x v="20"/>
    <s v="D21_ListProvincias"/>
    <n v="2"/>
    <x v="162"/>
    <s v="D21_P02_ListDistritos"/>
    <n v="3"/>
    <x v="1504"/>
    <s v="210203"/>
    <s v="PunoAzangaro"/>
    <s v="AzangaroArapa"/>
    <x v="20"/>
    <s v="PU19"/>
    <s v="ARAPA-AZANGARO                     "/>
  </r>
  <r>
    <x v="20"/>
    <x v="20"/>
    <s v="D21_ListProvincias"/>
    <n v="2"/>
    <x v="162"/>
    <s v="D21_P02_ListDistritos"/>
    <n v="4"/>
    <x v="1505"/>
    <s v="210204"/>
    <s v="PunoAzangaro"/>
    <s v="AzangaroAsillo"/>
    <x v="20"/>
    <s v="PU20"/>
    <s v="ASILLO-AZANGARO                    "/>
  </r>
  <r>
    <x v="20"/>
    <x v="20"/>
    <s v="D21_ListProvincias"/>
    <n v="2"/>
    <x v="162"/>
    <s v="D21_P02_ListDistritos"/>
    <n v="5"/>
    <x v="1506"/>
    <s v="210205"/>
    <s v="PunoAzangaro"/>
    <s v="AzangaroCaminaca"/>
    <x v="20"/>
    <s v="PU21"/>
    <s v="CAMINACA-AZANGARO                  "/>
  </r>
  <r>
    <x v="20"/>
    <x v="20"/>
    <s v="D21_ListProvincias"/>
    <n v="2"/>
    <x v="162"/>
    <s v="D21_P02_ListDistritos"/>
    <n v="6"/>
    <x v="1507"/>
    <s v="210206"/>
    <s v="PunoAzangaro"/>
    <s v="AzangaroChupa"/>
    <x v="20"/>
    <s v="PU22"/>
    <s v="CHUPA-AZANGARO                     "/>
  </r>
  <r>
    <x v="20"/>
    <x v="20"/>
    <s v="D21_ListProvincias"/>
    <n v="2"/>
    <x v="162"/>
    <s v="D21_P02_ListDistritos"/>
    <n v="7"/>
    <x v="1508"/>
    <s v="210207"/>
    <s v="PunoAzangaro"/>
    <s v="AzangaroJose Domingo Choquehuanca"/>
    <x v="20"/>
    <s v="PU23"/>
    <s v="JOSE DOMINGO CHOQUEHUANCA-AZANGARO "/>
  </r>
  <r>
    <x v="20"/>
    <x v="20"/>
    <s v="D21_ListProvincias"/>
    <n v="2"/>
    <x v="162"/>
    <s v="D21_P02_ListDistritos"/>
    <n v="8"/>
    <x v="1509"/>
    <s v="210208"/>
    <s v="PunoAzangaro"/>
    <s v="AzangaroMuñani"/>
    <x v="20"/>
    <s v="PU24"/>
    <s v="MU#ANI-AZANGARO                    "/>
  </r>
  <r>
    <x v="20"/>
    <x v="20"/>
    <s v="D21_ListProvincias"/>
    <n v="2"/>
    <x v="162"/>
    <s v="D21_P02_ListDistritos"/>
    <n v="9"/>
    <x v="1510"/>
    <s v="210209"/>
    <s v="PunoAzangaro"/>
    <s v="AzangaroPotoni"/>
    <x v="20"/>
    <s v="PU25"/>
    <s v="POTONI-AZANGARO                    "/>
  </r>
  <r>
    <x v="20"/>
    <x v="20"/>
    <s v="D21_ListProvincias"/>
    <n v="2"/>
    <x v="162"/>
    <s v="D21_P02_ListDistritos"/>
    <n v="10"/>
    <x v="1511"/>
    <s v="210210"/>
    <s v="PunoAzangaro"/>
    <s v="AzangaroSaman"/>
    <x v="20"/>
    <s v="PU26"/>
    <s v="SAMAN-AZANGARO                     "/>
  </r>
  <r>
    <x v="20"/>
    <x v="20"/>
    <s v="D21_ListProvincias"/>
    <n v="2"/>
    <x v="162"/>
    <s v="D21_P02_ListDistritos"/>
    <n v="11"/>
    <x v="1512"/>
    <s v="210211"/>
    <s v="PunoAzangaro"/>
    <s v="AzangaroSan Anton"/>
    <x v="20"/>
    <s v="PU27"/>
    <s v="SAN ANTON-AZANGARO                 "/>
  </r>
  <r>
    <x v="20"/>
    <x v="20"/>
    <s v="D21_ListProvincias"/>
    <n v="2"/>
    <x v="162"/>
    <s v="D21_P02_ListDistritos"/>
    <n v="12"/>
    <x v="1111"/>
    <s v="210212"/>
    <s v="PunoAzangaro"/>
    <s v="AzangaroSan Jose"/>
    <x v="20"/>
    <s v="PU28"/>
    <s v="SAN JOSE-AZANGARO                  "/>
  </r>
  <r>
    <x v="20"/>
    <x v="20"/>
    <s v="D21_ListProvincias"/>
    <n v="2"/>
    <x v="162"/>
    <s v="D21_P02_ListDistritos"/>
    <n v="13"/>
    <x v="1513"/>
    <s v="210213"/>
    <s v="PunoAzangaro"/>
    <s v="AzangaroSan Juan de Salinas"/>
    <x v="20"/>
    <s v="PU29"/>
    <s v="SAN JUAN DE SALINAS-AZANGARO       "/>
  </r>
  <r>
    <x v="20"/>
    <x v="20"/>
    <s v="D21_ListProvincias"/>
    <n v="2"/>
    <x v="162"/>
    <s v="D21_P02_ListDistritos"/>
    <n v="14"/>
    <x v="1514"/>
    <s v="210214"/>
    <s v="PunoAzangaro"/>
    <s v="AzangaroSantiago de Pupuja"/>
    <x v="20"/>
    <s v="PU30"/>
    <s v="SANTIAGO DE PUPUJA-AZANGARO        "/>
  </r>
  <r>
    <x v="20"/>
    <x v="20"/>
    <s v="D21_ListProvincias"/>
    <n v="2"/>
    <x v="162"/>
    <s v="D21_P02_ListDistritos"/>
    <n v="15"/>
    <x v="1515"/>
    <s v="210215"/>
    <s v="PunoAzangaro"/>
    <s v="AzangaroTirapata"/>
    <x v="20"/>
    <s v="PU31"/>
    <s v="TIRAPATA-AZANGARO                  "/>
  </r>
  <r>
    <x v="20"/>
    <x v="20"/>
    <s v="D21_ListProvincias"/>
    <n v="3"/>
    <x v="163"/>
    <s v="D21_P03_ListDistritos"/>
    <n v="1"/>
    <x v="1516"/>
    <s v="210301"/>
    <s v="PunoCarabaya"/>
    <s v="CarabayaMacusani"/>
    <x v="20"/>
    <s v="PU32"/>
    <s v="MACUSANI-CARABAYA                  "/>
  </r>
  <r>
    <x v="20"/>
    <x v="20"/>
    <s v="D21_ListProvincias"/>
    <n v="3"/>
    <x v="163"/>
    <s v="D21_P03_ListDistritos"/>
    <n v="2"/>
    <x v="1517"/>
    <s v="210302"/>
    <s v="PunoCarabaya"/>
    <s v="CarabayaAjoyani"/>
    <x v="20"/>
    <s v="PU33"/>
    <s v="AJOYANI-CARABAYA                   "/>
  </r>
  <r>
    <x v="20"/>
    <x v="20"/>
    <s v="D21_ListProvincias"/>
    <n v="3"/>
    <x v="163"/>
    <s v="D21_P03_ListDistritos"/>
    <n v="3"/>
    <x v="1518"/>
    <s v="210303"/>
    <s v="PunoCarabaya"/>
    <s v="CarabayaAyapata"/>
    <x v="20"/>
    <s v="PU34"/>
    <s v="AYAPATA-CARABAYA                   "/>
  </r>
  <r>
    <x v="20"/>
    <x v="20"/>
    <s v="D21_ListProvincias"/>
    <n v="3"/>
    <x v="163"/>
    <s v="D21_P03_ListDistritos"/>
    <n v="4"/>
    <x v="1519"/>
    <s v="210304"/>
    <s v="PunoCarabaya"/>
    <s v="CarabayaCoasa"/>
    <x v="20"/>
    <s v="PU35"/>
    <s v="COASA-CARABAYA                     "/>
  </r>
  <r>
    <x v="20"/>
    <x v="20"/>
    <s v="D21_ListProvincias"/>
    <n v="3"/>
    <x v="163"/>
    <s v="D21_P03_ListDistritos"/>
    <n v="5"/>
    <x v="1520"/>
    <s v="210305"/>
    <s v="PunoCarabaya"/>
    <s v="CarabayaCorani"/>
    <x v="20"/>
    <s v="PU36"/>
    <s v="CORANI-CARABAYA                    "/>
  </r>
  <r>
    <x v="20"/>
    <x v="20"/>
    <s v="D21_ListProvincias"/>
    <n v="3"/>
    <x v="163"/>
    <s v="D21_P03_ListDistritos"/>
    <n v="6"/>
    <x v="1521"/>
    <s v="210306"/>
    <s v="PunoCarabaya"/>
    <s v="CarabayaCrucero"/>
    <x v="20"/>
    <s v="PU37"/>
    <s v="CRUCERO-CARABAYA                   "/>
  </r>
  <r>
    <x v="20"/>
    <x v="20"/>
    <s v="D21_ListProvincias"/>
    <n v="3"/>
    <x v="163"/>
    <s v="D21_P03_ListDistritos"/>
    <n v="7"/>
    <x v="1522"/>
    <s v="210307"/>
    <s v="PunoCarabaya"/>
    <s v="CarabayaItuata"/>
    <x v="20"/>
    <s v="PU38"/>
    <s v="ITUATA-CARABAYA                    "/>
  </r>
  <r>
    <x v="20"/>
    <x v="20"/>
    <s v="D21_ListProvincias"/>
    <n v="3"/>
    <x v="163"/>
    <s v="D21_P03_ListDistritos"/>
    <n v="8"/>
    <x v="1523"/>
    <s v="210308"/>
    <s v="PunoCarabaya"/>
    <s v="CarabayaOllachea"/>
    <x v="20"/>
    <s v="PU39"/>
    <s v="OLLACHEA-CARABAYA                  "/>
  </r>
  <r>
    <x v="20"/>
    <x v="20"/>
    <s v="D21_ListProvincias"/>
    <n v="3"/>
    <x v="163"/>
    <s v="D21_P03_ListDistritos"/>
    <n v="9"/>
    <x v="1524"/>
    <s v="210309"/>
    <s v="PunoCarabaya"/>
    <s v="CarabayaSan Gaban"/>
    <x v="20"/>
    <s v="PU40"/>
    <s v="SAN GABAN-CARABAYA                 "/>
  </r>
  <r>
    <x v="20"/>
    <x v="20"/>
    <s v="D21_ListProvincias"/>
    <n v="3"/>
    <x v="163"/>
    <s v="D21_P03_ListDistritos"/>
    <n v="10"/>
    <x v="1525"/>
    <s v="210310"/>
    <s v="PunoCarabaya"/>
    <s v="CarabayaUsicayos"/>
    <x v="20"/>
    <s v="PU41"/>
    <s v="USICAYOS-CARABAYA                  "/>
  </r>
  <r>
    <x v="20"/>
    <x v="20"/>
    <s v="D21_ListProvincias"/>
    <n v="4"/>
    <x v="164"/>
    <s v="D21_P04_ListDistritos"/>
    <n v="1"/>
    <x v="1526"/>
    <s v="210401"/>
    <s v="PunoChucuito"/>
    <s v="ChucuitoJuli"/>
    <x v="20"/>
    <s v="PU42"/>
    <s v="JULI-CHUCUITO                      "/>
  </r>
  <r>
    <x v="20"/>
    <x v="20"/>
    <s v="D21_ListProvincias"/>
    <n v="4"/>
    <x v="164"/>
    <s v="D21_P04_ListDistritos"/>
    <n v="2"/>
    <x v="1527"/>
    <s v="210402"/>
    <s v="PunoChucuito"/>
    <s v="ChucuitoDesaguadero"/>
    <x v="20"/>
    <s v="PU43"/>
    <s v="DESAGUADERO-CHUCUITO               "/>
  </r>
  <r>
    <x v="20"/>
    <x v="20"/>
    <s v="D21_ListProvincias"/>
    <n v="4"/>
    <x v="164"/>
    <s v="D21_P04_ListDistritos"/>
    <n v="3"/>
    <x v="1528"/>
    <s v="210403"/>
    <s v="PunoChucuito"/>
    <s v="ChucuitoHuacullani"/>
    <x v="20"/>
    <s v="PU44"/>
    <s v="HUACULLANI-CHUCUITO                "/>
  </r>
  <r>
    <x v="20"/>
    <x v="20"/>
    <s v="D21_ListProvincias"/>
    <n v="4"/>
    <x v="164"/>
    <s v="D21_P04_ListDistritos"/>
    <n v="4"/>
    <x v="1529"/>
    <s v="210404"/>
    <s v="PunoChucuito"/>
    <s v="ChucuitoKelluyo"/>
    <x v="20"/>
    <s v="PU45"/>
    <s v="KELLUYO-CHUCUITO                   "/>
  </r>
  <r>
    <x v="20"/>
    <x v="20"/>
    <s v="D21_ListProvincias"/>
    <n v="4"/>
    <x v="164"/>
    <s v="D21_P04_ListDistritos"/>
    <n v="5"/>
    <x v="1530"/>
    <s v="210405"/>
    <s v="PunoChucuito"/>
    <s v="ChucuitoPisacoma"/>
    <x v="20"/>
    <s v="PU46"/>
    <s v="PISACOMA-CHUCUITO                  "/>
  </r>
  <r>
    <x v="20"/>
    <x v="20"/>
    <s v="D21_ListProvincias"/>
    <n v="4"/>
    <x v="164"/>
    <s v="D21_P04_ListDistritos"/>
    <n v="6"/>
    <x v="1531"/>
    <s v="210406"/>
    <s v="PunoChucuito"/>
    <s v="ChucuitoPomata"/>
    <x v="20"/>
    <s v="PU17"/>
    <s v="POMATA                             "/>
  </r>
  <r>
    <x v="20"/>
    <x v="20"/>
    <s v="D21_ListProvincias"/>
    <n v="4"/>
    <x v="164"/>
    <s v="D21_P04_ListDistritos"/>
    <n v="7"/>
    <x v="1532"/>
    <s v="210407"/>
    <s v="PunoChucuito"/>
    <s v="ChucuitoZepita"/>
    <x v="20"/>
    <s v="PU47"/>
    <s v="ZEPITA-CHUCUITO                    "/>
  </r>
  <r>
    <x v="20"/>
    <x v="20"/>
    <s v="D21_ListProvincias"/>
    <n v="5"/>
    <x v="165"/>
    <s v="D21_P05_ListDistritos"/>
    <n v="1"/>
    <x v="1533"/>
    <s v="210501"/>
    <s v="PunoEl Collao"/>
    <s v="El CollaoIlave"/>
    <x v="20"/>
    <s v="PU15"/>
    <s v="ILAVE                              "/>
  </r>
  <r>
    <x v="20"/>
    <x v="20"/>
    <s v="D21_ListProvincias"/>
    <n v="5"/>
    <x v="165"/>
    <s v="D21_P05_ListDistritos"/>
    <n v="2"/>
    <x v="1534"/>
    <s v="210502"/>
    <s v="PunoEl Collao"/>
    <s v="El CollaoCapazo"/>
    <x v="20"/>
    <s v="PU48"/>
    <s v="CAPAZO-EL COLLAO                   "/>
  </r>
  <r>
    <x v="20"/>
    <x v="20"/>
    <s v="D21_ListProvincias"/>
    <n v="5"/>
    <x v="165"/>
    <s v="D21_P05_ListDistritos"/>
    <n v="3"/>
    <x v="1535"/>
    <s v="210503"/>
    <s v="PunoEl Collao"/>
    <s v="El CollaoPilcuyo"/>
    <x v="20"/>
    <s v="PU49"/>
    <s v="PILCUYO-EL COLLAO                  "/>
  </r>
  <r>
    <x v="20"/>
    <x v="20"/>
    <s v="D21_ListProvincias"/>
    <n v="5"/>
    <x v="165"/>
    <s v="D21_P05_ListDistritos"/>
    <n v="4"/>
    <x v="74"/>
    <s v="210504"/>
    <s v="PunoEl Collao"/>
    <s v="El CollaoSanta Rosa"/>
    <x v="20"/>
    <s v="PU50"/>
    <s v="SANTA ROSA-EL COLLAO               "/>
  </r>
  <r>
    <x v="20"/>
    <x v="20"/>
    <s v="D21_ListProvincias"/>
    <n v="5"/>
    <x v="165"/>
    <s v="D21_P05_ListDistritos"/>
    <n v="5"/>
    <x v="1536"/>
    <s v="210505"/>
    <s v="PunoEl Collao"/>
    <s v="El CollaoConduriri"/>
    <x v="20"/>
    <s v="PU51"/>
    <s v="CONDURIRI-EL COLLAO                "/>
  </r>
  <r>
    <x v="20"/>
    <x v="20"/>
    <s v="D21_ListProvincias"/>
    <n v="6"/>
    <x v="166"/>
    <s v="D21_P06_ListDistritos"/>
    <n v="1"/>
    <x v="1537"/>
    <s v="210601"/>
    <s v="PunoHuancane"/>
    <s v="HuancaneHuancane"/>
    <x v="20"/>
    <s v="PU06"/>
    <s v="HUANCANE                           "/>
  </r>
  <r>
    <x v="20"/>
    <x v="20"/>
    <s v="D21_ListProvincias"/>
    <n v="6"/>
    <x v="166"/>
    <s v="D21_P06_ListDistritos"/>
    <n v="2"/>
    <x v="1538"/>
    <s v="210602"/>
    <s v="PunoHuancane"/>
    <s v="HuancaneCojata"/>
    <x v="20"/>
    <s v="PU52"/>
    <s v="COJATA-HUANCANE                    "/>
  </r>
  <r>
    <x v="20"/>
    <x v="20"/>
    <s v="D21_ListProvincias"/>
    <n v="6"/>
    <x v="166"/>
    <s v="D21_P06_ListDistritos"/>
    <n v="3"/>
    <x v="1539"/>
    <s v="210603"/>
    <s v="PunoHuancane"/>
    <s v="HuancaneHuatasani"/>
    <x v="20"/>
    <s v="PU53"/>
    <s v="HUATASANI-HUANCANE                 "/>
  </r>
  <r>
    <x v="20"/>
    <x v="20"/>
    <s v="D21_ListProvincias"/>
    <n v="6"/>
    <x v="166"/>
    <s v="D21_P06_ListDistritos"/>
    <n v="4"/>
    <x v="1540"/>
    <s v="210604"/>
    <s v="PunoHuancane"/>
    <s v="HuancaneInchupalla"/>
    <x v="20"/>
    <s v="PU54"/>
    <s v="INCHUPALLA-HUANCANE                "/>
  </r>
  <r>
    <x v="20"/>
    <x v="20"/>
    <s v="D21_ListProvincias"/>
    <n v="6"/>
    <x v="166"/>
    <s v="D21_P06_ListDistritos"/>
    <n v="5"/>
    <x v="1541"/>
    <s v="210605"/>
    <s v="PunoHuancane"/>
    <s v="HuancanePusi"/>
    <x v="20"/>
    <s v="PU55"/>
    <s v="PUSI-HUANCANE                      "/>
  </r>
  <r>
    <x v="20"/>
    <x v="20"/>
    <s v="D21_ListProvincias"/>
    <n v="6"/>
    <x v="166"/>
    <s v="D21_P06_ListDistritos"/>
    <n v="6"/>
    <x v="1542"/>
    <s v="210606"/>
    <s v="PunoHuancane"/>
    <s v="HuancaneRosaspata"/>
    <x v="20"/>
    <s v="PU56"/>
    <s v="ROSASPATA-HUANCANE                 "/>
  </r>
  <r>
    <x v="20"/>
    <x v="20"/>
    <s v="D21_ListProvincias"/>
    <n v="6"/>
    <x v="166"/>
    <s v="D21_P06_ListDistritos"/>
    <n v="7"/>
    <x v="1543"/>
    <s v="210607"/>
    <s v="PunoHuancane"/>
    <s v="HuancaneTaraco"/>
    <x v="20"/>
    <s v="PU57"/>
    <s v="TARACO-HUANCANE                    "/>
  </r>
  <r>
    <x v="20"/>
    <x v="20"/>
    <s v="D21_ListProvincias"/>
    <n v="6"/>
    <x v="166"/>
    <s v="D21_P06_ListDistritos"/>
    <n v="8"/>
    <x v="1544"/>
    <s v="210608"/>
    <s v="PunoHuancane"/>
    <s v="HuancaneVilque Chico"/>
    <x v="20"/>
    <s v="PU58"/>
    <s v="VILQUE CHICO-HUANCANE              "/>
  </r>
  <r>
    <x v="20"/>
    <x v="20"/>
    <s v="D21_ListProvincias"/>
    <n v="7"/>
    <x v="167"/>
    <s v="D21_P07_ListDistritos"/>
    <n v="1"/>
    <x v="504"/>
    <s v="210701"/>
    <s v="PunoLampa"/>
    <s v="LampaLampa"/>
    <x v="20"/>
    <s v="PU07"/>
    <s v="LAMPA                              "/>
  </r>
  <r>
    <x v="20"/>
    <x v="20"/>
    <s v="D21_ListProvincias"/>
    <n v="7"/>
    <x v="167"/>
    <s v="D21_P07_ListDistritos"/>
    <n v="2"/>
    <x v="1545"/>
    <s v="210702"/>
    <s v="PunoLampa"/>
    <s v="LampaCabanilla"/>
    <x v="20"/>
    <s v="PU59"/>
    <s v="CABANILLA-LAMPA                    "/>
  </r>
  <r>
    <x v="20"/>
    <x v="20"/>
    <s v="D21_ListProvincias"/>
    <n v="7"/>
    <x v="167"/>
    <s v="D21_P07_ListDistritos"/>
    <n v="3"/>
    <x v="1546"/>
    <s v="210703"/>
    <s v="PunoLampa"/>
    <s v="LampaCalapuja"/>
    <x v="20"/>
    <s v="PU60"/>
    <s v="CALAPUJA-LAMPA                     "/>
  </r>
  <r>
    <x v="20"/>
    <x v="20"/>
    <s v="D21_ListProvincias"/>
    <n v="7"/>
    <x v="167"/>
    <s v="D21_P07_ListDistritos"/>
    <n v="4"/>
    <x v="1547"/>
    <s v="210704"/>
    <s v="PunoLampa"/>
    <s v="LampaNicasio"/>
    <x v="20"/>
    <s v="PU61"/>
    <s v="NICASIO-LAMPA                      "/>
  </r>
  <r>
    <x v="20"/>
    <x v="20"/>
    <s v="D21_ListProvincias"/>
    <n v="7"/>
    <x v="167"/>
    <s v="D21_P07_ListDistritos"/>
    <n v="5"/>
    <x v="1548"/>
    <s v="210705"/>
    <s v="PunoLampa"/>
    <s v="LampaOcuviri"/>
    <x v="20"/>
    <s v="PU62"/>
    <s v="OCUVIRI-LAMPA                      "/>
  </r>
  <r>
    <x v="20"/>
    <x v="20"/>
    <s v="D21_ListProvincias"/>
    <n v="7"/>
    <x v="167"/>
    <s v="D21_P07_ListDistritos"/>
    <n v="6"/>
    <x v="775"/>
    <s v="210706"/>
    <s v="PunoLampa"/>
    <s v="LampaPalca"/>
    <x v="20"/>
    <s v="PU63"/>
    <s v="PALCA-LAMPA                        "/>
  </r>
  <r>
    <x v="20"/>
    <x v="20"/>
    <s v="D21_ListProvincias"/>
    <n v="7"/>
    <x v="167"/>
    <s v="D21_P07_ListDistritos"/>
    <n v="7"/>
    <x v="1549"/>
    <s v="210707"/>
    <s v="PunoLampa"/>
    <s v="LampaParatia"/>
    <x v="20"/>
    <s v="PU64"/>
    <s v="PARATIA-LAMPA                      "/>
  </r>
  <r>
    <x v="20"/>
    <x v="20"/>
    <s v="D21_ListProvincias"/>
    <n v="7"/>
    <x v="167"/>
    <s v="D21_P07_ListDistritos"/>
    <n v="8"/>
    <x v="614"/>
    <s v="210708"/>
    <s v="PunoLampa"/>
    <s v="LampaPucara"/>
    <x v="20"/>
    <s v="PU65"/>
    <s v="PUCARA-LAMPA                       "/>
  </r>
  <r>
    <x v="20"/>
    <x v="20"/>
    <s v="D21_ListProvincias"/>
    <n v="7"/>
    <x v="167"/>
    <s v="D21_P07_ListDistritos"/>
    <n v="9"/>
    <x v="492"/>
    <s v="210709"/>
    <s v="PunoLampa"/>
    <s v="LampaSanta Lucia"/>
    <x v="20"/>
    <s v="PU66"/>
    <s v="SANTA LUCIA-LAMPA                  "/>
  </r>
  <r>
    <x v="20"/>
    <x v="20"/>
    <s v="D21_ListProvincias"/>
    <n v="7"/>
    <x v="167"/>
    <s v="D21_P07_ListDistritos"/>
    <n v="10"/>
    <x v="1550"/>
    <s v="210710"/>
    <s v="PunoLampa"/>
    <s v="LampaVilavila"/>
    <x v="20"/>
    <s v="PU67"/>
    <s v="VILAVILA-LAMPA                     "/>
  </r>
  <r>
    <x v="20"/>
    <x v="20"/>
    <s v="D21_ListProvincias"/>
    <n v="8"/>
    <x v="168"/>
    <s v="D21_P08_ListDistritos"/>
    <n v="1"/>
    <x v="1303"/>
    <s v="210801"/>
    <s v="PunoMelgar"/>
    <s v="MelgarAyaviri"/>
    <x v="20"/>
    <s v="PU68"/>
    <s v="AYAVIRI-MELGAR                     "/>
  </r>
  <r>
    <x v="20"/>
    <x v="20"/>
    <s v="D21_ListProvincias"/>
    <n v="8"/>
    <x v="168"/>
    <s v="D21_P08_ListDistritos"/>
    <n v="2"/>
    <x v="1551"/>
    <s v="210802"/>
    <s v="PunoMelgar"/>
    <s v="MelgarAntauta"/>
    <x v="20"/>
    <s v="PU69"/>
    <s v="ANTAUTA-MELGAR                     "/>
  </r>
  <r>
    <x v="20"/>
    <x v="20"/>
    <s v="D21_ListProvincias"/>
    <n v="8"/>
    <x v="168"/>
    <s v="D21_P08_ListDistritos"/>
    <n v="3"/>
    <x v="1552"/>
    <s v="210803"/>
    <s v="PunoMelgar"/>
    <s v="MelgarCupi"/>
    <x v="20"/>
    <s v="PU70"/>
    <s v="CUPI-MELGAR                        "/>
  </r>
  <r>
    <x v="20"/>
    <x v="20"/>
    <s v="D21_ListProvincias"/>
    <n v="8"/>
    <x v="168"/>
    <s v="D21_P08_ListDistritos"/>
    <n v="4"/>
    <x v="1553"/>
    <s v="210804"/>
    <s v="PunoMelgar"/>
    <s v="MelgarLlalli"/>
    <x v="20"/>
    <s v="PU71"/>
    <s v="LLALLI-MELGAR                      "/>
  </r>
  <r>
    <x v="20"/>
    <x v="20"/>
    <s v="D21_ListProvincias"/>
    <n v="8"/>
    <x v="168"/>
    <s v="D21_P08_ListDistritos"/>
    <n v="5"/>
    <x v="1554"/>
    <s v="210805"/>
    <s v="PunoMelgar"/>
    <s v="MelgarMacari"/>
    <x v="20"/>
    <s v="PU72"/>
    <s v="MACARI-MELGAR                      "/>
  </r>
  <r>
    <x v="20"/>
    <x v="20"/>
    <s v="D21_ListProvincias"/>
    <n v="8"/>
    <x v="168"/>
    <s v="D21_P08_ListDistritos"/>
    <n v="6"/>
    <x v="1555"/>
    <s v="210806"/>
    <s v="PunoMelgar"/>
    <s v="MelgarNuqoa"/>
    <x v="20"/>
    <s v="PU73"/>
    <s v="NU#OA-MELGAR                       "/>
  </r>
  <r>
    <x v="20"/>
    <x v="20"/>
    <s v="D21_ListProvincias"/>
    <n v="8"/>
    <x v="168"/>
    <s v="D21_P08_ListDistritos"/>
    <n v="7"/>
    <x v="1556"/>
    <s v="210807"/>
    <s v="PunoMelgar"/>
    <s v="MelgarOrurillo"/>
    <x v="20"/>
    <s v="PU74"/>
    <s v="ORURILLO-MELGAR                    "/>
  </r>
  <r>
    <x v="20"/>
    <x v="20"/>
    <s v="D21_ListProvincias"/>
    <n v="8"/>
    <x v="168"/>
    <s v="D21_P08_ListDistritos"/>
    <n v="8"/>
    <x v="74"/>
    <s v="210808"/>
    <s v="PunoMelgar"/>
    <s v="MelgarSanta Rosa"/>
    <x v="20"/>
    <s v="PU75"/>
    <s v="SANTA ROSA-MELGAR                  "/>
  </r>
  <r>
    <x v="20"/>
    <x v="20"/>
    <s v="D21_ListProvincias"/>
    <n v="8"/>
    <x v="168"/>
    <s v="D21_P08_ListDistritos"/>
    <n v="9"/>
    <x v="1557"/>
    <s v="210809"/>
    <s v="PunoMelgar"/>
    <s v="MelgarUmachiri"/>
    <x v="20"/>
    <s v="PU76"/>
    <s v="UMACHIRI-MELGAR                    "/>
  </r>
  <r>
    <x v="20"/>
    <x v="20"/>
    <s v="D21_ListProvincias"/>
    <n v="9"/>
    <x v="169"/>
    <s v="D21_P09_ListDistritos"/>
    <n v="1"/>
    <x v="1558"/>
    <s v="210901"/>
    <s v="PunoMoho"/>
    <s v="MohoMoho"/>
    <x v="20"/>
    <s v="PU09"/>
    <s v="MOHO                               "/>
  </r>
  <r>
    <x v="20"/>
    <x v="20"/>
    <s v="D21_ListProvincias"/>
    <n v="9"/>
    <x v="169"/>
    <s v="D21_P09_ListDistritos"/>
    <n v="2"/>
    <x v="1559"/>
    <s v="210902"/>
    <s v="PunoMoho"/>
    <s v="MohoConima"/>
    <x v="20"/>
    <s v="PU77"/>
    <s v="CONIMA-MOHO                        "/>
  </r>
  <r>
    <x v="20"/>
    <x v="20"/>
    <s v="D21_ListProvincias"/>
    <n v="9"/>
    <x v="169"/>
    <s v="D21_P09_ListDistritos"/>
    <n v="3"/>
    <x v="1560"/>
    <s v="210903"/>
    <s v="PunoMoho"/>
    <s v="MohoHuayrapata"/>
    <x v="20"/>
    <s v="PU78"/>
    <s v="HUAYRAPATA-MOHO                    "/>
  </r>
  <r>
    <x v="20"/>
    <x v="20"/>
    <s v="D21_ListProvincias"/>
    <n v="9"/>
    <x v="169"/>
    <s v="D21_P09_ListDistritos"/>
    <n v="4"/>
    <x v="1561"/>
    <s v="210904"/>
    <s v="PunoMoho"/>
    <s v="MohoTilali"/>
    <x v="20"/>
    <s v="PU79"/>
    <s v="TILALI-MOHO                        "/>
  </r>
  <r>
    <x v="20"/>
    <x v="20"/>
    <s v="D21_ListProvincias"/>
    <n v="10"/>
    <x v="170"/>
    <s v="D21_P10_ListDistritos"/>
    <n v="1"/>
    <x v="1562"/>
    <s v="211001"/>
    <s v="PunoSan Antonio de Putina"/>
    <s v="San Antonio de PutinaPutina"/>
    <x v="20"/>
    <s v="PU93"/>
    <s v="PUTINA-SAN ANTONIO DE PUTINA       "/>
  </r>
  <r>
    <x v="20"/>
    <x v="20"/>
    <s v="D21_ListProvincias"/>
    <n v="10"/>
    <x v="170"/>
    <s v="D21_P10_ListDistritos"/>
    <n v="2"/>
    <x v="1563"/>
    <s v="211002"/>
    <s v="PunoSan Antonio de Putina"/>
    <s v="San Antonio de PutinaAnanea"/>
    <x v="20"/>
    <s v="PU94"/>
    <s v="ANANEA-SAN ANTONIO DE PUTINA       "/>
  </r>
  <r>
    <x v="20"/>
    <x v="20"/>
    <s v="D21_ListProvincias"/>
    <n v="10"/>
    <x v="170"/>
    <s v="D21_P10_ListDistritos"/>
    <n v="3"/>
    <x v="1564"/>
    <s v="211003"/>
    <s v="PunoSan Antonio de Putina"/>
    <s v="San Antonio de PutinaPedro Vilca Apaza"/>
    <x v="20"/>
    <s v="PU95"/>
    <s v="PEDRO VILCA APAZA-SAN ANTONIO DE PU"/>
  </r>
  <r>
    <x v="20"/>
    <x v="20"/>
    <s v="D21_ListProvincias"/>
    <n v="10"/>
    <x v="170"/>
    <s v="D21_P10_ListDistritos"/>
    <n v="4"/>
    <x v="1565"/>
    <s v="211004"/>
    <s v="PunoSan Antonio de Putina"/>
    <s v="San Antonio de PutinaQuilcapuncu"/>
    <x v="20"/>
    <s v="PU96"/>
    <s v="QUILCAPUNCU-SAN ANTONIO DE PUTINA  "/>
  </r>
  <r>
    <x v="20"/>
    <x v="20"/>
    <s v="D21_ListProvincias"/>
    <n v="10"/>
    <x v="170"/>
    <s v="D21_P10_ListDistritos"/>
    <n v="5"/>
    <x v="1566"/>
    <s v="211005"/>
    <s v="PunoSan Antonio de Putina"/>
    <s v="San Antonio de PutinaSina"/>
    <x v="20"/>
    <s v="PU97"/>
    <s v="SINA-SAN ANTONIO DE PUTINA         "/>
  </r>
  <r>
    <x v="20"/>
    <x v="20"/>
    <s v="D21_ListProvincias"/>
    <n v="11"/>
    <x v="171"/>
    <s v="D21_P11_ListDistritos"/>
    <n v="1"/>
    <x v="1567"/>
    <s v="211101"/>
    <s v="PunoSan Roman"/>
    <s v="San RomanJuliaca"/>
    <x v="20"/>
    <s v="PU14"/>
    <s v="JULIACA                            "/>
  </r>
  <r>
    <x v="20"/>
    <x v="20"/>
    <s v="D21_ListProvincias"/>
    <n v="11"/>
    <x v="171"/>
    <s v="D21_P11_ListDistritos"/>
    <n v="2"/>
    <x v="195"/>
    <s v="211102"/>
    <s v="PunoSan Roman"/>
    <s v="San RomanCabana"/>
    <x v="20"/>
    <s v="PU98"/>
    <s v="CABANA-SAN ROMAN                   "/>
  </r>
  <r>
    <x v="20"/>
    <x v="20"/>
    <s v="D21_ListProvincias"/>
    <n v="11"/>
    <x v="171"/>
    <s v="D21_P11_ListDistritos"/>
    <n v="3"/>
    <x v="1568"/>
    <s v="211103"/>
    <s v="PunoSan Roman"/>
    <s v="San RomanCabanillas"/>
    <x v="20"/>
    <s v="PU99"/>
    <s v="CABANILLAS-SAN ROMAN               "/>
  </r>
  <r>
    <x v="20"/>
    <x v="20"/>
    <s v="D21_ListProvincias"/>
    <n v="11"/>
    <x v="171"/>
    <s v="D21_P11_ListDistritos"/>
    <n v="4"/>
    <x v="1569"/>
    <s v="211104"/>
    <s v="PunoSan Roman"/>
    <s v="San RomanCaracoto"/>
    <x v="20"/>
    <s v="PU16"/>
    <s v="CARACOTO                           "/>
  </r>
  <r>
    <x v="20"/>
    <x v="20"/>
    <s v="D21_ListProvincias"/>
    <n v="11"/>
    <x v="171"/>
    <s v="D21_P11_ListDistritos"/>
    <n v="5"/>
    <x v="468"/>
    <s v="211105"/>
    <s v="PunoSan Roman"/>
    <s v="San RomanSan Miguel"/>
    <x v="20"/>
    <s v="PU14"/>
    <s v="JULIACA                            "/>
  </r>
  <r>
    <x v="20"/>
    <x v="20"/>
    <s v="D21_ListProvincias"/>
    <n v="12"/>
    <x v="172"/>
    <s v="D21_P12_ListDistritos"/>
    <n v="1"/>
    <x v="1570"/>
    <s v="211201"/>
    <s v="PunoSandia"/>
    <s v="SandiaSandia"/>
    <x v="20"/>
    <s v="PU12"/>
    <s v="SANDIA                             "/>
  </r>
  <r>
    <x v="20"/>
    <x v="20"/>
    <s v="D21_ListProvincias"/>
    <n v="12"/>
    <x v="172"/>
    <s v="D21_P12_ListDistritos"/>
    <n v="2"/>
    <x v="1571"/>
    <s v="211202"/>
    <s v="PunoSandia"/>
    <s v="SandiaCuyocuyo"/>
    <x v="20"/>
    <s v="PUA0"/>
    <s v="CUYOCUYO-SANDIA                    "/>
  </r>
  <r>
    <x v="20"/>
    <x v="20"/>
    <s v="D21_ListProvincias"/>
    <n v="12"/>
    <x v="172"/>
    <s v="D21_P12_ListDistritos"/>
    <n v="3"/>
    <x v="1572"/>
    <s v="211203"/>
    <s v="PunoSandia"/>
    <s v="SandiaLimbani"/>
    <x v="20"/>
    <s v="PUA1"/>
    <s v="LIMBANI-SANDIA                     "/>
  </r>
  <r>
    <x v="20"/>
    <x v="20"/>
    <s v="D21_ListProvincias"/>
    <n v="12"/>
    <x v="172"/>
    <s v="D21_P12_ListDistritos"/>
    <n v="4"/>
    <x v="1573"/>
    <s v="211204"/>
    <s v="PunoSandia"/>
    <s v="SandiaPatambuco"/>
    <x v="20"/>
    <s v="PUA2"/>
    <s v="PATAMBUCO-SANDIA                   "/>
  </r>
  <r>
    <x v="20"/>
    <x v="20"/>
    <s v="D21_ListProvincias"/>
    <n v="12"/>
    <x v="172"/>
    <s v="D21_P12_ListDistritos"/>
    <n v="5"/>
    <x v="1574"/>
    <s v="211205"/>
    <s v="PunoSandia"/>
    <s v="SandiaPhara"/>
    <x v="20"/>
    <s v="PUA3"/>
    <s v="PHARA-SANDIA                       "/>
  </r>
  <r>
    <x v="20"/>
    <x v="20"/>
    <s v="D21_ListProvincias"/>
    <n v="12"/>
    <x v="172"/>
    <s v="D21_P12_ListDistritos"/>
    <n v="6"/>
    <x v="1575"/>
    <s v="211206"/>
    <s v="PunoSandia"/>
    <s v="SandiaQuiaca"/>
    <x v="20"/>
    <s v="PUA4"/>
    <s v="QUIACA-SANDIA                      "/>
  </r>
  <r>
    <x v="20"/>
    <x v="20"/>
    <s v="D21_ListProvincias"/>
    <n v="12"/>
    <x v="172"/>
    <s v="D21_P12_ListDistritos"/>
    <n v="7"/>
    <x v="1576"/>
    <s v="211207"/>
    <s v="PunoSandia"/>
    <s v="SandiaSan Juan del Oro"/>
    <x v="20"/>
    <s v="PUA5"/>
    <s v="SAN JUAN DEL ORO-SANDIA            "/>
  </r>
  <r>
    <x v="20"/>
    <x v="20"/>
    <s v="D21_ListProvincias"/>
    <n v="12"/>
    <x v="172"/>
    <s v="D21_P12_ListDistritos"/>
    <n v="8"/>
    <x v="1577"/>
    <s v="211208"/>
    <s v="PunoSandia"/>
    <s v="SandiaYanahuaya"/>
    <x v="20"/>
    <s v="PUA6"/>
    <s v="YANAHUAYA-SANDIA                   "/>
  </r>
  <r>
    <x v="20"/>
    <x v="20"/>
    <s v="D21_ListProvincias"/>
    <n v="12"/>
    <x v="172"/>
    <s v="D21_P12_ListDistritos"/>
    <n v="9"/>
    <x v="1578"/>
    <s v="211209"/>
    <s v="PunoSandia"/>
    <s v="SandiaAlto Inambari"/>
    <x v="20"/>
    <s v="PUA7"/>
    <s v="ALTO INAMBARI-SANDIA               "/>
  </r>
  <r>
    <x v="20"/>
    <x v="20"/>
    <s v="D21_ListProvincias"/>
    <n v="12"/>
    <x v="172"/>
    <s v="D21_P12_ListDistritos"/>
    <n v="10"/>
    <x v="1579"/>
    <s v="211210"/>
    <s v="PunoSandia"/>
    <s v="SandiaSan Pedro de Putina Punco"/>
    <x v="20"/>
    <s v="PUA8"/>
    <s v="SAN PEDRO DE PUTINA PUNCO-SANDIA   "/>
  </r>
  <r>
    <x v="20"/>
    <x v="20"/>
    <s v="D21_ListProvincias"/>
    <n v="13"/>
    <x v="173"/>
    <s v="D21_P13_ListDistritos"/>
    <n v="1"/>
    <x v="1580"/>
    <s v="211301"/>
    <s v="PunoYunguyo"/>
    <s v="YunguyoYunguyo"/>
    <x v="20"/>
    <s v="PU13"/>
    <s v="YUNGUYO                            "/>
  </r>
  <r>
    <x v="20"/>
    <x v="20"/>
    <s v="D21_ListProvincias"/>
    <n v="13"/>
    <x v="173"/>
    <s v="D21_P13_ListDistritos"/>
    <n v="2"/>
    <x v="1581"/>
    <s v="211302"/>
    <s v="PunoYunguyo"/>
    <s v="YunguyoAnapia"/>
    <x v="20"/>
    <s v="PUA9"/>
    <s v="ANAPIA-YUNGUYO                     "/>
  </r>
  <r>
    <x v="20"/>
    <x v="20"/>
    <s v="D21_ListProvincias"/>
    <n v="13"/>
    <x v="173"/>
    <s v="D21_P13_ListDistritos"/>
    <n v="3"/>
    <x v="1582"/>
    <s v="211303"/>
    <s v="PunoYunguyo"/>
    <s v="YunguyoCopani"/>
    <x v="20"/>
    <s v="PUB0"/>
    <s v="COPANI-YUNGUYO                     "/>
  </r>
  <r>
    <x v="20"/>
    <x v="20"/>
    <s v="D21_ListProvincias"/>
    <n v="13"/>
    <x v="173"/>
    <s v="D21_P13_ListDistritos"/>
    <n v="4"/>
    <x v="1583"/>
    <s v="211304"/>
    <s v="PunoYunguyo"/>
    <s v="YunguyoCuturapi"/>
    <x v="20"/>
    <s v="PUB1"/>
    <s v="CUTURAPI-YUNGUYO                   "/>
  </r>
  <r>
    <x v="20"/>
    <x v="20"/>
    <s v="D21_ListProvincias"/>
    <n v="13"/>
    <x v="173"/>
    <s v="D21_P13_ListDistritos"/>
    <n v="5"/>
    <x v="1584"/>
    <s v="211305"/>
    <s v="PunoYunguyo"/>
    <s v="YunguyoOllaraya"/>
    <x v="20"/>
    <s v="PUB2"/>
    <s v="OLLARAYA-YUNGUYO                   "/>
  </r>
  <r>
    <x v="20"/>
    <x v="20"/>
    <s v="D21_ListProvincias"/>
    <n v="13"/>
    <x v="173"/>
    <s v="D21_P13_ListDistritos"/>
    <n v="6"/>
    <x v="1585"/>
    <s v="211306"/>
    <s v="PunoYunguyo"/>
    <s v="YunguyoTinicachi"/>
    <x v="20"/>
    <s v="PUB3"/>
    <s v="TINICACHI-YUNGUYO                  "/>
  </r>
  <r>
    <x v="20"/>
    <x v="20"/>
    <s v="D21_ListProvincias"/>
    <n v="13"/>
    <x v="173"/>
    <s v="D21_P13_ListDistritos"/>
    <n v="7"/>
    <x v="1586"/>
    <s v="211307"/>
    <s v="PunoYunguyo"/>
    <s v="YunguyoUnicachi"/>
    <x v="20"/>
    <s v="PUB4"/>
    <s v="UNICACHI-YUNGUYO                   "/>
  </r>
  <r>
    <x v="21"/>
    <x v="21"/>
    <s v="D22_ListProvincias"/>
    <n v="1"/>
    <x v="174"/>
    <s v="D22_P01_ListDistritos"/>
    <n v="1"/>
    <x v="1587"/>
    <s v="220101"/>
    <s v="San MartinMoyobamba"/>
    <s v="MoyobambaMoyobamba"/>
    <x v="21"/>
    <s v="SM01"/>
    <s v="MOYOBAMBA                          "/>
  </r>
  <r>
    <x v="21"/>
    <x v="21"/>
    <s v="D22_ListProvincias"/>
    <n v="1"/>
    <x v="174"/>
    <s v="D22_P01_ListDistritos"/>
    <n v="2"/>
    <x v="1588"/>
    <s v="220102"/>
    <s v="San MartinMoyobamba"/>
    <s v="MoyobambaCalzada"/>
    <x v="21"/>
    <s v="SM41"/>
    <s v="CALZADA-MOYOBAMBA                  "/>
  </r>
  <r>
    <x v="21"/>
    <x v="21"/>
    <s v="D22_ListProvincias"/>
    <n v="1"/>
    <x v="174"/>
    <s v="D22_P01_ListDistritos"/>
    <n v="3"/>
    <x v="1589"/>
    <s v="220103"/>
    <s v="San MartinMoyobamba"/>
    <s v="MoyobambaHabana"/>
    <x v="21"/>
    <s v="SM42"/>
    <s v="HABANA-MOYOBAMBA                   "/>
  </r>
  <r>
    <x v="21"/>
    <x v="21"/>
    <s v="D22_ListProvincias"/>
    <n v="1"/>
    <x v="174"/>
    <s v="D22_P01_ListDistritos"/>
    <n v="4"/>
    <x v="1590"/>
    <s v="220104"/>
    <s v="San MartinMoyobamba"/>
    <s v="MoyobambaJepelacio"/>
    <x v="21"/>
    <s v="SM43"/>
    <s v="JEPELACIO-MOYOBAMBA                "/>
  </r>
  <r>
    <x v="21"/>
    <x v="21"/>
    <s v="D22_ListProvincias"/>
    <n v="1"/>
    <x v="174"/>
    <s v="D22_P01_ListDistritos"/>
    <n v="5"/>
    <x v="1591"/>
    <s v="220105"/>
    <s v="San MartinMoyobamba"/>
    <s v="MoyobambaSoritor"/>
    <x v="21"/>
    <s v="SM44"/>
    <s v="SORITOR-MOYOBAMBA                  "/>
  </r>
  <r>
    <x v="21"/>
    <x v="21"/>
    <s v="D22_ListProvincias"/>
    <n v="1"/>
    <x v="174"/>
    <s v="D22_P01_ListDistritos"/>
    <n v="6"/>
    <x v="1592"/>
    <s v="220106"/>
    <s v="San MartinMoyobamba"/>
    <s v="MoyobambaYantalo"/>
    <x v="21"/>
    <s v="SM45"/>
    <s v="YANTALO-MOYOBAMBA                  "/>
  </r>
  <r>
    <x v="21"/>
    <x v="21"/>
    <s v="D22_ListProvincias"/>
    <n v="2"/>
    <x v="175"/>
    <s v="D22_P02_ListDistritos"/>
    <n v="1"/>
    <x v="608"/>
    <s v="220201"/>
    <s v="San MartinBellavista"/>
    <s v="BellavistaBellavista"/>
    <x v="21"/>
    <s v="SM02"/>
    <s v="BELLAVISTA                         "/>
  </r>
  <r>
    <x v="21"/>
    <x v="21"/>
    <s v="D22_ListProvincias"/>
    <n v="2"/>
    <x v="175"/>
    <s v="D22_P02_ListDistritos"/>
    <n v="2"/>
    <x v="1593"/>
    <s v="220202"/>
    <s v="San MartinBellavista"/>
    <s v="BellavistaAlto Biavo"/>
    <x v="21"/>
    <s v="SM12"/>
    <s v="ALTO BIAVO-BELLAVISTA              "/>
  </r>
  <r>
    <x v="21"/>
    <x v="21"/>
    <s v="D22_ListProvincias"/>
    <n v="2"/>
    <x v="175"/>
    <s v="D22_P02_ListDistritos"/>
    <n v="3"/>
    <x v="1594"/>
    <s v="220203"/>
    <s v="San MartinBellavista"/>
    <s v="BellavistaBajo Biavo"/>
    <x v="21"/>
    <s v="SM13"/>
    <s v="BAJO BIAVO-BELLAVISTA              "/>
  </r>
  <r>
    <x v="21"/>
    <x v="21"/>
    <s v="D22_ListProvincias"/>
    <n v="2"/>
    <x v="175"/>
    <s v="D22_P02_ListDistritos"/>
    <n v="4"/>
    <x v="1595"/>
    <s v="220204"/>
    <s v="San MartinBellavista"/>
    <s v="BellavistaHuallaga"/>
    <x v="21"/>
    <s v="SM04"/>
    <s v="HUALLAGA                           "/>
  </r>
  <r>
    <x v="21"/>
    <x v="21"/>
    <s v="D22_ListProvincias"/>
    <n v="2"/>
    <x v="175"/>
    <s v="D22_P02_ListDistritos"/>
    <n v="5"/>
    <x v="644"/>
    <s v="220205"/>
    <s v="San MartinBellavista"/>
    <s v="BellavistaSan Pablo"/>
    <x v="21"/>
    <s v="SM14"/>
    <s v="SAN PABLO-BELLAVISTA               "/>
  </r>
  <r>
    <x v="21"/>
    <x v="21"/>
    <s v="D22_ListProvincias"/>
    <n v="2"/>
    <x v="175"/>
    <s v="D22_P02_ListDistritos"/>
    <n v="6"/>
    <x v="868"/>
    <s v="220206"/>
    <s v="San MartinBellavista"/>
    <s v="BellavistaSan Rafael"/>
    <x v="21"/>
    <s v="SM15"/>
    <s v="SAN RAFAEL-BELLAVISTA              "/>
  </r>
  <r>
    <x v="21"/>
    <x v="21"/>
    <s v="D22_ListProvincias"/>
    <n v="3"/>
    <x v="176"/>
    <s v="D22_P03_ListDistritos"/>
    <n v="1"/>
    <x v="1596"/>
    <s v="220301"/>
    <s v="San MartinEl Dorado"/>
    <s v="El DoradoSan Jose de Sisa"/>
    <x v="21"/>
    <s v="SM16"/>
    <s v="SAN JOSE DE SISA-EL DORADO         "/>
  </r>
  <r>
    <x v="21"/>
    <x v="21"/>
    <s v="D22_ListProvincias"/>
    <n v="3"/>
    <x v="176"/>
    <s v="D22_P03_ListDistritos"/>
    <n v="2"/>
    <x v="1597"/>
    <s v="220302"/>
    <s v="San MartinEl Dorado"/>
    <s v="El DoradoAgua Blanca"/>
    <x v="21"/>
    <s v="SM17"/>
    <s v="AGUA BLANCA-EL DORADO              "/>
  </r>
  <r>
    <x v="21"/>
    <x v="21"/>
    <s v="D22_ListProvincias"/>
    <n v="3"/>
    <x v="176"/>
    <s v="D22_P03_ListDistritos"/>
    <n v="3"/>
    <x v="1598"/>
    <s v="220303"/>
    <s v="San MartinEl Dorado"/>
    <s v="El DoradoSan Martin"/>
    <x v="21"/>
    <s v="SM09"/>
    <s v="SAN MARTIN                         "/>
  </r>
  <r>
    <x v="21"/>
    <x v="21"/>
    <s v="D22_ListProvincias"/>
    <n v="3"/>
    <x v="176"/>
    <s v="D22_P03_ListDistritos"/>
    <n v="4"/>
    <x v="74"/>
    <s v="220304"/>
    <s v="San MartinEl Dorado"/>
    <s v="El DoradoSanta Rosa"/>
    <x v="21"/>
    <s v="SM18"/>
    <s v="SANTA ROSA-EL DORADO               "/>
  </r>
  <r>
    <x v="21"/>
    <x v="21"/>
    <s v="D22_ListProvincias"/>
    <n v="3"/>
    <x v="176"/>
    <s v="D22_P03_ListDistritos"/>
    <n v="5"/>
    <x v="1599"/>
    <s v="220305"/>
    <s v="San MartinEl Dorado"/>
    <s v="El DoradoShatoja"/>
    <x v="21"/>
    <s v="SM19"/>
    <s v="SHATOJA-EL DORADO                  "/>
  </r>
  <r>
    <x v="21"/>
    <x v="21"/>
    <s v="D22_ListProvincias"/>
    <n v="4"/>
    <x v="177"/>
    <s v="D22_P04_ListDistritos"/>
    <n v="1"/>
    <x v="1600"/>
    <s v="220401"/>
    <s v="San MartinHuallaga"/>
    <s v="HuallagaSaposoa"/>
    <x v="21"/>
    <s v="SM20"/>
    <s v="SAPOSOA-HUALLAGA                   "/>
  </r>
  <r>
    <x v="21"/>
    <x v="21"/>
    <s v="D22_ListProvincias"/>
    <n v="4"/>
    <x v="177"/>
    <s v="D22_P04_ListDistritos"/>
    <n v="2"/>
    <x v="1601"/>
    <s v="220402"/>
    <s v="San MartinHuallaga"/>
    <s v="HuallagaAlto Saposoa"/>
    <x v="21"/>
    <s v="SM21"/>
    <s v="ALTO SAPOSOA-HUALLAGA              "/>
  </r>
  <r>
    <x v="21"/>
    <x v="21"/>
    <s v="D22_ListProvincias"/>
    <n v="4"/>
    <x v="177"/>
    <s v="D22_P04_ListDistritos"/>
    <n v="3"/>
    <x v="1602"/>
    <s v="220403"/>
    <s v="San MartinHuallaga"/>
    <s v="HuallagaEl Eslabon"/>
    <x v="21"/>
    <s v="SM22"/>
    <s v="EL ESLABON-HUALLAGA                "/>
  </r>
  <r>
    <x v="21"/>
    <x v="21"/>
    <s v="D22_ListProvincias"/>
    <n v="4"/>
    <x v="177"/>
    <s v="D22_P04_ListDistritos"/>
    <n v="4"/>
    <x v="1603"/>
    <s v="220404"/>
    <s v="San MartinHuallaga"/>
    <s v="HuallagaPiscoyacu"/>
    <x v="21"/>
    <s v="SM23"/>
    <s v="PISCOYACU-HUALLAGA                 "/>
  </r>
  <r>
    <x v="21"/>
    <x v="21"/>
    <s v="D22_ListProvincias"/>
    <n v="4"/>
    <x v="177"/>
    <s v="D22_P04_ListDistritos"/>
    <n v="5"/>
    <x v="1604"/>
    <s v="220405"/>
    <s v="San MartinHuallaga"/>
    <s v="HuallagaSacanche"/>
    <x v="21"/>
    <s v="SM24"/>
    <s v="SACANCHE-HUALLAGA                  "/>
  </r>
  <r>
    <x v="21"/>
    <x v="21"/>
    <s v="D22_ListProvincias"/>
    <n v="4"/>
    <x v="177"/>
    <s v="D22_P04_ListDistritos"/>
    <n v="6"/>
    <x v="1605"/>
    <s v="220406"/>
    <s v="San MartinHuallaga"/>
    <s v="HuallagaTingo de Saposoa"/>
    <x v="21"/>
    <s v="SM25"/>
    <s v="TINGO DE SAPOSOA-HUALLAGA          "/>
  </r>
  <r>
    <x v="21"/>
    <x v="21"/>
    <s v="D22_ListProvincias"/>
    <n v="5"/>
    <x v="178"/>
    <s v="D22_P05_ListDistritos"/>
    <n v="1"/>
    <x v="1606"/>
    <s v="220501"/>
    <s v="San MartinLamas"/>
    <s v="LamasLamas"/>
    <x v="21"/>
    <s v="SM05"/>
    <s v="LAMAS                              "/>
  </r>
  <r>
    <x v="21"/>
    <x v="21"/>
    <s v="D22_ListProvincias"/>
    <n v="5"/>
    <x v="178"/>
    <s v="D22_P05_ListDistritos"/>
    <n v="2"/>
    <x v="1607"/>
    <s v="220502"/>
    <s v="San MartinLamas"/>
    <s v="LamasAlonso de Alvarado"/>
    <x v="21"/>
    <s v="SM26"/>
    <s v="ALONSO DE ALVARADO-LAMAS           "/>
  </r>
  <r>
    <x v="21"/>
    <x v="21"/>
    <s v="D22_ListProvincias"/>
    <n v="5"/>
    <x v="178"/>
    <s v="D22_P05_ListDistritos"/>
    <n v="3"/>
    <x v="1608"/>
    <s v="220503"/>
    <s v="San MartinLamas"/>
    <s v="LamasBarranquita"/>
    <x v="21"/>
    <s v="SM27"/>
    <s v="BARRANQUITA-LAMAS                  "/>
  </r>
  <r>
    <x v="21"/>
    <x v="21"/>
    <s v="D22_ListProvincias"/>
    <n v="5"/>
    <x v="178"/>
    <s v="D22_P05_ListDistritos"/>
    <n v="4"/>
    <x v="1609"/>
    <s v="220504"/>
    <s v="San MartinLamas"/>
    <s v="LamasCaynarachi"/>
    <x v="21"/>
    <s v="SM28"/>
    <s v="CAYNARACHI-LAMAS                   "/>
  </r>
  <r>
    <x v="21"/>
    <x v="21"/>
    <s v="D22_ListProvincias"/>
    <n v="5"/>
    <x v="178"/>
    <s v="D22_P05_ListDistritos"/>
    <n v="5"/>
    <x v="1610"/>
    <s v="220505"/>
    <s v="San MartinLamas"/>
    <s v="LamasCuqumbuqui"/>
    <x v="21"/>
    <s v="SM29"/>
    <s v="CU#UMBUQUI-LAMAS                   "/>
  </r>
  <r>
    <x v="21"/>
    <x v="21"/>
    <s v="D22_ListProvincias"/>
    <n v="5"/>
    <x v="178"/>
    <s v="D22_P05_ListDistritos"/>
    <n v="6"/>
    <x v="1611"/>
    <s v="220506"/>
    <s v="San MartinLamas"/>
    <s v="LamasPinto Recodo"/>
    <x v="21"/>
    <s v="SM30"/>
    <s v="PINTO RECODO-LAMAS                 "/>
  </r>
  <r>
    <x v="21"/>
    <x v="21"/>
    <s v="D22_ListProvincias"/>
    <n v="5"/>
    <x v="178"/>
    <s v="D22_P05_ListDistritos"/>
    <n v="7"/>
    <x v="1612"/>
    <s v="220507"/>
    <s v="San MartinLamas"/>
    <s v="LamasRumisapa"/>
    <x v="21"/>
    <s v="SM31"/>
    <s v="RUMISAPA-LAMAS                     "/>
  </r>
  <r>
    <x v="21"/>
    <x v="21"/>
    <s v="D22_ListProvincias"/>
    <n v="5"/>
    <x v="178"/>
    <s v="D22_P05_ListDistritos"/>
    <n v="8"/>
    <x v="1613"/>
    <s v="220508"/>
    <s v="San MartinLamas"/>
    <s v="LamasSan Roque de Cumbaza"/>
    <x v="21"/>
    <s v="SM32"/>
    <s v="SAN ROQUE DE CUMBAZA-LAMAS         "/>
  </r>
  <r>
    <x v="21"/>
    <x v="21"/>
    <s v="D22_ListProvincias"/>
    <n v="5"/>
    <x v="178"/>
    <s v="D22_P05_ListDistritos"/>
    <n v="9"/>
    <x v="1614"/>
    <s v="220509"/>
    <s v="San MartinLamas"/>
    <s v="LamasShanao"/>
    <x v="21"/>
    <s v="SM33"/>
    <s v="SHANAO-LAMAS                       "/>
  </r>
  <r>
    <x v="21"/>
    <x v="21"/>
    <s v="D22_ListProvincias"/>
    <n v="5"/>
    <x v="178"/>
    <s v="D22_P05_ListDistritos"/>
    <n v="10"/>
    <x v="1615"/>
    <s v="220510"/>
    <s v="San MartinLamas"/>
    <s v="LamasTabalosos"/>
    <x v="21"/>
    <s v="SM34"/>
    <s v="TABALOSOS-LAMAS                    "/>
  </r>
  <r>
    <x v="21"/>
    <x v="21"/>
    <s v="D22_ListProvincias"/>
    <n v="5"/>
    <x v="178"/>
    <s v="D22_P05_ListDistritos"/>
    <n v="11"/>
    <x v="1616"/>
    <s v="220511"/>
    <s v="San MartinLamas"/>
    <s v="LamasZapatero"/>
    <x v="21"/>
    <s v="SM35"/>
    <s v="ZAPATERO-LAMAS                     "/>
  </r>
  <r>
    <x v="21"/>
    <x v="21"/>
    <s v="D22_ListProvincias"/>
    <n v="6"/>
    <x v="179"/>
    <s v="D22_P06_ListDistritos"/>
    <n v="1"/>
    <x v="1617"/>
    <s v="220601"/>
    <s v="San MartinMariscal Caceres"/>
    <s v="Mariscal CaceresJuanjui"/>
    <x v="21"/>
    <s v="SM36"/>
    <s v="JUANJUI-MARISCAL CACERES           "/>
  </r>
  <r>
    <x v="21"/>
    <x v="21"/>
    <s v="D22_ListProvincias"/>
    <n v="6"/>
    <x v="179"/>
    <s v="D22_P06_ListDistritos"/>
    <n v="2"/>
    <x v="1618"/>
    <s v="220602"/>
    <s v="San MartinMariscal Caceres"/>
    <s v="Mariscal CaceresCampanilla"/>
    <x v="21"/>
    <s v="SM37"/>
    <s v="CAMPANILLA-MARISCAL CACERES        "/>
  </r>
  <r>
    <x v="21"/>
    <x v="21"/>
    <s v="D22_ListProvincias"/>
    <n v="6"/>
    <x v="179"/>
    <s v="D22_P06_ListDistritos"/>
    <n v="3"/>
    <x v="1619"/>
    <s v="220603"/>
    <s v="San MartinMariscal Caceres"/>
    <s v="Mariscal CaceresHuicungo"/>
    <x v="21"/>
    <s v="SM38"/>
    <s v="HUICUNGO-MARISCAL CACERES          "/>
  </r>
  <r>
    <x v="21"/>
    <x v="21"/>
    <s v="D22_ListProvincias"/>
    <n v="6"/>
    <x v="179"/>
    <s v="D22_P06_ListDistritos"/>
    <n v="4"/>
    <x v="1620"/>
    <s v="220604"/>
    <s v="San MartinMariscal Caceres"/>
    <s v="Mariscal CaceresPachiza"/>
    <x v="21"/>
    <s v="SM39"/>
    <s v="PACHIZA-MARISCAL CACERES           "/>
  </r>
  <r>
    <x v="21"/>
    <x v="21"/>
    <s v="D22_ListProvincias"/>
    <n v="6"/>
    <x v="179"/>
    <s v="D22_P06_ListDistritos"/>
    <n v="5"/>
    <x v="1621"/>
    <s v="220605"/>
    <s v="San MartinMariscal Caceres"/>
    <s v="Mariscal CaceresPajarillo"/>
    <x v="21"/>
    <s v="SM40"/>
    <s v="PAJARILLO-MARISCAL CACERES         "/>
  </r>
  <r>
    <x v="21"/>
    <x v="21"/>
    <s v="D22_ListProvincias"/>
    <n v="7"/>
    <x v="180"/>
    <s v="D22_P07_ListDistritos"/>
    <n v="1"/>
    <x v="1622"/>
    <s v="220701"/>
    <s v="San MartinPicota"/>
    <s v="PicotaPicota"/>
    <x v="21"/>
    <s v="SM07"/>
    <s v="PICOTA                             "/>
  </r>
  <r>
    <x v="21"/>
    <x v="21"/>
    <s v="D22_ListProvincias"/>
    <n v="7"/>
    <x v="180"/>
    <s v="D22_P07_ListDistritos"/>
    <n v="2"/>
    <x v="1456"/>
    <s v="220702"/>
    <s v="San MartinPicota"/>
    <s v="PicotaBuenos Aires"/>
    <x v="21"/>
    <s v="SM46"/>
    <s v="BUENOS AIRES-PICOTA                "/>
  </r>
  <r>
    <x v="21"/>
    <x v="21"/>
    <s v="D22_ListProvincias"/>
    <n v="7"/>
    <x v="180"/>
    <s v="D22_P07_ListDistritos"/>
    <n v="3"/>
    <x v="1623"/>
    <s v="220703"/>
    <s v="San MartinPicota"/>
    <s v="PicotaCaspisapa"/>
    <x v="21"/>
    <s v="SM47"/>
    <s v="CASPISAPA-PICOTA                   "/>
  </r>
  <r>
    <x v="21"/>
    <x v="21"/>
    <s v="D22_ListProvincias"/>
    <n v="7"/>
    <x v="180"/>
    <s v="D22_P07_ListDistritos"/>
    <n v="4"/>
    <x v="1624"/>
    <s v="220704"/>
    <s v="San MartinPicota"/>
    <s v="PicotaPilluana"/>
    <x v="21"/>
    <s v="SM48"/>
    <s v="PILLUANA-PICOTA                    "/>
  </r>
  <r>
    <x v="21"/>
    <x v="21"/>
    <s v="D22_ListProvincias"/>
    <n v="7"/>
    <x v="180"/>
    <s v="D22_P07_ListDistritos"/>
    <n v="5"/>
    <x v="1625"/>
    <s v="220705"/>
    <s v="San MartinPicota"/>
    <s v="PicotaPucacaca"/>
    <x v="21"/>
    <s v="SM49"/>
    <s v="PUCACACA-PICOTA                    "/>
  </r>
  <r>
    <x v="21"/>
    <x v="21"/>
    <s v="D22_ListProvincias"/>
    <n v="7"/>
    <x v="180"/>
    <s v="D22_P07_ListDistritos"/>
    <n v="6"/>
    <x v="57"/>
    <s v="220706"/>
    <s v="San MartinPicota"/>
    <s v="PicotaSan Cristobal"/>
    <x v="21"/>
    <s v="SM50"/>
    <s v="SAN CRISTOBAL-PICOTA               "/>
  </r>
  <r>
    <x v="21"/>
    <x v="21"/>
    <s v="D22_ListProvincias"/>
    <n v="7"/>
    <x v="180"/>
    <s v="D22_P07_ListDistritos"/>
    <n v="7"/>
    <x v="1626"/>
    <s v="220707"/>
    <s v="San MartinPicota"/>
    <s v="PicotaSan Hilarion"/>
    <x v="21"/>
    <s v="SM51"/>
    <s v="SAN HILARION-PICOTA                "/>
  </r>
  <r>
    <x v="21"/>
    <x v="21"/>
    <s v="D22_ListProvincias"/>
    <n v="7"/>
    <x v="180"/>
    <s v="D22_P07_ListDistritos"/>
    <n v="8"/>
    <x v="1627"/>
    <s v="220708"/>
    <s v="San MartinPicota"/>
    <s v="PicotaShamboyacu"/>
    <x v="21"/>
    <s v="SM52"/>
    <s v="SHAMBOYACU-PICOTA                  "/>
  </r>
  <r>
    <x v="21"/>
    <x v="21"/>
    <s v="D22_ListProvincias"/>
    <n v="7"/>
    <x v="180"/>
    <s v="D22_P07_ListDistritos"/>
    <n v="9"/>
    <x v="1628"/>
    <s v="220709"/>
    <s v="San MartinPicota"/>
    <s v="PicotaTingo de Ponasa"/>
    <x v="21"/>
    <s v="SM53"/>
    <s v="TINGO DE PONASA-PICOTA             "/>
  </r>
  <r>
    <x v="21"/>
    <x v="21"/>
    <s v="D22_ListProvincias"/>
    <n v="7"/>
    <x v="180"/>
    <s v="D22_P07_ListDistritos"/>
    <n v="10"/>
    <x v="1629"/>
    <s v="220710"/>
    <s v="San MartinPicota"/>
    <s v="PicotaTres Unidos"/>
    <x v="21"/>
    <s v="SM54"/>
    <s v="TRES UNIDOS-PICOTA                 "/>
  </r>
  <r>
    <x v="21"/>
    <x v="21"/>
    <s v="D22_ListProvincias"/>
    <n v="8"/>
    <x v="181"/>
    <s v="D22_P08_ListDistritos"/>
    <n v="1"/>
    <x v="1630"/>
    <s v="220801"/>
    <s v="San MartinRioja"/>
    <s v="RiojaRioja"/>
    <x v="21"/>
    <s v="SM08"/>
    <s v="RIOJA                              "/>
  </r>
  <r>
    <x v="21"/>
    <x v="21"/>
    <s v="D22_ListProvincias"/>
    <n v="8"/>
    <x v="181"/>
    <s v="D22_P08_ListDistritos"/>
    <n v="2"/>
    <x v="1631"/>
    <s v="220802"/>
    <s v="San MartinRioja"/>
    <s v="RiojaAwajun"/>
    <x v="21"/>
    <s v="SM55"/>
    <s v="AWAJUN-RIOJA                       "/>
  </r>
  <r>
    <x v="21"/>
    <x v="21"/>
    <s v="D22_ListProvincias"/>
    <n v="8"/>
    <x v="181"/>
    <s v="D22_P08_ListDistritos"/>
    <n v="3"/>
    <x v="1632"/>
    <s v="220803"/>
    <s v="San MartinRioja"/>
    <s v="RiojaElias Soplin Vargas"/>
    <x v="21"/>
    <s v="SM56"/>
    <s v="ELIAS SOPLIN VARGAS-RIOJA          "/>
  </r>
  <r>
    <x v="21"/>
    <x v="21"/>
    <s v="D22_ListProvincias"/>
    <n v="8"/>
    <x v="181"/>
    <s v="D22_P08_ListDistritos"/>
    <n v="4"/>
    <x v="1633"/>
    <s v="220804"/>
    <s v="San MartinRioja"/>
    <s v="RiojaNueva Cajamarca"/>
    <x v="21"/>
    <s v="SM57"/>
    <s v="NUEVA CAJAMARCA-RIOJA              "/>
  </r>
  <r>
    <x v="21"/>
    <x v="21"/>
    <s v="D22_ListProvincias"/>
    <n v="8"/>
    <x v="181"/>
    <s v="D22_P08_ListDistritos"/>
    <n v="5"/>
    <x v="1634"/>
    <s v="220805"/>
    <s v="San MartinRioja"/>
    <s v="RiojaPardo Miguel"/>
    <x v="21"/>
    <s v="SM58"/>
    <s v="PARDO MIGUEL-RIOJA                 "/>
  </r>
  <r>
    <x v="21"/>
    <x v="21"/>
    <s v="D22_ListProvincias"/>
    <n v="8"/>
    <x v="181"/>
    <s v="D22_P08_ListDistritos"/>
    <n v="6"/>
    <x v="1635"/>
    <s v="220806"/>
    <s v="San MartinRioja"/>
    <s v="RiojaPosic"/>
    <x v="21"/>
    <s v="SM59"/>
    <s v="POSIC-RIOJA                        "/>
  </r>
  <r>
    <x v="21"/>
    <x v="21"/>
    <s v="D22_ListProvincias"/>
    <n v="8"/>
    <x v="181"/>
    <s v="D22_P08_ListDistritos"/>
    <n v="7"/>
    <x v="1636"/>
    <s v="220807"/>
    <s v="San MartinRioja"/>
    <s v="RiojaSan Fernando"/>
    <x v="21"/>
    <s v="SM60"/>
    <s v="SAN FERNANDO-RIOJA                 "/>
  </r>
  <r>
    <x v="21"/>
    <x v="21"/>
    <s v="D22_ListProvincias"/>
    <n v="8"/>
    <x v="181"/>
    <s v="D22_P08_ListDistritos"/>
    <n v="8"/>
    <x v="1637"/>
    <s v="220808"/>
    <s v="San MartinRioja"/>
    <s v="RiojaYorongos"/>
    <x v="21"/>
    <s v="SM61"/>
    <s v="YORONGOS-RIOJA                     "/>
  </r>
  <r>
    <x v="21"/>
    <x v="21"/>
    <s v="D22_ListProvincias"/>
    <n v="8"/>
    <x v="181"/>
    <s v="D22_P08_ListDistritos"/>
    <n v="9"/>
    <x v="1638"/>
    <s v="220809"/>
    <s v="San MartinRioja"/>
    <s v="RiojaYuracyacu"/>
    <x v="21"/>
    <s v="SM62"/>
    <s v="YURACYACU-RIOJA                    "/>
  </r>
  <r>
    <x v="21"/>
    <x v="21"/>
    <s v="D22_ListProvincias"/>
    <n v="9"/>
    <x v="182"/>
    <s v="D22_P09_ListDistritos"/>
    <n v="1"/>
    <x v="1639"/>
    <s v="220901"/>
    <s v="San MartinSan Martin"/>
    <s v="San MartinTarapoto"/>
    <x v="21"/>
    <s v="SM11"/>
    <s v="TARAPOTO                           "/>
  </r>
  <r>
    <x v="21"/>
    <x v="21"/>
    <s v="D22_ListProvincias"/>
    <n v="9"/>
    <x v="182"/>
    <s v="D22_P09_ListDistritos"/>
    <n v="2"/>
    <x v="1640"/>
    <s v="220902"/>
    <s v="San MartinSan Martin"/>
    <s v="San MartinAlberto Leveau"/>
    <x v="21"/>
    <s v="SM63"/>
    <s v="ALBERTO LEVEAU-SAN MARTIN          "/>
  </r>
  <r>
    <x v="21"/>
    <x v="21"/>
    <s v="D22_ListProvincias"/>
    <n v="9"/>
    <x v="182"/>
    <s v="D22_P09_ListDistritos"/>
    <n v="3"/>
    <x v="1641"/>
    <s v="220903"/>
    <s v="San MartinSan Martin"/>
    <s v="San MartinCacatachi"/>
    <x v="21"/>
    <s v="SM64"/>
    <s v="CACATACHI-SAN MARTIN               "/>
  </r>
  <r>
    <x v="21"/>
    <x v="21"/>
    <s v="D22_ListProvincias"/>
    <n v="9"/>
    <x v="182"/>
    <s v="D22_P09_ListDistritos"/>
    <n v="4"/>
    <x v="1642"/>
    <s v="220904"/>
    <s v="San MartinSan Martin"/>
    <s v="San MartinChazuta"/>
    <x v="21"/>
    <s v="SM65"/>
    <s v="CHAZUTA-SAN MARTIN                 "/>
  </r>
  <r>
    <x v="21"/>
    <x v="21"/>
    <s v="D22_ListProvincias"/>
    <n v="9"/>
    <x v="182"/>
    <s v="D22_P09_ListDistritos"/>
    <n v="5"/>
    <x v="1643"/>
    <s v="220905"/>
    <s v="San MartinSan Martin"/>
    <s v="San MartinChipurana"/>
    <x v="21"/>
    <s v="SM66"/>
    <s v="CHIPURANA-SAN MARTIN               "/>
  </r>
  <r>
    <x v="21"/>
    <x v="21"/>
    <s v="D22_ListProvincias"/>
    <n v="9"/>
    <x v="182"/>
    <s v="D22_P09_ListDistritos"/>
    <n v="6"/>
    <x v="311"/>
    <s v="220906"/>
    <s v="San MartinSan Martin"/>
    <s v="San MartinEl Porvenir"/>
    <x v="21"/>
    <s v="SM67"/>
    <s v="EL PORVENIR-SAN MARTIN             "/>
  </r>
  <r>
    <x v="21"/>
    <x v="21"/>
    <s v="D22_ListProvincias"/>
    <n v="9"/>
    <x v="182"/>
    <s v="D22_P09_ListDistritos"/>
    <n v="7"/>
    <x v="1644"/>
    <s v="220907"/>
    <s v="San MartinSan Martin"/>
    <s v="San MartinHuimbayoc"/>
    <x v="21"/>
    <s v="SM68"/>
    <s v="HUIMBAYOC-SAN MARTIN               "/>
  </r>
  <r>
    <x v="21"/>
    <x v="21"/>
    <s v="D22_ListProvincias"/>
    <n v="9"/>
    <x v="182"/>
    <s v="D22_P09_ListDistritos"/>
    <n v="8"/>
    <x v="1645"/>
    <s v="220908"/>
    <s v="San MartinSan Martin"/>
    <s v="San MartinJuan Guerra"/>
    <x v="21"/>
    <s v="SM69"/>
    <s v="JUAN GUERRA-SAN MARTIN             "/>
  </r>
  <r>
    <x v="21"/>
    <x v="21"/>
    <s v="D22_ListProvincias"/>
    <n v="9"/>
    <x v="182"/>
    <s v="D22_P09_ListDistritos"/>
    <n v="9"/>
    <x v="1646"/>
    <s v="220909"/>
    <s v="San MartinSan Martin"/>
    <s v="San MartinLa Banda de Shilcayo"/>
    <x v="21"/>
    <s v="SM70"/>
    <s v="LA BANDA DE SHILCAYO-SAN MARTIN    "/>
  </r>
  <r>
    <x v="21"/>
    <x v="21"/>
    <s v="D22_ListProvincias"/>
    <n v="9"/>
    <x v="182"/>
    <s v="D22_P09_ListDistritos"/>
    <n v="10"/>
    <x v="1647"/>
    <s v="220910"/>
    <s v="San MartinSan Martin"/>
    <s v="San MartinMorales"/>
    <x v="21"/>
    <s v="SM71"/>
    <s v="MORALES-SAN MARTIN                 "/>
  </r>
  <r>
    <x v="21"/>
    <x v="21"/>
    <s v="D22_ListProvincias"/>
    <n v="9"/>
    <x v="182"/>
    <s v="D22_P09_ListDistritos"/>
    <n v="11"/>
    <x v="1648"/>
    <s v="220911"/>
    <s v="San MartinSan Martin"/>
    <s v="San MartinPapaplaya"/>
    <x v="21"/>
    <s v="SM72"/>
    <s v="PAPAPLAYA-SAN MARTIN               "/>
  </r>
  <r>
    <x v="21"/>
    <x v="21"/>
    <s v="D22_ListProvincias"/>
    <n v="9"/>
    <x v="182"/>
    <s v="D22_P09_ListDistritos"/>
    <n v="12"/>
    <x v="320"/>
    <s v="220912"/>
    <s v="San MartinSan Martin"/>
    <s v="San MartinSan Antonio"/>
    <x v="21"/>
    <s v="SM73"/>
    <s v="SAN ANTONIO-SAN MARTIN             "/>
  </r>
  <r>
    <x v="21"/>
    <x v="21"/>
    <s v="D22_ListProvincias"/>
    <n v="9"/>
    <x v="182"/>
    <s v="D22_P09_ListDistritos"/>
    <n v="13"/>
    <x v="1649"/>
    <s v="220913"/>
    <s v="San MartinSan Martin"/>
    <s v="San MartinSauce"/>
    <x v="21"/>
    <s v="SM74"/>
    <s v="SAUCE-SAN MARTIN                   "/>
  </r>
  <r>
    <x v="21"/>
    <x v="21"/>
    <s v="D22_ListProvincias"/>
    <n v="9"/>
    <x v="182"/>
    <s v="D22_P09_ListDistritos"/>
    <n v="14"/>
    <x v="1650"/>
    <s v="220914"/>
    <s v="San MartinSan Martin"/>
    <s v="San MartinShapaja"/>
    <x v="21"/>
    <s v="SM75"/>
    <s v="SHAPAJA-SAN MARTIN                 "/>
  </r>
  <r>
    <x v="21"/>
    <x v="21"/>
    <s v="D22_ListProvincias"/>
    <n v="10"/>
    <x v="183"/>
    <s v="D22_P10_ListDistritos"/>
    <n v="1"/>
    <x v="1651"/>
    <s v="221001"/>
    <s v="San MartinTocache"/>
    <s v="TocacheTocache"/>
    <x v="21"/>
    <s v="SM10"/>
    <s v="TOCACHE                            "/>
  </r>
  <r>
    <x v="21"/>
    <x v="21"/>
    <s v="D22_ListProvincias"/>
    <n v="10"/>
    <x v="183"/>
    <s v="D22_P10_ListDistritos"/>
    <n v="2"/>
    <x v="1652"/>
    <s v="221002"/>
    <s v="San MartinTocache"/>
    <s v="TocacheNuevo Progreso"/>
    <x v="21"/>
    <s v="SM76"/>
    <s v="NUEVO PROGRESO-TOCACHE             "/>
  </r>
  <r>
    <x v="21"/>
    <x v="21"/>
    <s v="D22_ListProvincias"/>
    <n v="10"/>
    <x v="183"/>
    <s v="D22_P10_ListDistritos"/>
    <n v="3"/>
    <x v="1653"/>
    <s v="221003"/>
    <s v="San MartinTocache"/>
    <s v="TocachePolvora"/>
    <x v="21"/>
    <s v="SM77"/>
    <s v="POLVORA-TOCACHE                    "/>
  </r>
  <r>
    <x v="21"/>
    <x v="21"/>
    <s v="D22_ListProvincias"/>
    <n v="10"/>
    <x v="183"/>
    <s v="D22_P10_ListDistritos"/>
    <n v="4"/>
    <x v="1654"/>
    <s v="221004"/>
    <s v="San MartinTocache"/>
    <s v="TocacheShunte"/>
    <x v="21"/>
    <s v="SM78"/>
    <s v="SHUNTE-TOCACHE                     "/>
  </r>
  <r>
    <x v="21"/>
    <x v="21"/>
    <s v="D22_ListProvincias"/>
    <n v="10"/>
    <x v="183"/>
    <s v="D22_P10_ListDistritos"/>
    <n v="5"/>
    <x v="1655"/>
    <s v="221005"/>
    <s v="San MartinTocache"/>
    <s v="TocacheUchiza"/>
    <x v="21"/>
    <s v="SM79"/>
    <s v="UCHIZA-TOCACHE                     "/>
  </r>
  <r>
    <x v="22"/>
    <x v="22"/>
    <s v="D23_ListProvincias"/>
    <n v="1"/>
    <x v="184"/>
    <s v="D23_P01_ListDistritos"/>
    <n v="1"/>
    <x v="1656"/>
    <s v="230101"/>
    <s v="TacnaTacna"/>
    <s v="TacnaTacna"/>
    <x v="22"/>
    <s v="TC01"/>
    <s v="TACNA                              "/>
  </r>
  <r>
    <x v="22"/>
    <x v="22"/>
    <s v="D23_ListProvincias"/>
    <n v="1"/>
    <x v="184"/>
    <s v="D23_P01_ListDistritos"/>
    <n v="2"/>
    <x v="1657"/>
    <s v="230102"/>
    <s v="TacnaTacna"/>
    <s v="TacnaAlto de la Alianza"/>
    <x v="22"/>
    <s v="TC05"/>
    <s v="ALTO DE LA ALIANZA                 "/>
  </r>
  <r>
    <x v="22"/>
    <x v="22"/>
    <s v="D23_ListProvincias"/>
    <n v="1"/>
    <x v="184"/>
    <s v="D23_P01_ListDistritos"/>
    <n v="3"/>
    <x v="1658"/>
    <s v="230103"/>
    <s v="TacnaTacna"/>
    <s v="TacnaCalana"/>
    <x v="22"/>
    <s v="TC06"/>
    <s v="CALANA                             "/>
  </r>
  <r>
    <x v="22"/>
    <x v="22"/>
    <s v="D23_ListProvincias"/>
    <n v="1"/>
    <x v="184"/>
    <s v="D23_P01_ListDistritos"/>
    <n v="4"/>
    <x v="1659"/>
    <s v="230104"/>
    <s v="TacnaTacna"/>
    <s v="TacnaCiudad Nueva"/>
    <x v="22"/>
    <s v="TC07"/>
    <s v="CIUDAD NUEVA                       "/>
  </r>
  <r>
    <x v="22"/>
    <x v="22"/>
    <s v="D23_ListProvincias"/>
    <n v="1"/>
    <x v="184"/>
    <s v="D23_P01_ListDistritos"/>
    <n v="5"/>
    <x v="1660"/>
    <s v="230105"/>
    <s v="TacnaTacna"/>
    <s v="TacnaInclan"/>
    <x v="22"/>
    <s v="TC16"/>
    <s v="INCLAN-TACNA                       "/>
  </r>
  <r>
    <x v="22"/>
    <x v="22"/>
    <s v="D23_ListProvincias"/>
    <n v="1"/>
    <x v="184"/>
    <s v="D23_P01_ListDistritos"/>
    <n v="6"/>
    <x v="1661"/>
    <s v="230106"/>
    <s v="TacnaTacna"/>
    <s v="TacnaPachia"/>
    <x v="22"/>
    <s v="TC17"/>
    <s v="PACHIA-TACNA                       "/>
  </r>
  <r>
    <x v="22"/>
    <x v="22"/>
    <s v="D23_ListProvincias"/>
    <n v="1"/>
    <x v="184"/>
    <s v="D23_P01_ListDistritos"/>
    <n v="7"/>
    <x v="775"/>
    <s v="230107"/>
    <s v="TacnaTacna"/>
    <s v="TacnaPalca"/>
    <x v="22"/>
    <s v="TC18"/>
    <s v="PALCA-TACNA                        "/>
  </r>
  <r>
    <x v="22"/>
    <x v="22"/>
    <s v="D23_ListProvincias"/>
    <n v="1"/>
    <x v="184"/>
    <s v="D23_P01_ListDistritos"/>
    <n v="8"/>
    <x v="1662"/>
    <s v="230108"/>
    <s v="TacnaTacna"/>
    <s v="TacnaPocollay"/>
    <x v="22"/>
    <s v="TC19"/>
    <s v="POCOLLAY-TACNA                     "/>
  </r>
  <r>
    <x v="22"/>
    <x v="22"/>
    <s v="D23_ListProvincias"/>
    <n v="1"/>
    <x v="184"/>
    <s v="D23_P01_ListDistritos"/>
    <n v="9"/>
    <x v="1663"/>
    <s v="230109"/>
    <s v="TacnaTacna"/>
    <s v="TacnaSama"/>
    <x v="22"/>
    <s v="TC20"/>
    <s v="SAMA-TACNA                         "/>
  </r>
  <r>
    <x v="22"/>
    <x v="22"/>
    <s v="D23_ListProvincias"/>
    <n v="1"/>
    <x v="184"/>
    <s v="D23_P01_ListDistritos"/>
    <n v="10"/>
    <x v="1664"/>
    <s v="230110"/>
    <s v="TacnaTacna"/>
    <s v="TacnaCnel Gregorio Albarracin Lanch"/>
    <x v="22"/>
    <s v="TC21"/>
    <s v="CORONEL GREGORIO ALBARRACIN LANCHIP"/>
  </r>
  <r>
    <x v="22"/>
    <x v="22"/>
    <s v="D23_ListProvincias"/>
    <n v="1"/>
    <x v="184"/>
    <s v="D23_P01_ListDistritos"/>
    <n v="11"/>
    <x v="1665"/>
    <s v="230111"/>
    <s v="TacnaTacna"/>
    <s v="TacnaLa Yarada Los Palos"/>
    <x v="22"/>
    <s v="TC01"/>
    <s v="TACNA                              "/>
  </r>
  <r>
    <x v="22"/>
    <x v="22"/>
    <s v="D23_ListProvincias"/>
    <n v="2"/>
    <x v="185"/>
    <s v="D23_P02_ListDistritos"/>
    <n v="1"/>
    <x v="1666"/>
    <s v="230201"/>
    <s v="TacnaCandarave"/>
    <s v="CandaraveCandarave"/>
    <x v="22"/>
    <s v="TC02"/>
    <s v="CANDARAVE                          "/>
  </r>
  <r>
    <x v="22"/>
    <x v="22"/>
    <s v="D23_ListProvincias"/>
    <n v="2"/>
    <x v="185"/>
    <s v="D23_P02_ListDistritos"/>
    <n v="2"/>
    <x v="1667"/>
    <s v="230202"/>
    <s v="TacnaCandarave"/>
    <s v="CandaraveCairani"/>
    <x v="22"/>
    <s v="TC08"/>
    <s v="CAIRANI-CANDARAVE                  "/>
  </r>
  <r>
    <x v="22"/>
    <x v="22"/>
    <s v="D23_ListProvincias"/>
    <n v="2"/>
    <x v="185"/>
    <s v="D23_P02_ListDistritos"/>
    <n v="3"/>
    <x v="1668"/>
    <s v="230203"/>
    <s v="TacnaCandarave"/>
    <s v="CandaraveCamilaca"/>
    <x v="22"/>
    <s v="TC09"/>
    <s v="CAMILACA-CANDARAVE                 "/>
  </r>
  <r>
    <x v="22"/>
    <x v="22"/>
    <s v="D23_ListProvincias"/>
    <n v="2"/>
    <x v="185"/>
    <s v="D23_P02_ListDistritos"/>
    <n v="4"/>
    <x v="1669"/>
    <s v="230204"/>
    <s v="TacnaCandarave"/>
    <s v="CandaraveCuribaya"/>
    <x v="22"/>
    <s v="TC10"/>
    <s v="CURIBAYA-CANDARAVE                 "/>
  </r>
  <r>
    <x v="22"/>
    <x v="22"/>
    <s v="D23_ListProvincias"/>
    <n v="2"/>
    <x v="185"/>
    <s v="D23_P02_ListDistritos"/>
    <n v="5"/>
    <x v="1670"/>
    <s v="230205"/>
    <s v="TacnaCandarave"/>
    <s v="CandaraveHuanuara"/>
    <x v="22"/>
    <s v="TC11"/>
    <s v="HUANUARA-CANDARAVE                 "/>
  </r>
  <r>
    <x v="22"/>
    <x v="22"/>
    <s v="D23_ListProvincias"/>
    <n v="2"/>
    <x v="185"/>
    <s v="D23_P02_ListDistritos"/>
    <n v="6"/>
    <x v="1671"/>
    <s v="230206"/>
    <s v="TacnaCandarave"/>
    <s v="CandaraveQuilahuani"/>
    <x v="22"/>
    <s v="TC12"/>
    <s v="QUILAHUANI-CANDARAVE               "/>
  </r>
  <r>
    <x v="22"/>
    <x v="22"/>
    <s v="D23_ListProvincias"/>
    <n v="3"/>
    <x v="186"/>
    <s v="D23_P03_ListDistritos"/>
    <n v="1"/>
    <x v="1672"/>
    <s v="230301"/>
    <s v="TacnaJorge Basadre"/>
    <s v="Jorge BasadreLocumba"/>
    <x v="22"/>
    <s v="TC13"/>
    <s v="LOCUMBA-JORGE BASADRE              "/>
  </r>
  <r>
    <x v="22"/>
    <x v="22"/>
    <s v="D23_ListProvincias"/>
    <n v="3"/>
    <x v="186"/>
    <s v="D23_P03_ListDistritos"/>
    <n v="2"/>
    <x v="1673"/>
    <s v="230302"/>
    <s v="TacnaJorge Basadre"/>
    <s v="Jorge BasadreIlabaya"/>
    <x v="22"/>
    <s v="TC14"/>
    <s v="ILABAYA-JORGE BASADRE              "/>
  </r>
  <r>
    <x v="22"/>
    <x v="22"/>
    <s v="D23_ListProvincias"/>
    <n v="3"/>
    <x v="186"/>
    <s v="D23_P03_ListDistritos"/>
    <n v="3"/>
    <x v="1674"/>
    <s v="230303"/>
    <s v="TacnaJorge Basadre"/>
    <s v="Jorge BasadreIte"/>
    <x v="22"/>
    <s v="TC15"/>
    <s v="ITE-JORGE BASADRE                  "/>
  </r>
  <r>
    <x v="22"/>
    <x v="22"/>
    <s v="D23_ListProvincias"/>
    <n v="4"/>
    <x v="187"/>
    <s v="D23_P04_ListDistritos"/>
    <n v="1"/>
    <x v="1675"/>
    <s v="230401"/>
    <s v="TacnaTarata"/>
    <s v="TarataTarata"/>
    <x v="22"/>
    <s v="TC04"/>
    <s v="TARATA                             "/>
  </r>
  <r>
    <x v="22"/>
    <x v="22"/>
    <s v="D23_ListProvincias"/>
    <n v="4"/>
    <x v="187"/>
    <s v="D23_P04_ListDistritos"/>
    <n v="2"/>
    <x v="1676"/>
    <s v="230402"/>
    <s v="TacnaTarata"/>
    <s v="TarataHeroes Albarracin"/>
    <x v="22"/>
    <s v="TC22"/>
    <s v="HEROES ALBARRACIN-TARATA           "/>
  </r>
  <r>
    <x v="22"/>
    <x v="22"/>
    <s v="D23_ListProvincias"/>
    <n v="4"/>
    <x v="187"/>
    <s v="D23_P04_ListDistritos"/>
    <n v="3"/>
    <x v="1677"/>
    <s v="230403"/>
    <s v="TacnaTarata"/>
    <s v="TarataEstique"/>
    <x v="22"/>
    <s v="TC23"/>
    <s v="ESTIQUE-TARATA                     "/>
  </r>
  <r>
    <x v="22"/>
    <x v="22"/>
    <s v="D23_ListProvincias"/>
    <n v="4"/>
    <x v="187"/>
    <s v="D23_P04_ListDistritos"/>
    <n v="4"/>
    <x v="1678"/>
    <s v="230404"/>
    <s v="TacnaTarata"/>
    <s v="TarataEstique-Pampa"/>
    <x v="22"/>
    <s v="TC24"/>
    <s v="ESTIQUE-PAMPA-TARATA               "/>
  </r>
  <r>
    <x v="22"/>
    <x v="22"/>
    <s v="D23_ListProvincias"/>
    <n v="4"/>
    <x v="187"/>
    <s v="D23_P04_ListDistritos"/>
    <n v="5"/>
    <x v="1679"/>
    <s v="230405"/>
    <s v="TacnaTarata"/>
    <s v="TarataSitajara"/>
    <x v="22"/>
    <s v="TC25"/>
    <s v="SITAJARA-TARATA                    "/>
  </r>
  <r>
    <x v="22"/>
    <x v="22"/>
    <s v="D23_ListProvincias"/>
    <n v="4"/>
    <x v="187"/>
    <s v="D23_P04_ListDistritos"/>
    <n v="6"/>
    <x v="1680"/>
    <s v="230406"/>
    <s v="TacnaTarata"/>
    <s v="TarataSusapaya"/>
    <x v="22"/>
    <s v="TC26"/>
    <s v="SUSAPAYA-TARATA                    "/>
  </r>
  <r>
    <x v="22"/>
    <x v="22"/>
    <s v="D23_ListProvincias"/>
    <n v="4"/>
    <x v="187"/>
    <s v="D23_P04_ListDistritos"/>
    <n v="7"/>
    <x v="1681"/>
    <s v="230407"/>
    <s v="TacnaTarata"/>
    <s v="TarataTarucachi"/>
    <x v="22"/>
    <s v="TC27"/>
    <s v="TARUCACHI-TARATA                   "/>
  </r>
  <r>
    <x v="22"/>
    <x v="22"/>
    <s v="D23_ListProvincias"/>
    <n v="4"/>
    <x v="187"/>
    <s v="D23_P04_ListDistritos"/>
    <n v="8"/>
    <x v="1682"/>
    <s v="230408"/>
    <s v="TacnaTarata"/>
    <s v="TarataTicaco"/>
    <x v="22"/>
    <s v="TC28"/>
    <s v="TICACO-TARATA                      "/>
  </r>
  <r>
    <x v="23"/>
    <x v="23"/>
    <s v="D24_ListProvincias"/>
    <n v="1"/>
    <x v="188"/>
    <s v="D24_P01_ListDistritos"/>
    <n v="1"/>
    <x v="1683"/>
    <s v="240101"/>
    <s v="TumbesTumbes"/>
    <s v="TumbesTumbes"/>
    <x v="23"/>
    <s v="T001"/>
    <s v="TUMBES                             "/>
  </r>
  <r>
    <x v="23"/>
    <x v="23"/>
    <s v="D24_ListProvincias"/>
    <n v="1"/>
    <x v="188"/>
    <s v="D24_P01_ListDistritos"/>
    <n v="2"/>
    <x v="1684"/>
    <s v="240102"/>
    <s v="TumbesTumbes"/>
    <s v="TumbesCorrales"/>
    <x v="23"/>
    <s v="T002"/>
    <s v="CORRALES                           "/>
  </r>
  <r>
    <x v="23"/>
    <x v="23"/>
    <s v="D24_ListProvincias"/>
    <n v="1"/>
    <x v="188"/>
    <s v="D24_P01_ListDistritos"/>
    <n v="3"/>
    <x v="1685"/>
    <s v="240103"/>
    <s v="TumbesTumbes"/>
    <s v="TumbesLa Cruz"/>
    <x v="23"/>
    <s v="T003"/>
    <s v="LA CRUZ                            "/>
  </r>
  <r>
    <x v="23"/>
    <x v="23"/>
    <s v="D24_ListProvincias"/>
    <n v="1"/>
    <x v="188"/>
    <s v="D24_P01_ListDistritos"/>
    <n v="4"/>
    <x v="1686"/>
    <s v="240104"/>
    <s v="TumbesTumbes"/>
    <s v="TumbesPampas de Hospital"/>
    <x v="23"/>
    <s v="T004"/>
    <s v="PAMPAS DE HOSPITAL                 "/>
  </r>
  <r>
    <x v="23"/>
    <x v="23"/>
    <s v="D24_ListProvincias"/>
    <n v="1"/>
    <x v="188"/>
    <s v="D24_P01_ListDistritos"/>
    <n v="5"/>
    <x v="1687"/>
    <s v="240105"/>
    <s v="TumbesTumbes"/>
    <s v="TumbesSan Jacinto"/>
    <x v="23"/>
    <s v="T005"/>
    <s v="SAN JACINTO                        "/>
  </r>
  <r>
    <x v="23"/>
    <x v="23"/>
    <s v="D24_ListProvincias"/>
    <n v="1"/>
    <x v="188"/>
    <s v="D24_P01_ListDistritos"/>
    <n v="6"/>
    <x v="1688"/>
    <s v="240106"/>
    <s v="TumbesTumbes"/>
    <s v="TumbesSan Juan de la Virgen"/>
    <x v="23"/>
    <s v="T006"/>
    <s v="SAN JUAN DE LA VIRGEN              "/>
  </r>
  <r>
    <x v="23"/>
    <x v="23"/>
    <s v="D24_ListProvincias"/>
    <n v="2"/>
    <x v="189"/>
    <s v="D24_P02_ListDistritos"/>
    <n v="1"/>
    <x v="1689"/>
    <s v="240201"/>
    <s v="TumbesContralmirante Villar"/>
    <s v="Contralmirante VillarZorritos"/>
    <x v="23"/>
    <s v="T201"/>
    <s v="ZORRITOS-CONTRALMIRANTE VILLAR     "/>
  </r>
  <r>
    <x v="23"/>
    <x v="23"/>
    <s v="D24_ListProvincias"/>
    <n v="2"/>
    <x v="189"/>
    <s v="D24_P02_ListDistritos"/>
    <n v="2"/>
    <x v="1690"/>
    <s v="240202"/>
    <s v="TumbesContralmirante Villar"/>
    <s v="Contralmirante VillarCasitas"/>
    <x v="23"/>
    <s v="T202"/>
    <s v="CASITAS-CONTRALMIRANTE VILLAR      "/>
  </r>
  <r>
    <x v="23"/>
    <x v="23"/>
    <s v="D24_ListProvincias"/>
    <n v="2"/>
    <x v="189"/>
    <s v="D24_P02_ListDistritos"/>
    <n v="3"/>
    <x v="1691"/>
    <s v="240203"/>
    <s v="TumbesContralmirante Villar"/>
    <s v="Contralmirante VillarCanoas de Punta Sal"/>
    <x v="23"/>
    <s v="T305"/>
    <s v="CANOAS DE PUNTA SAL-CONTRALMIRANTE "/>
  </r>
  <r>
    <x v="23"/>
    <x v="23"/>
    <s v="D24_ListProvincias"/>
    <n v="3"/>
    <x v="190"/>
    <s v="D24_P03_ListDistritos"/>
    <n v="1"/>
    <x v="1692"/>
    <s v="240301"/>
    <s v="TumbesZarumilla"/>
    <s v="ZarumillaZarumilla"/>
    <x v="23"/>
    <s v="T301"/>
    <s v="ZARUMILLA - ZARUMILLA              "/>
  </r>
  <r>
    <x v="23"/>
    <x v="23"/>
    <s v="D24_ListProvincias"/>
    <n v="3"/>
    <x v="190"/>
    <s v="D24_P03_ListDistritos"/>
    <n v="2"/>
    <x v="1693"/>
    <s v="240302"/>
    <s v="TumbesZarumilla"/>
    <s v="ZarumillaAguas Verdes"/>
    <x v="23"/>
    <s v="T302"/>
    <s v="ZARUMILLA - AGUAS VERDES           "/>
  </r>
  <r>
    <x v="23"/>
    <x v="23"/>
    <s v="D24_ListProvincias"/>
    <n v="3"/>
    <x v="190"/>
    <s v="D24_P03_ListDistritos"/>
    <n v="3"/>
    <x v="1694"/>
    <s v="240303"/>
    <s v="TumbesZarumilla"/>
    <s v="ZarumillaMatapalo"/>
    <x v="23"/>
    <s v="T303"/>
    <s v="ZARUMILLA - MATAPALO               "/>
  </r>
  <r>
    <x v="23"/>
    <x v="23"/>
    <s v="D24_ListProvincias"/>
    <n v="3"/>
    <x v="190"/>
    <s v="D24_P03_ListDistritos"/>
    <n v="4"/>
    <x v="1695"/>
    <s v="240304"/>
    <s v="TumbesZarumilla"/>
    <s v="ZarumillaPapayal"/>
    <x v="23"/>
    <s v="T304"/>
    <s v="ZARUMILLA - PAPAYAL                "/>
  </r>
  <r>
    <x v="24"/>
    <x v="24"/>
    <s v="D25_ListProvincias"/>
    <n v="1"/>
    <x v="191"/>
    <s v="D25_P01_ListDistritos"/>
    <n v="1"/>
    <x v="1696"/>
    <s v="250101"/>
    <s v="UcayaliCoronel Portillo"/>
    <s v="Coronel PortilloCalleria"/>
    <x v="24"/>
    <s v="U005"/>
    <s v="CALLERIA                           "/>
  </r>
  <r>
    <x v="24"/>
    <x v="24"/>
    <s v="D25_ListProvincias"/>
    <n v="1"/>
    <x v="191"/>
    <s v="D25_P01_ListDistritos"/>
    <n v="2"/>
    <x v="1697"/>
    <s v="250102"/>
    <s v="UcayaliCoronel Portillo"/>
    <s v="Coronel PortilloCampoverde"/>
    <x v="24"/>
    <s v="U006"/>
    <s v="CAMPOVERDE                         "/>
  </r>
  <r>
    <x v="24"/>
    <x v="24"/>
    <s v="D25_ListProvincias"/>
    <n v="1"/>
    <x v="191"/>
    <s v="D25_P01_ListDistritos"/>
    <n v="3"/>
    <x v="1698"/>
    <s v="250103"/>
    <s v="UcayaliCoronel Portillo"/>
    <s v="Coronel PortilloIparia"/>
    <x v="24"/>
    <s v="U013"/>
    <s v="IPARIA-CORONEL PORTILLO            "/>
  </r>
  <r>
    <x v="24"/>
    <x v="24"/>
    <s v="D25_ListProvincias"/>
    <n v="1"/>
    <x v="191"/>
    <s v="D25_P01_ListDistritos"/>
    <n v="4"/>
    <x v="1699"/>
    <s v="250104"/>
    <s v="UcayaliCoronel Portillo"/>
    <s v="Coronel PortilloMasisea"/>
    <x v="24"/>
    <s v="U014"/>
    <s v="MASISEA-CORONEL PORTILLO           "/>
  </r>
  <r>
    <x v="24"/>
    <x v="24"/>
    <s v="D25_ListProvincias"/>
    <n v="1"/>
    <x v="191"/>
    <s v="D25_P01_ListDistritos"/>
    <n v="5"/>
    <x v="1700"/>
    <s v="250105"/>
    <s v="UcayaliCoronel Portillo"/>
    <s v="Coronel PortilloYarinacocha"/>
    <x v="24"/>
    <s v="U015"/>
    <s v="YARINACOCHA-CORONEL PORTILLO       "/>
  </r>
  <r>
    <x v="24"/>
    <x v="24"/>
    <s v="D25_ListProvincias"/>
    <n v="1"/>
    <x v="191"/>
    <s v="D25_P01_ListDistritos"/>
    <n v="6"/>
    <x v="1701"/>
    <s v="250106"/>
    <s v="UcayaliCoronel Portillo"/>
    <s v="Coronel PortilloNueva Requena"/>
    <x v="24"/>
    <s v="U016"/>
    <s v="NUEVA REQUENA-CORONEL PORTILLO     "/>
  </r>
  <r>
    <x v="24"/>
    <x v="24"/>
    <s v="D25_ListProvincias"/>
    <n v="1"/>
    <x v="191"/>
    <s v="D25_P01_ListDistritos"/>
    <n v="7"/>
    <x v="1702"/>
    <s v="250107"/>
    <s v="UcayaliCoronel Portillo"/>
    <s v="Coronel PortilloManantay"/>
    <x v="24"/>
    <s v="U017"/>
    <s v="MANANTAY-CORONEL PORTILLO          "/>
  </r>
  <r>
    <x v="24"/>
    <x v="24"/>
    <s v="D25_ListProvincias"/>
    <n v="2"/>
    <x v="192"/>
    <s v="D25_P02_ListDistritos"/>
    <n v="1"/>
    <x v="1703"/>
    <s v="250201"/>
    <s v="UcayaliAtalaya"/>
    <s v="AtalayaRaymondi"/>
    <x v="24"/>
    <s v="U009"/>
    <s v="RAYMONDI-ATALAYA                   "/>
  </r>
  <r>
    <x v="24"/>
    <x v="24"/>
    <s v="D25_ListProvincias"/>
    <n v="2"/>
    <x v="192"/>
    <s v="D25_P02_ListDistritos"/>
    <n v="2"/>
    <x v="1704"/>
    <s v="250202"/>
    <s v="UcayaliAtalaya"/>
    <s v="AtalayaSepahua"/>
    <x v="24"/>
    <s v="U010"/>
    <s v="SEPAHUA-ATALAYA                    "/>
  </r>
  <r>
    <x v="24"/>
    <x v="24"/>
    <s v="D25_ListProvincias"/>
    <n v="2"/>
    <x v="192"/>
    <s v="D25_P02_ListDistritos"/>
    <n v="3"/>
    <x v="1705"/>
    <s v="250203"/>
    <s v="UcayaliAtalaya"/>
    <s v="AtalayaTahuania"/>
    <x v="24"/>
    <s v="U011"/>
    <s v="TAHUANIA-ATALAYA                   "/>
  </r>
  <r>
    <x v="24"/>
    <x v="24"/>
    <s v="D25_ListProvincias"/>
    <n v="2"/>
    <x v="192"/>
    <s v="D25_P02_ListDistritos"/>
    <n v="4"/>
    <x v="1706"/>
    <s v="250204"/>
    <s v="UcayaliAtalaya"/>
    <s v="AtalayaYurua"/>
    <x v="24"/>
    <s v="U012"/>
    <s v="YURUA-ATALAYA                      "/>
  </r>
  <r>
    <x v="24"/>
    <x v="24"/>
    <s v="D25_ListProvincias"/>
    <n v="3"/>
    <x v="193"/>
    <s v="D25_P03_ListDistritos"/>
    <n v="1"/>
    <x v="1707"/>
    <s v="250301"/>
    <s v="UcayaliPadre Abad"/>
    <s v="Padre AbadPadre Abad"/>
    <x v="24"/>
    <s v="U003"/>
    <s v="PADRE ABAD                         "/>
  </r>
  <r>
    <x v="24"/>
    <x v="24"/>
    <s v="D25_ListProvincias"/>
    <n v="3"/>
    <x v="193"/>
    <s v="D25_P03_ListDistritos"/>
    <n v="2"/>
    <x v="1708"/>
    <s v="250302"/>
    <s v="UcayaliPadre Abad"/>
    <s v="Padre AbadIrazola"/>
    <x v="24"/>
    <s v="U008"/>
    <s v="IRAZOLA                            "/>
  </r>
  <r>
    <x v="24"/>
    <x v="24"/>
    <s v="D25_ListProvincias"/>
    <n v="3"/>
    <x v="193"/>
    <s v="D25_P03_ListDistritos"/>
    <n v="3"/>
    <x v="1709"/>
    <s v="250303"/>
    <s v="UcayaliPadre Abad"/>
    <s v="Padre AbadCurimana"/>
    <x v="24"/>
    <s v="U007"/>
    <s v="CURIMANA                           "/>
  </r>
  <r>
    <x v="24"/>
    <x v="24"/>
    <s v="D25_ListProvincias"/>
    <n v="3"/>
    <x v="193"/>
    <s v="D25_P03_ListDistritos"/>
    <n v="4"/>
    <x v="1710"/>
    <s v="250304"/>
    <s v="UcayaliPadre Abad"/>
    <s v="Padre AbadNeshuya"/>
    <x v="24"/>
    <s v="U003"/>
    <s v="PADRE ABAD                         "/>
  </r>
  <r>
    <x v="24"/>
    <x v="24"/>
    <s v="D25_ListProvincias"/>
    <n v="3"/>
    <x v="193"/>
    <s v="D25_P03_ListDistritos"/>
    <n v="5"/>
    <x v="1711"/>
    <s v="250305"/>
    <s v="UcayaliPadre Abad"/>
    <s v="Padre AbadAlexander Von Humbol"/>
    <x v="24"/>
    <s v="U003"/>
    <s v="PADRE ABAD                         "/>
  </r>
  <r>
    <x v="24"/>
    <x v="24"/>
    <s v="D25_ListProvincias"/>
    <n v="4"/>
    <x v="194"/>
    <s v="D25_P04_ListDistritos"/>
    <n v="1"/>
    <x v="1712"/>
    <s v="250401"/>
    <s v="UcayaliPurus"/>
    <s v="PurusPurus"/>
    <x v="24"/>
    <s v="U004"/>
    <s v="PURUS                              "/>
  </r>
  <r>
    <x v="25"/>
    <x v="25"/>
    <s v="D99_ListProvincias"/>
    <n v="99"/>
    <x v="195"/>
    <s v="D99_P99_ListDistritos"/>
    <n v="99"/>
    <x v="1713"/>
    <s v="999999"/>
    <s v="ExtranjeroExtranjero"/>
    <s v="ExtranjeroExtranjero"/>
    <x v="25"/>
    <e v="#N/A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BEF7D2-323B-4A09-8DB6-94C0023A60DE}" name="TablaDinámica5" cacheId="52180" applyNumberFormats="0" applyBorderFormats="0" applyFontFormats="0" applyPatternFormats="0" applyAlignmentFormats="0" applyWidthHeightFormats="1" dataCaption="Valores" updatedVersion="6" minRefreshableVersion="3" showDrill="0" rowGrandTotals="0" colGrandTotals="0" itemPrintTitles="1" createdVersion="6" indent="0" showHeaders="0" compact="0" compactData="0" multipleFieldFilters="0">
  <location ref="V6:V1719" firstHeaderRow="0" firstDataRow="0" firstDataCol="1"/>
  <pivotFields count="14"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448">
        <item x="245"/>
        <item m="1" x="1732"/>
        <item x="109"/>
        <item m="1" x="3113"/>
        <item x="363"/>
        <item m="1" x="2688"/>
        <item x="186"/>
        <item m="1" x="3336"/>
        <item x="733"/>
        <item m="1" x="1727"/>
        <item x="535"/>
        <item m="1" x="2673"/>
        <item x="1503"/>
        <item m="1" x="3436"/>
        <item x="390"/>
        <item m="1" x="3178"/>
        <item x="141"/>
        <item m="1" x="2828"/>
        <item x="228"/>
        <item m="1" x="2405"/>
        <item x="764"/>
        <item m="1" x="1794"/>
        <item x="107"/>
        <item m="1" x="2139"/>
        <item x="433"/>
        <item m="1" x="1872"/>
        <item x="1005"/>
        <item m="1" x="2830"/>
        <item x="670"/>
        <item m="1" x="2696"/>
        <item x="124"/>
        <item m="1" x="2555"/>
        <item x="671"/>
        <item m="1" x="1904"/>
        <item x="1491"/>
        <item m="1" x="1837"/>
        <item x="765"/>
        <item m="1" x="1927"/>
        <item x="672"/>
        <item m="1" x="3339"/>
        <item x="434"/>
        <item m="1" x="3219"/>
        <item x="832"/>
        <item m="1" x="1846"/>
        <item x="833"/>
        <item m="1" x="1759"/>
        <item x="101"/>
        <item m="1" x="3298"/>
        <item x="1098"/>
        <item m="1" x="2407"/>
        <item x="1597"/>
        <item m="1" x="2996"/>
        <item x="1693"/>
        <item m="1" x="2325"/>
        <item x="1063"/>
        <item m="1" x="2136"/>
        <item x="834"/>
        <item m="1" x="2061"/>
        <item x="95"/>
        <item m="1" x="2930"/>
        <item x="1517"/>
        <item m="1" x="3376"/>
        <item x="1640"/>
        <item m="1" x="1743"/>
        <item x="422"/>
        <item m="1" x="2810"/>
        <item x="523"/>
        <item m="1" x="1882"/>
        <item x="1711"/>
        <item m="1" x="1890"/>
        <item x="229"/>
        <item m="1" x="3093"/>
        <item x="1301"/>
        <item m="1" x="2999"/>
        <item x="1607"/>
        <item m="1" x="1754"/>
        <item x="1593"/>
        <item m="1" x="2771"/>
        <item x="1657"/>
        <item m="1" x="2656"/>
        <item x="1578"/>
        <item m="1" x="3125"/>
        <item x="940"/>
        <item m="1" x="2822"/>
        <item x="1331"/>
        <item m="1" x="2653"/>
        <item x="719"/>
        <item m="1" x="2002"/>
        <item x="1601"/>
        <item m="1" x="3253"/>
        <item x="326"/>
        <item m="1" x="3007"/>
        <item x="1354"/>
        <item m="1" x="1881"/>
        <item x="1492"/>
        <item m="1" x="2424"/>
        <item x="850"/>
        <item m="1" x="1742"/>
        <item x="125"/>
        <item m="1" x="2825"/>
        <item x="1285"/>
        <item m="1" x="3302"/>
        <item x="862"/>
        <item m="1" x="2914"/>
        <item x="1466"/>
        <item m="1" x="3069"/>
        <item x="1563"/>
        <item m="1" x="1905"/>
        <item x="1581"/>
        <item m="1" x="3203"/>
        <item x="677"/>
        <item m="1" x="2724"/>
        <item x="476"/>
        <item m="1" x="1951"/>
        <item x="786"/>
        <item m="1" x="3041"/>
        <item x="469"/>
        <item m="1" x="2881"/>
        <item x="303"/>
        <item m="1" x="2227"/>
        <item x="1181"/>
        <item m="1" x="2121"/>
        <item x="647"/>
        <item m="1" x="2010"/>
        <item x="376"/>
        <item m="1" x="2649"/>
        <item x="254"/>
        <item m="1" x="3292"/>
        <item x="748"/>
        <item m="1" x="3212"/>
        <item x="1296"/>
        <item m="1" x="3121"/>
        <item x="987"/>
        <item m="1" x="2111"/>
        <item x="255"/>
        <item m="1" x="3189"/>
        <item x="408"/>
        <item m="1" x="2522"/>
        <item x="846"/>
        <item m="1" x="3372"/>
        <item x="1373"/>
        <item m="1" x="2716"/>
        <item x="445"/>
        <item m="1" x="2255"/>
        <item x="1134"/>
        <item m="1" x="3179"/>
        <item x="567"/>
        <item m="1" x="3261"/>
        <item x="148"/>
        <item m="1" x="2736"/>
        <item x="126"/>
        <item m="1" x="2738"/>
        <item x="273"/>
        <item m="1" x="2014"/>
        <item x="1551"/>
        <item m="1" x="2046"/>
        <item x="1255"/>
        <item m="1" x="1739"/>
        <item x="110"/>
        <item m="1" x="1991"/>
        <item x="923"/>
        <item m="1" x="2430"/>
        <item x="1006"/>
        <item m="1" x="3105"/>
        <item x="375"/>
        <item m="1" x="2217"/>
        <item x="524"/>
        <item m="1" x="3147"/>
        <item x="111"/>
        <item m="1" x="2956"/>
        <item x="1225"/>
        <item m="1" x="3407"/>
        <item x="22"/>
        <item m="1" x="2171"/>
        <item x="883"/>
        <item m="1" x="2871"/>
        <item x="1504"/>
        <item m="1" x="2982"/>
        <item x="1467"/>
        <item m="1" x="3095"/>
        <item x="325"/>
        <item m="1" x="1819"/>
        <item x="798"/>
        <item m="1" x="2576"/>
        <item x="779"/>
        <item m="1" x="2607"/>
        <item x="1080"/>
        <item m="1" x="3240"/>
        <item x="1231"/>
        <item m="1" x="2538"/>
        <item x="1505"/>
        <item m="1" x="2892"/>
        <item x="525"/>
        <item m="1" x="1757"/>
        <item x="1"/>
        <item m="1" x="3157"/>
        <item x="127"/>
        <item m="1" x="2321"/>
        <item x="1007"/>
        <item m="1" x="2461"/>
        <item x="1244"/>
        <item m="1" x="2319"/>
        <item x="1245"/>
        <item m="1" x="2860"/>
        <item n="Ate Vitarte" x="1182"/>
        <item m="1" x="2181"/>
        <item x="364"/>
        <item m="1" x="2091"/>
        <item x="365"/>
        <item m="1" x="1744"/>
        <item x="1493"/>
        <item m="1" x="3122"/>
        <item x="1246"/>
        <item m="1" x="2609"/>
        <item x="478"/>
        <item m="1" x="2222"/>
        <item x="799"/>
        <item m="1" x="2707"/>
        <item x="1631"/>
        <item m="1" x="2216"/>
        <item x="1439"/>
        <item m="1" x="3395"/>
        <item x="432"/>
        <item m="1" x="2162"/>
        <item x="457"/>
        <item m="1" x="2977"/>
        <item x="1518"/>
        <item m="1" x="2252"/>
        <item x="1302"/>
        <item m="1" x="2636"/>
        <item x="818"/>
        <item m="1" x="1896"/>
        <item x="1303"/>
        <item m="1" x="3317"/>
        <item x="470"/>
        <item m="1" x="2310"/>
        <item x="377"/>
        <item m="1" x="1989"/>
        <item x="1304"/>
        <item m="1" x="3076"/>
        <item x="21"/>
        <item m="1" x="2105"/>
        <item x="77"/>
        <item m="1" x="3381"/>
        <item x="1594"/>
        <item m="1" x="3352"/>
        <item x="1342"/>
        <item m="1" x="2850"/>
        <item x="2"/>
        <item m="1" x="3405"/>
        <item x="604"/>
        <item m="1" x="3245"/>
        <item x="142"/>
        <item m="1" x="3252"/>
        <item n="Baños" x="914"/>
        <item m="1" x="2659"/>
        <item x="1214"/>
        <item m="1" x="2739"/>
        <item x="1183"/>
        <item m="1" x="3031"/>
        <item x="1608"/>
        <item m="1" x="2689"/>
        <item x="512"/>
        <item m="1" x="2514"/>
        <item x="366"/>
        <item m="1" x="3141"/>
        <item x="608"/>
        <item m="1" x="3100"/>
        <item x="1485"/>
        <item m="1" x="2950"/>
        <item x="1486"/>
        <item m="1" x="2017"/>
        <item x="632"/>
        <item m="1" x="2284"/>
        <item x="196"/>
        <item m="1" x="3196"/>
        <item x="1184"/>
        <item m="1" x="2710"/>
        <item x="137"/>
        <item m="1" x="2008"/>
        <item x="1456"/>
        <item m="1" x="2750"/>
        <item x="1113"/>
        <item m="1" x="3227"/>
        <item x="195"/>
        <item m="1" x="2022"/>
        <item x="391"/>
        <item m="1" x="2986"/>
        <item x="1545"/>
        <item m="1" x="2823"/>
        <item x="1568"/>
        <item m="1" x="2011"/>
        <item x="1641"/>
        <item m="1" x="1768"/>
        <item x="219"/>
        <item m="1" x="3064"/>
        <item x="551"/>
        <item m="1" x="2065"/>
        <item x="1135"/>
        <item m="1" x="3256"/>
        <item x="678"/>
        <item m="1" x="3329"/>
        <item x="1305"/>
        <item m="1" x="2228"/>
        <item x="921"/>
        <item m="1" x="3084"/>
        <item x="367"/>
        <item m="1" x="2305"/>
        <item x="1369"/>
        <item m="1" x="2722"/>
        <item x="742"/>
        <item m="1" x="2960"/>
        <item x="1667"/>
        <item m="1" x="2231"/>
        <item x="781"/>
        <item m="1" x="1813"/>
        <item x="550"/>
        <item m="1" x="2831"/>
        <item x="112"/>
        <item m="1" x="1981"/>
        <item x="541"/>
        <item m="1" x="2932"/>
        <item x="187"/>
        <item m="1" x="2296"/>
        <item x="78"/>
        <item m="1" x="2770"/>
        <item x="1219"/>
        <item m="1" x="2067"/>
        <item x="149"/>
        <item m="1" x="2882"/>
        <item x="1094"/>
        <item m="1" x="2934"/>
        <item x="1658"/>
        <item m="1" x="2024"/>
        <item x="1232"/>
        <item m="1" x="3330"/>
        <item x="1546"/>
        <item m="1" x="1836"/>
        <item x="685"/>
        <item m="1" x="2086"/>
        <item x="1286"/>
        <item m="1" x="2449"/>
        <item x="1256"/>
        <item m="1" x="3445"/>
        <item x="392"/>
        <item m="1" x="3162"/>
        <item x="787"/>
        <item m="1" x="2099"/>
        <item x="657"/>
        <item m="1" x="2077"/>
        <item x="592"/>
        <item m="1" x="2058"/>
        <item x="1696"/>
        <item m="1" x="2096"/>
        <item x="633"/>
        <item m="1" x="2141"/>
        <item x="1588"/>
        <item m="1" x="3081"/>
        <item x="354"/>
        <item m="1" x="2025"/>
        <item x="749"/>
        <item m="1" x="2324"/>
        <item x="1668"/>
        <item m="1" x="2154"/>
        <item x="1506"/>
        <item m="1" x="2790"/>
        <item x="1618"/>
        <item m="1" x="2212"/>
        <item x="43"/>
        <item m="1" x="2235"/>
        <item x="1697"/>
        <item m="1" x="2206"/>
        <item x="526"/>
        <item m="1" x="2729"/>
        <item x="464"/>
        <item m="1" x="2562"/>
        <item x="880"/>
        <item m="1" x="2182"/>
        <item x="1448"/>
        <item m="1" x="2540"/>
        <item x="1008"/>
        <item m="1" x="3221"/>
        <item x="1666"/>
        <item m="1" x="2479"/>
        <item x="446"/>
        <item m="1" x="3241"/>
        <item x="113"/>
        <item m="1" x="2754"/>
        <item x="1691"/>
        <item m="1" x="3059"/>
        <item x="1224"/>
        <item m="1" x="2258"/>
        <item x="1166"/>
        <item x="1494"/>
        <item m="1" x="2632"/>
        <item x="706"/>
        <item m="1" x="2290"/>
        <item x="281"/>
        <item m="1" x="2104"/>
        <item x="1534"/>
        <item m="1" x="3109"/>
        <item x="1355"/>
        <item m="1" x="2088"/>
        <item x="800"/>
        <item m="1" x="3397"/>
        <item m="1" x="2233"/>
        <item m="1" x="2735"/>
        <item x="1095"/>
        <item m="1" x="2833"/>
        <item x="1185"/>
        <item m="1" x="3004"/>
        <item x="1569"/>
        <item m="1" x="1859"/>
        <item x="1257"/>
        <item m="1" x="1996"/>
        <item x="1306"/>
        <item m="1" x="3175"/>
        <item x="453"/>
        <item m="1" x="3345"/>
        <item x="362"/>
        <item m="1" x="3416"/>
        <item x="282"/>
        <item m="1" x="2544"/>
        <item x="168"/>
        <item m="1" x="3199"/>
        <item x="963"/>
        <item m="1" x="3094"/>
        <item x="1037"/>
        <item m="1" x="1753"/>
        <item x="536"/>
        <item m="1" x="2118"/>
        <item x="188"/>
        <item m="1" x="2561"/>
        <item x="123"/>
        <item m="1" x="2660"/>
        <item x="435"/>
        <item m="1" x="2147"/>
        <item x="658"/>
        <item m="1" x="2980"/>
        <item x="479"/>
        <item m="1" x="2539"/>
        <item x="1386"/>
        <item m="1" x="1945"/>
        <item x="1087"/>
        <item m="1" x="3027"/>
        <item x="178"/>
        <item m="1" x="2089"/>
        <item x="238"/>
        <item m="1" x="3430"/>
        <item x="1140"/>
        <item m="1" x="3411"/>
        <item x="230"/>
        <item m="1" x="2852"/>
        <item x="1690"/>
        <item m="1" x="2327"/>
        <item x="136"/>
        <item m="1" x="2188"/>
        <item x="1623"/>
        <item m="1" x="2401"/>
        <item x="1431"/>
        <item m="1" x="2194"/>
        <item x="899"/>
        <item m="1" x="3144"/>
        <item x="797"/>
        <item m="1" x="3389"/>
        <item x="209"/>
        <item m="1" x="2714"/>
        <item x="1432"/>
        <item m="1" x="3009"/>
        <item x="648"/>
        <item m="1" x="3172"/>
        <item x="1307"/>
        <item m="1" x="1800"/>
        <item x="634"/>
        <item m="1" x="3107"/>
        <item x="1297"/>
        <item m="1" x="1799"/>
        <item x="1160"/>
        <item m="1" x="3426"/>
        <item x="527"/>
        <item m="1" x="3314"/>
        <item x="409"/>
        <item m="1" x="2440"/>
        <item x="393"/>
        <item m="1" x="2861"/>
        <item x="327"/>
        <item m="1" x="2193"/>
        <item x="863"/>
        <item m="1" x="2202"/>
        <item x="1609"/>
        <item m="1" x="3127"/>
        <item x="734"/>
        <item m="1" x="2990"/>
        <item x="750"/>
        <item m="1" x="2416"/>
        <item x="751"/>
        <item m="1" x="2051"/>
        <item x="788"/>
        <item m="1" x="2210"/>
        <item x="664"/>
        <item m="1" x="2037"/>
        <item x="554"/>
        <item m="1" x="2633"/>
        <item x="1233"/>
        <item m="1" x="2365"/>
        <item x="328"/>
        <item m="1" x="1728"/>
        <item x="467"/>
        <item m="1" x="1811"/>
        <item x="922"/>
        <item m="1" x="3234"/>
        <item x="1055"/>
        <item m="1" x="2501"/>
        <item x="964"/>
        <item m="1" x="2521"/>
        <item x="106"/>
        <item m="1" x="3151"/>
        <item x="1416"/>
        <item m="1" x="1915"/>
        <item x="102"/>
        <item m="1" x="2924"/>
        <item x="0"/>
        <item m="1" x="3185"/>
        <item x="378"/>
        <item m="1" x="3338"/>
        <item x="1186"/>
        <item m="1" x="1992"/>
        <item x="246"/>
        <item m="1" x="2715"/>
        <item x="568"/>
        <item m="1" x="2652"/>
        <item x="906"/>
        <item m="1" x="2085"/>
        <item x="368"/>
        <item m="1" x="1921"/>
        <item x="1457"/>
        <item m="1" x="2746"/>
        <item x="582"/>
        <item m="1" x="3236"/>
        <item x="513"/>
        <item m="1" x="2475"/>
        <item x="280"/>
        <item m="1" x="3072"/>
        <item x="743"/>
        <item m="1" x="3276"/>
        <item x="301"/>
        <item m="1" x="2471"/>
        <item x="707"/>
        <item m="1" x="2748"/>
        <item x="988"/>
        <item m="1" x="2173"/>
        <item x="626"/>
        <item m="1" x="1831"/>
        <item n="Chancaybaños" x="649"/>
        <item m="1" x="2900"/>
        <item x="998"/>
        <item m="1" x="2761"/>
        <item x="949"/>
        <item m="1" x="2939"/>
        <item x="1144"/>
        <item m="1" x="3420"/>
        <item x="369"/>
        <item m="1" x="2306"/>
        <item x="283"/>
        <item m="1" x="2369"/>
        <item x="329"/>
        <item m="1" x="2975"/>
        <item x="1099"/>
        <item m="1" x="3229"/>
        <item x="423"/>
        <item m="1" x="2528"/>
        <item x="1404"/>
        <item m="1" x="1952"/>
        <item x="941"/>
        <item m="1" x="2836"/>
        <item x="150"/>
        <item m="1" x="2886"/>
        <item x="884"/>
        <item m="1" x="2023"/>
        <item x="920"/>
        <item m="1" x="2459"/>
        <item x="480"/>
        <item m="1" x="2133"/>
        <item m="1" x="2625"/>
        <item x="1642"/>
        <item m="1" x="2845"/>
        <item x="701"/>
        <item m="1" x="3247"/>
        <item x="694"/>
        <item m="1" x="3419"/>
        <item x="1287"/>
        <item m="1" x="3106"/>
        <item x="1092"/>
        <item m="1" x="3217"/>
        <item x="542"/>
        <item m="1" x="1935"/>
        <item x="3"/>
        <item m="1" x="3050"/>
        <item x="256"/>
        <item m="1" x="3058"/>
        <item x="1081"/>
        <item m="1" x="1900"/>
        <item x="965"/>
        <item m="1" x="2918"/>
        <item x="410"/>
        <item m="1" x="3343"/>
        <item x="1258"/>
        <item m="1" x="2865"/>
        <item x="1146"/>
        <item m="1" x="2116"/>
        <item x="330"/>
        <item m="1" x="3048"/>
        <item x="569"/>
        <item m="1" x="2348"/>
        <item x="966"/>
        <item m="1" x="1776"/>
        <item x="471"/>
        <item m="1" x="1809"/>
        <item x="379"/>
        <item m="1" x="2203"/>
        <item x="514"/>
        <item m="1" x="2820"/>
        <item x="584"/>
        <item m="1" x="2741"/>
        <item x="4"/>
        <item m="1" x="1844"/>
        <item x="1114"/>
        <item m="1" x="2352"/>
        <item x="570"/>
        <item m="1" x="3244"/>
        <item x="218"/>
        <item m="1" x="2921"/>
        <item x="939"/>
        <item m="1" x="3432"/>
        <item x="942"/>
        <item m="1" x="2268"/>
        <item x="851"/>
        <item m="1" x="2241"/>
        <item x="679"/>
        <item m="1" x="2799"/>
        <item x="758"/>
        <item m="1" x="3169"/>
        <item x="302"/>
        <item m="1" x="2339"/>
        <item x="809"/>
        <item m="1" x="1802"/>
        <item x="789"/>
        <item m="1" x="3043"/>
        <item x="231"/>
        <item m="1" x="3222"/>
        <item x="103"/>
        <item m="1" x="3132"/>
        <item x="481"/>
        <item m="1" x="1848"/>
        <item x="1643"/>
        <item m="1" x="2570"/>
        <item x="108"/>
        <item m="1" x="2784"/>
        <item x="66"/>
        <item m="1" x="3082"/>
        <item x="619"/>
        <item m="1" x="2122"/>
        <item x="28"/>
        <item m="1" x="3152"/>
        <item x="389"/>
        <item m="1" x="2891"/>
        <item x="1171"/>
        <item m="1" x="3030"/>
        <item x="380"/>
        <item m="1" x="2876"/>
        <item x="1082"/>
        <item m="1" x="2718"/>
        <item x="1308"/>
        <item m="1" x="2460"/>
        <item x="1391"/>
        <item m="1" x="3170"/>
        <item x="901"/>
        <item m="1" x="2938"/>
        <item x="967"/>
        <item m="1" x="3046"/>
        <item x="1064"/>
        <item m="1" x="1874"/>
        <item x="1147"/>
        <item m="1" x="2087"/>
        <item x="1423"/>
        <item m="1" x="2419"/>
        <item x="609"/>
        <item m="1" x="2944"/>
        <item x="926"/>
        <item m="1" x="3299"/>
        <item x="571"/>
        <item m="1" x="2003"/>
        <item x="593"/>
        <item m="1" x="2615"/>
        <item x="1187"/>
        <item m="1" x="1838"/>
        <item x="566"/>
        <item m="1" x="1997"/>
        <item x="1495"/>
        <item m="1" x="2680"/>
        <item x="1126"/>
        <item m="1" x="2733"/>
        <item x="605"/>
        <item m="1" x="2787"/>
        <item x="1455"/>
        <item m="1" x="2878"/>
        <item x="494"/>
        <item m="1" x="1929"/>
        <item x="555"/>
        <item m="1" x="2278"/>
        <item x="472"/>
        <item m="1" x="3344"/>
        <item x="1507"/>
        <item m="1" x="1962"/>
        <item x="1062"/>
        <item m="1" x="2786"/>
        <item x="801"/>
        <item m="1" x="3268"/>
        <item x="968"/>
        <item m="1" x="2912"/>
        <item x="5"/>
        <item m="1" x="2179"/>
        <item x="312"/>
        <item m="1" x="2186"/>
        <item x="871"/>
        <item m="1" x="1869"/>
        <item x="808"/>
        <item m="1" x="3342"/>
        <item x="852"/>
        <item m="1" x="2909"/>
        <item x="29"/>
        <item m="1" x="1787"/>
        <item x="447"/>
        <item m="1" x="3092"/>
        <item x="1188"/>
        <item m="1" x="2034"/>
        <item x="247"/>
        <item m="1" x="1778"/>
        <item x="1659"/>
        <item m="1" x="2229"/>
        <item n="Coronel Gregorio Albarracin Lanchipa" x="1664"/>
        <item x="1392"/>
        <item m="1" x="2177"/>
        <item x="1519"/>
        <item m="1" x="3443"/>
        <item x="1496"/>
        <item m="1" x="1717"/>
        <item x="1234"/>
        <item m="1" x="2015"/>
        <item x="44"/>
        <item m="1" x="2286"/>
        <item x="416"/>
        <item m="1" x="2854"/>
        <item x="802"/>
        <item m="1" x="2148"/>
        <item x="85"/>
        <item m="1" x="3019"/>
        <item x="67"/>
        <item m="1" x="2551"/>
        <item x="1298"/>
        <item m="1" x="2923"/>
        <item x="164"/>
        <item m="1" x="2955"/>
        <item x="304"/>
        <item m="1" x="1946"/>
        <item x="189"/>
        <item m="1" x="2936"/>
        <item x="1127"/>
        <item m="1" x="3283"/>
        <item x="910"/>
        <item m="1" x="2279"/>
        <item x="220"/>
        <item m="1" x="3088"/>
        <item x="1538"/>
        <item m="1" x="3421"/>
        <item x="1468"/>
        <item m="1" x="2262"/>
        <item x="610"/>
        <item m="1" x="3145"/>
        <item x="528"/>
        <item m="1" x="3279"/>
        <item x="86"/>
        <item m="1" x="2963"/>
        <item x="45"/>
        <item m="1" x="2630"/>
        <item x="735"/>
        <item m="1" x="3051"/>
        <item x="1309"/>
        <item m="1" x="2780"/>
        <item x="864"/>
        <item m="1" x="3022"/>
        <item x="708"/>
        <item m="1" x="1816"/>
        <item x="744"/>
        <item m="1" x="3375"/>
        <item x="114"/>
        <item m="1" x="2295"/>
        <item x="502"/>
        <item m="1" x="1720"/>
        <item x="138"/>
        <item m="1" x="1793"/>
        <item x="989"/>
        <item m="1" x="2150"/>
        <item x="702"/>
        <item m="1" x="2935"/>
        <item x="766"/>
        <item m="1" x="3180"/>
        <item x="537"/>
        <item m="1" x="2585"/>
        <item x="865"/>
        <item m="1" x="2995"/>
        <item x="572"/>
        <item m="1" x="3080"/>
        <item x="197"/>
        <item m="1" x="2463"/>
        <item x="552"/>
        <item m="1" x="2524"/>
        <item x="1088"/>
        <item m="1" x="2230"/>
        <item x="714"/>
        <item m="1" x="1986"/>
        <item x="1536"/>
        <item m="1" x="2245"/>
        <item x="790"/>
        <item m="1" x="2404"/>
        <item x="190"/>
        <item m="1" x="2926"/>
        <item x="46"/>
        <item m="1" x="2665"/>
        <item x="1559"/>
        <item m="1" x="2985"/>
        <item x="1429"/>
        <item m="1" x="3306"/>
        <item x="1364"/>
        <item m="1" x="3228"/>
        <item x="583"/>
        <item m="1" x="2983"/>
        <item x="1220"/>
        <item m="1" x="3032"/>
        <item x="23"/>
        <item m="1" x="2702"/>
        <item x="1582"/>
        <item m="1" x="2614"/>
        <item x="394"/>
        <item m="1" x="1906"/>
        <item x="493"/>
        <item m="1" x="2778"/>
        <item x="1520"/>
        <item m="1" x="2616"/>
        <item x="503"/>
        <item m="1" x="1903"/>
        <item x="819"/>
        <item m="1" x="2009"/>
        <item x="96"/>
        <item m="1" x="2218"/>
        <item n="Coronel Castañeda" x="495"/>
        <item m="1" x="1760"/>
        <item x="140"/>
        <item m="1" x="2940"/>
        <item x="30"/>
        <item m="1" x="2732"/>
        <item x="1684"/>
        <item m="1" x="2894"/>
        <item x="556"/>
        <item m="1" x="3243"/>
        <item x="816"/>
        <item m="1" x="2947"/>
        <item x="543"/>
        <item m="1" x="3392"/>
        <item x="297"/>
        <item m="1" x="3223"/>
        <item x="421"/>
        <item m="1" x="3018"/>
        <item x="210"/>
        <item m="1" x="2685"/>
        <item x="284"/>
        <item m="1" x="2045"/>
        <item x="1041"/>
        <item m="1" x="1894"/>
        <item x="686"/>
        <item m="1" x="3037"/>
        <item x="298"/>
        <item m="1" x="2431"/>
        <item x="1487"/>
        <item m="1" x="2907"/>
        <item x="1521"/>
        <item m="1" x="2433"/>
        <item x="1387"/>
        <item m="1" x="2199"/>
        <item x="767"/>
        <item m="1" x="3054"/>
        <item x="31"/>
        <item m="1" x="1810"/>
        <item x="594"/>
        <item m="1" x="3358"/>
        <item x="165"/>
        <item m="1" x="2379"/>
        <item x="969"/>
        <item m="1" x="2436"/>
        <item x="79"/>
        <item m="1" x="3063"/>
        <item x="1552"/>
        <item m="1" x="2883"/>
        <item x="585"/>
        <item m="1" x="2098"/>
        <item n="Cuñumbuqui" x="1610"/>
        <item m="1" x="2315"/>
        <item x="1433"/>
        <item m="1" x="2602"/>
        <item x="248"/>
        <item m="1" x="2782"/>
        <item x="324"/>
        <item m="1" x="2755"/>
        <item x="1128"/>
        <item m="1" x="2020"/>
        <item x="1669"/>
        <item m="1" x="3370"/>
        <item x="1009"/>
        <item m="1" x="1961"/>
        <item x="1709"/>
        <item m="1" x="3447"/>
        <item x="313"/>
        <item m="1" x="3266"/>
        <item x="143"/>
        <item m="1" x="3071"/>
        <item x="663"/>
        <item m="1" x="2367"/>
        <item x="752"/>
        <item m="1" x="2694"/>
        <item x="591"/>
        <item m="1" x="2763"/>
        <item x="1583"/>
        <item m="1" x="1883"/>
        <item x="1571"/>
        <item m="1" x="2517"/>
        <item x="893"/>
        <item m="1" x="2053"/>
        <item x="835"/>
        <item m="1" x="2598"/>
        <item x="417"/>
        <item m="1" x="2884"/>
        <item x="1527"/>
        <item m="1" x="3211"/>
        <item x="721"/>
        <item m="1" x="2599"/>
        <item x="627"/>
        <item m="1" x="2084"/>
        <item x="1189"/>
        <item m="1" x="3153"/>
        <item x="1402"/>
        <item m="1" x="1933"/>
        <item x="1479"/>
        <item m="1" x="3319"/>
        <item x="810"/>
        <item m="1" x="2637"/>
        <item x="1449"/>
        <item m="1" x="1821"/>
        <item x="40"/>
        <item m="1" x="3000"/>
        <item x="1602"/>
        <item m="1" x="2503"/>
        <item x="950"/>
        <item m="1" x="2740"/>
        <item x="1010"/>
        <item m="1" x="1876"/>
        <item x="80"/>
        <item m="1" x="2989"/>
        <item x="274"/>
        <item m="1" x="2281"/>
        <item x="24"/>
        <item m="1" x="2749"/>
        <item x="311"/>
        <item m="1" x="2863"/>
        <item x="635"/>
        <item m="1" x="2583"/>
        <item x="1434"/>
        <item m="1" x="3186"/>
        <item x="970"/>
        <item m="1" x="3173"/>
        <item x="179"/>
        <item m="1" x="1858"/>
        <item x="1632"/>
        <item m="1" x="2257"/>
        <item x="1356"/>
        <item m="1" x="3118"/>
        <item x="544"/>
        <item m="1" x="1926"/>
        <item m="1" x="1767"/>
        <item x="713"/>
        <item m="1" x="1769"/>
        <item x="1677"/>
        <item m="1" x="2949"/>
        <item x="1678"/>
        <item m="1" x="2690"/>
        <item x="1148"/>
        <item m="1" x="3273"/>
        <item x="1149"/>
        <item m="1" x="2298"/>
        <item x="1713"/>
        <item m="1" x="3285"/>
        <item x="1332"/>
        <item m="1" x="3391"/>
        <item x="1165"/>
        <item m="1" x="2261"/>
        <item m="1" x="2266"/>
        <item x="180"/>
        <item m="1" x="2617"/>
        <item x="1379"/>
        <item m="1" x="2465"/>
        <item x="1072"/>
        <item m="1" x="2359"/>
        <item x="32"/>
        <item m="1" x="2180"/>
        <item x="1440"/>
        <item m="1" x="2502"/>
        <item x="314"/>
        <item m="1" x="2693"/>
        <item x="1221"/>
        <item m="1" x="2964"/>
        <item x="1417"/>
        <item m="1" x="2600"/>
        <item x="6"/>
        <item m="1" x="2946"/>
        <item x="628"/>
        <item m="1" x="3139"/>
        <item x="943"/>
        <item m="1" x="1789"/>
        <item x="1108"/>
        <item m="1" x="2713"/>
        <item x="1145"/>
        <item m="1" x="2663"/>
        <item x="586"/>
        <item m="1" x="3035"/>
        <item x="1589"/>
        <item m="1" x="2832"/>
        <item x="299"/>
        <item m="1" x="1887"/>
        <item x="894"/>
        <item m="1" x="3154"/>
        <item x="1676"/>
        <item m="1" x="1786"/>
        <item x="990"/>
        <item m="1" x="2675"/>
        <item x="1310"/>
        <item m="1" x="3060"/>
        <item x="911"/>
        <item m="1" x="3149"/>
        <item x="611"/>
        <item m="1" x="2246"/>
        <item x="151"/>
        <item m="1" x="2064"/>
        <item x="515"/>
        <item m="1" x="3137"/>
        <item m="1" x="1907"/>
        <item x="866"/>
        <item m="1" x="1797"/>
        <item x="198"/>
        <item m="1" x="3143"/>
        <item x="879"/>
        <item m="1" x="3341"/>
        <item x="305"/>
        <item m="1" x="2703"/>
        <item x="152"/>
        <item m="1" x="2520"/>
        <item x="1065"/>
        <item m="1" x="1916"/>
        <item x="153"/>
        <item m="1" x="3052"/>
        <item x="1284"/>
        <item m="1" x="2545"/>
        <item x="768"/>
        <item m="1" x="2142"/>
        <item x="1405"/>
        <item m="1" x="2571"/>
        <item x="803"/>
        <item m="1" x="2578"/>
        <item x="482"/>
        <item m="1" x="1985"/>
        <item x="1259"/>
        <item m="1" x="2049"/>
        <item x="97"/>
        <item m="1" x="3277"/>
        <item x="900"/>
        <item m="1" x="1956"/>
        <item x="971"/>
        <item m="1" x="2256"/>
        <item x="1528"/>
        <item m="1" x="3387"/>
        <item x="606"/>
        <item m="1" x="2691"/>
        <item x="972"/>
        <item m="1" x="3248"/>
        <item x="1595"/>
        <item m="1" x="2215"/>
        <item x="115"/>
        <item m="1" x="2760"/>
        <item x="1288"/>
        <item m="1" x="1898"/>
        <item x="1125"/>
        <item m="1" x="2247"/>
        <item x="1011"/>
        <item m="1" x="2374"/>
        <item x="1066"/>
        <item m="1" x="2516"/>
        <item x="458"/>
        <item m="1" x="1936"/>
        <item x="529"/>
        <item m="1" x="2488"/>
        <item x="1226"/>
        <item m="1" x="2439"/>
        <item x="804"/>
        <item m="1" x="1879"/>
        <item x="538"/>
        <item m="1" x="3267"/>
        <item x="68"/>
        <item m="1" x="2452"/>
        <item x="573"/>
        <item m="1" x="2477"/>
        <item x="1311"/>
        <item m="1" x="1795"/>
        <item x="395"/>
        <item m="1" x="2119"/>
        <item x="1424"/>
        <item m="1" x="2447"/>
        <item x="791"/>
        <item m="1" x="3366"/>
        <item x="973"/>
        <item m="1" x="2151"/>
        <item x="1537"/>
        <item m="1" x="2899"/>
        <item x="956"/>
        <item m="1" x="3099"/>
        <item x="522"/>
        <item m="1" x="2972"/>
        <item x="1222"/>
        <item m="1" x="3307"/>
        <item x="257"/>
        <item m="1" x="2559"/>
        <item x="745"/>
        <item m="1" x="2001"/>
        <item x="258"/>
        <item m="1" x="3191"/>
        <item x="530"/>
        <item m="1" x="3104"/>
        <item x="381"/>
        <item m="1" x="3367"/>
        <item x="7"/>
        <item m="1" x="2156"/>
        <item x="1115"/>
        <item m="1" x="2692"/>
        <item x="763"/>
        <item m="1" x="2176"/>
        <item x="1312"/>
        <item m="1" x="2817"/>
        <item x="962"/>
        <item m="1" x="3108"/>
        <item x="1073"/>
        <item m="1" x="3174"/>
        <item x="87"/>
        <item m="1" x="2752"/>
        <item x="780"/>
        <item m="1" x="3120"/>
        <item x="199"/>
        <item m="1" x="2731"/>
        <item x="1313"/>
        <item m="1" x="2242"/>
        <item x="249"/>
        <item m="1" x="2384"/>
        <item x="736"/>
        <item m="1" x="2351"/>
        <item x="456"/>
        <item m="1" x="2388"/>
        <item x="1314"/>
        <item m="1" x="2422"/>
        <item x="154"/>
        <item m="1" x="2427"/>
        <item x="1670"/>
        <item m="1" x="3414"/>
        <item x="849"/>
        <item m="1" x="2593"/>
        <item x="370"/>
        <item m="1" x="1990"/>
        <item x="1260"/>
        <item m="1" x="2596"/>
        <item n="Huañec" x="1315"/>
        <item m="1" x="2639"/>
        <item x="275"/>
        <item m="1" x="3371"/>
        <item x="1243"/>
        <item m="1" x="2396"/>
        <item x="1100"/>
        <item m="1" x="2095"/>
        <item x="620"/>
        <item m="1" x="3239"/>
        <item x="84"/>
        <item m="1" x="3085"/>
        <item x="147"/>
        <item m="1" x="3136"/>
        <item x="1406"/>
        <item m="1" x="3056"/>
        <item x="836"/>
        <item m="1" x="2807"/>
        <item x="1049"/>
        <item m="1" x="3359"/>
        <item x="1012"/>
        <item m="1" x="2109"/>
        <item x="1450"/>
        <item m="1" x="2597"/>
        <item x="163"/>
        <item m="1" x="3378"/>
        <item x="753"/>
        <item m="1" x="3335"/>
        <item x="1261"/>
        <item m="1" x="3290"/>
        <item x="680"/>
        <item m="1" x="2134"/>
        <item x="1227"/>
        <item m="1" x="2929"/>
        <item x="1050"/>
        <item m="1" x="2353"/>
        <item x="974"/>
        <item m="1" x="2371"/>
        <item x="557"/>
        <item m="1" x="3087"/>
        <item x="1096"/>
        <item m="1" x="3349"/>
        <item x="116"/>
        <item m="1" x="2448"/>
        <item x="169"/>
        <item m="1" x="2293"/>
        <item x="1539"/>
        <item m="1" x="3297"/>
        <item x="1289"/>
        <item m="1" x="1817"/>
        <item x="531"/>
        <item m="1" x="2338"/>
        <item x="820"/>
        <item m="1" x="3159"/>
        <item x="166"/>
        <item m="1" x="2314"/>
        <item x="259"/>
        <item m="1" x="2333"/>
        <item x="1056"/>
        <item m="1" x="2604"/>
        <item x="170"/>
        <item m="1" x="3423"/>
        <item x="1116"/>
        <item m="1" x="3383"/>
        <item x="232"/>
        <item m="1" x="1762"/>
        <item x="117"/>
        <item m="1" x="2214"/>
        <item x="769"/>
        <item m="1" x="2765"/>
        <item x="205"/>
        <item m="1" x="1770"/>
        <item x="211"/>
        <item m="1" x="2069"/>
        <item x="315"/>
        <item m="1" x="2337"/>
        <item x="1407"/>
        <item m="1" x="1999"/>
        <item x="792"/>
        <item m="1" x="2664"/>
        <item x="285"/>
        <item m="1" x="2582"/>
        <item x="424"/>
        <item m="1" x="2406"/>
        <item x="1117"/>
        <item m="1" x="3393"/>
        <item x="722"/>
        <item m="1" x="3066"/>
        <item x="1560"/>
        <item m="1" x="3363"/>
        <item x="817"/>
        <item m="1" x="3204"/>
        <item x="975"/>
        <item m="1" x="2191"/>
        <item x="1381"/>
        <item m="1" x="1779"/>
        <item x="1013"/>
        <item m="1" x="2468"/>
        <item x="1619"/>
        <item m="1" x="2592"/>
        <item x="1644"/>
        <item m="1" x="2821"/>
        <item x="957"/>
        <item m="1" x="2927"/>
        <item x="1383"/>
        <item m="1" x="3251"/>
        <item x="927"/>
        <item m="1" x="2363"/>
        <item x="629"/>
        <item m="1" x="3011"/>
        <item x="1393"/>
        <item x="396"/>
        <item m="1" x="1773"/>
        <item m="1" x="1822"/>
        <item m="1" x="2334"/>
        <item x="1473"/>
        <item m="1" x="2335"/>
        <item x="459"/>
        <item m="1" x="1908"/>
        <item x="1247"/>
        <item m="1" x="3402"/>
        <item x="1673"/>
        <item m="1" x="1774"/>
        <item x="1533"/>
        <item m="1" x="2372"/>
        <item x="1172"/>
        <item m="1" x="3012"/>
        <item x="1401"/>
        <item m="1" x="2038"/>
        <item x="25"/>
        <item m="1" x="2834"/>
        <item x="1235"/>
        <item m="1" x="2432"/>
        <item x="1365"/>
        <item m="1" x="2059"/>
        <item x="1375"/>
        <item m="1" x="3078"/>
        <item x="1167"/>
        <item m="1" x="2274"/>
        <item x="1540"/>
        <item m="1" x="1974"/>
        <item x="1660"/>
        <item m="1" x="2623"/>
        <item x="88"/>
        <item m="1" x="2391"/>
        <item x="1333"/>
        <item m="1" x="2612"/>
        <item x="976"/>
        <item m="1" x="1964"/>
        <item x="47"/>
        <item m="1" x="1745"/>
        <item x="728"/>
        <item m="1" x="2793"/>
        <item x="1382"/>
        <item x="1698"/>
        <item m="1" x="2708"/>
        <item m="1" x="1766"/>
        <item m="1" x="2269"/>
        <item x="1330"/>
        <item m="1" x="3364"/>
        <item x="411"/>
        <item m="1" x="2370"/>
        <item x="1708"/>
        <item m="1" x="2100"/>
        <item x="418"/>
        <item m="1" x="3165"/>
        <item x="1674"/>
        <item m="1" x="1723"/>
        <item x="1522"/>
        <item m="1" x="2470"/>
        <item x="770"/>
        <item m="1" x="2849"/>
        <item x="924"/>
        <item m="1" x="3286"/>
        <item x="885"/>
        <item m="1" x="3350"/>
        <item x="331"/>
        <item m="1" x="2313"/>
        <item x="607"/>
        <item m="1" x="3086"/>
        <item x="81"/>
        <item m="1" x="2361"/>
        <item x="89"/>
        <item m="1" x="2853"/>
        <item x="1014"/>
        <item m="1" x="1959"/>
        <item x="371"/>
        <item m="1" x="2505"/>
        <item x="1004"/>
        <item m="1" x="3281"/>
        <item x="1173"/>
        <item m="1" x="3033"/>
        <item x="33"/>
        <item m="1" x="2196"/>
        <item x="1343"/>
        <item m="1" x="3289"/>
        <item x="1362"/>
        <item m="1" x="1835"/>
        <item x="1590"/>
        <item m="1" x="2356"/>
        <item x="1109"/>
        <item m="1" x="2238"/>
        <item x="545"/>
        <item m="1" x="2130"/>
        <item x="1190"/>
        <item m="1" x="2903"/>
        <item x="444"/>
        <item m="1" x="2149"/>
        <item x="1441"/>
        <item m="1" x="3401"/>
        <item x="886"/>
        <item m="1" x="2896"/>
        <item x="915"/>
        <item m="1" x="2978"/>
        <item x="558"/>
        <item m="1" x="2994"/>
        <item x="895"/>
        <item m="1" x="2378"/>
        <item x="1508"/>
        <item m="1" x="3177"/>
        <item x="559"/>
        <item m="1" x="1975"/>
        <item x="1150"/>
        <item m="1" x="1995"/>
        <item x="353"/>
        <item m="1" x="2482"/>
        <item x="630"/>
        <item m="1" x="1891"/>
        <item x="272"/>
        <item m="1" x="1965"/>
        <item x="355"/>
        <item m="1" x="2138"/>
        <item x="631"/>
        <item m="1" x="2984"/>
        <item x="276"/>
        <item m="1" x="2128"/>
        <item x="1645"/>
        <item m="1" x="2303"/>
        <item x="1617"/>
        <item m="1" x="3200"/>
        <item x="793"/>
        <item m="1" x="2042"/>
        <item x="1015"/>
        <item m="1" x="2428"/>
        <item x="1526"/>
        <item m="1" x="2267"/>
        <item x="1567"/>
        <item m="1" x="3351"/>
        <item x="27"/>
        <item m="1" x="2368"/>
        <item x="1036"/>
        <item m="1" x="3255"/>
        <item x="286"/>
        <item m="1" x="2518"/>
        <item x="271"/>
        <item m="1" x="2232"/>
        <item x="1529"/>
        <item m="1" x="2007"/>
        <item x="260"/>
        <item m="1" x="2560"/>
        <item n="Kosñipata" x="746"/>
        <item m="1" x="1752"/>
        <item x="695"/>
        <item m="1" x="3348"/>
        <item x="1435"/>
        <item m="1" x="3399"/>
        <item x="1646"/>
        <item m="1" x="1746"/>
        <item x="1480"/>
        <item m="1" x="2743"/>
        <item x="1394"/>
        <item m="1" x="3368"/>
        <item x="621"/>
        <item m="1" x="2168"/>
        <item x="1685"/>
        <item m="1" x="3278"/>
        <item x="1101"/>
        <item m="1" x="1801"/>
        <item x="650"/>
        <item m="1" x="3382"/>
        <item x="636"/>
        <item m="1" x="1804"/>
        <item x="1469"/>
        <item m="1" x="3017"/>
        <item x="8"/>
        <item m="1" x="2679"/>
        <item x="332"/>
        <item m="1" x="2073"/>
        <item x="90"/>
        <item m="1" x="2035"/>
        <item x="565"/>
        <item m="1" x="1832"/>
        <item x="1458"/>
        <item m="1" x="1833"/>
        <item x="98"/>
        <item m="1" x="2574"/>
        <item x="1191"/>
        <item m="1" x="2783"/>
        <item x="903"/>
        <item m="1" x="2125"/>
        <item x="1054"/>
        <item m="1" x="2801"/>
        <item x="144"/>
        <item m="1" x="2669"/>
        <item x="26"/>
        <item m="1" x="2297"/>
        <item x="659"/>
        <item m="1" x="1839"/>
        <item x="118"/>
        <item m="1" x="2676"/>
        <item x="660"/>
        <item m="1" x="2117"/>
        <item x="595"/>
        <item m="1" x="3242"/>
        <item x="928"/>
        <item m="1" x="2500"/>
        <item m="1" x="2143"/>
        <item x="870"/>
        <item m="1" x="2277"/>
        <item x="1151"/>
        <item m="1" x="2967"/>
        <item x="1665"/>
        <item m="1" x="1828"/>
        <item x="1377"/>
        <item m="1" x="2667"/>
        <item x="200"/>
        <item m="1" x="2530"/>
        <item x="1228"/>
        <item m="1" x="2457"/>
        <item x="1152"/>
        <item m="1" x="1978"/>
        <item x="1262"/>
        <item m="1" x="3231"/>
        <item x="574"/>
        <item m="1" x="2380"/>
        <item x="1451"/>
        <item m="1" x="2376"/>
        <item x="1606"/>
        <item m="1" x="2381"/>
        <item x="687"/>
        <item m="1" x="2588"/>
        <item x="1170"/>
        <item m="1" x="2795"/>
        <item x="250"/>
        <item m="1" x="2004"/>
        <item x="504"/>
        <item m="1" x="1947"/>
        <item x="1248"/>
        <item m="1" x="2041"/>
        <item x="42"/>
        <item m="1" x="2957"/>
        <item x="1474"/>
        <item m="1" x="2158"/>
        <item x="1263"/>
        <item m="1" x="1843"/>
        <item x="696"/>
        <item m="1" x="1715"/>
        <item x="821"/>
        <item m="1" x="2654"/>
        <item x="483"/>
        <item m="1" x="2198"/>
        <item x="1264"/>
        <item m="1" x="2429"/>
        <item x="1074"/>
        <item m="1" x="2698"/>
        <item x="688"/>
        <item m="1" x="2434"/>
        <item x="397"/>
        <item m="1" x="3355"/>
        <item x="771"/>
        <item m="1" x="1868"/>
        <item x="1334"/>
        <item m="1" x="2144"/>
        <item x="1436"/>
        <item m="1" x="2102"/>
        <item x="1376"/>
        <item m="1" x="1771"/>
        <item x="612"/>
        <item m="1" x="1988"/>
        <item x="697"/>
        <item m="1" x="3412"/>
        <item x="9"/>
        <item m="1" x="2719"/>
        <item x="484"/>
        <item m="1" x="3384"/>
        <item n="Leonor Ordoñez" x="1016"/>
        <item m="1" x="1722"/>
        <item x="10"/>
        <item m="1" x="1924"/>
        <item x="1180"/>
        <item m="1" x="2969"/>
        <item x="69"/>
        <item m="1" x="2239"/>
        <item x="681"/>
        <item m="1" x="3216"/>
        <item x="1572"/>
        <item m="1" x="3235"/>
        <item x="1192"/>
        <item m="1" x="2797"/>
        <item x="1316"/>
        <item m="1" x="2991"/>
        <item x="785"/>
        <item m="1" x="2362"/>
        <item x="709"/>
        <item m="1" x="2400"/>
        <item x="546"/>
        <item m="1" x="2898"/>
        <item x="212"/>
        <item m="1" x="2536"/>
        <item x="1553"/>
        <item m="1" x="1923"/>
        <item x="181"/>
        <item m="1" x="3226"/>
        <item x="100"/>
        <item m="1" x="2234"/>
        <item x="637"/>
        <item m="1" x="3258"/>
        <item x="201"/>
        <item m="1" x="2554"/>
        <item x="882"/>
        <item m="1" x="3280"/>
        <item x="485"/>
        <item m="1" x="1718"/>
        <item x="1042"/>
        <item m="1" x="1827"/>
        <item x="191"/>
        <item m="1" x="3259"/>
        <item x="953"/>
        <item m="1" x="2791"/>
        <item x="463"/>
        <item m="1" x="2417"/>
        <item x="1017"/>
        <item m="1" x="2839"/>
        <item x="1395"/>
        <item m="1" x="3439"/>
        <item x="182"/>
        <item m="1" x="2090"/>
        <item x="710"/>
        <item m="1" x="2094"/>
        <item x="398"/>
        <item m="1" x="3288"/>
        <item x="1481"/>
        <item m="1" x="2192"/>
        <item x="811"/>
        <item m="1" x="2768"/>
        <item x="1672"/>
        <item m="1" x="2762"/>
        <item x="372"/>
        <item m="1" x="1861"/>
        <item x="70"/>
        <item m="1" x="2721"/>
        <item x="1089"/>
        <item m="1" x="2564"/>
        <item x="48"/>
        <item m="1" x="1892"/>
        <item x="49"/>
        <item m="1" x="2726"/>
        <item x="82"/>
        <item m="1" x="2775"/>
        <item x="929"/>
        <item m="1" x="2273"/>
        <item n="Los Baños del Inca" x="547"/>
        <item m="1" x="3116"/>
        <item x="448"/>
        <item m="1" x="2959"/>
        <item x="1193"/>
        <item m="1" x="3262"/>
        <item x="1482"/>
        <item m="1" x="2397"/>
        <item x="486"/>
        <item m="1" x="2742"/>
        <item x="183"/>
        <item m="1" x="2885"/>
        <item x="287"/>
        <item m="1" x="2478"/>
        <item x="473"/>
        <item m="1" x="2225"/>
        <item x="1236"/>
        <item m="1" x="2438"/>
        <item x="460"/>
        <item m="1" x="2974"/>
        <item x="1194"/>
        <item m="1" x="2611"/>
        <item x="1195"/>
        <item m="1" x="1829"/>
        <item x="50"/>
        <item m="1" x="2508"/>
        <item x="51"/>
        <item m="1" x="1812"/>
        <item x="896"/>
        <item m="1" x="2513"/>
        <item x="399"/>
        <item m="1" x="3425"/>
        <item x="1554"/>
        <item m="1" x="2568"/>
        <item x="221"/>
        <item m="1" x="1796"/>
        <item x="382"/>
        <item m="1" x="1866"/>
        <item x="1102"/>
        <item m="1" x="3304"/>
        <item x="759"/>
        <item m="1" x="3073"/>
        <item x="1516"/>
        <item m="1" x="2838"/>
        <item x="1317"/>
        <item m="1" x="1966"/>
        <item x="1380"/>
        <item m="1" x="2322"/>
        <item x="400"/>
        <item m="1" x="2646"/>
        <item x="11"/>
        <item m="1" x="1805"/>
        <item x="1083"/>
        <item m="1" x="1788"/>
        <item x="1196"/>
        <item m="1" x="3036"/>
        <item x="407"/>
        <item m="1" x="2586"/>
        <item x="1237"/>
        <item m="1" x="3429"/>
        <item x="167"/>
        <item m="1" x="1747"/>
        <item x="316"/>
        <item m="1" x="3193"/>
        <item x="1702"/>
        <item m="1" x="3360"/>
        <item x="1223"/>
        <item m="1" x="2547"/>
        <item x="1483"/>
        <item m="1" x="2709"/>
        <item x="239"/>
        <item m="1" x="2610"/>
        <item x="119"/>
        <item m="1" x="3337"/>
        <item x="1370"/>
        <item m="1" x="3215"/>
        <item x="772"/>
        <item m="1" x="2145"/>
        <item x="1378"/>
        <item m="1" x="1912"/>
        <item x="1168"/>
        <item m="1" x="3182"/>
        <item x="991"/>
        <item m="1" x="2000"/>
        <item x="1497"/>
        <item m="1" x="2454"/>
        <item m="1" x="2981"/>
        <item x="1357"/>
        <item m="1" x="2219"/>
        <item x="300"/>
        <item m="1" x="3435"/>
        <item x="703"/>
        <item m="1" x="2855"/>
        <item x="723"/>
        <item m="1" x="2816"/>
        <item x="760"/>
        <item m="1" x="2549"/>
        <item x="213"/>
        <item m="1" x="1971"/>
        <item x="1129"/>
        <item m="1" x="2029"/>
        <item x="505"/>
        <item m="1" x="3373"/>
        <item x="754"/>
        <item m="1" x="3354"/>
        <item x="1057"/>
        <item m="1" x="2844"/>
        <item x="128"/>
        <item m="1" x="3390"/>
        <item x="782"/>
        <item m="1" x="3291"/>
        <item x="1475"/>
        <item m="1" x="2627"/>
        <item x="1018"/>
        <item m="1" x="3026"/>
        <item x="951"/>
        <item m="1" x="3021"/>
        <item x="853"/>
        <item m="1" x="2657"/>
        <item x="52"/>
        <item m="1" x="2031"/>
        <item x="449"/>
        <item m="1" x="2408"/>
        <item x="897"/>
        <item m="1" x="3331"/>
        <item x="333"/>
        <item m="1" x="2472"/>
        <item x="356"/>
        <item m="1" x="1953"/>
        <item x="872"/>
        <item m="1" x="3357"/>
        <item x="1265"/>
        <item m="1" x="2992"/>
        <item x="71"/>
        <item m="1" x="2725"/>
        <item x="357"/>
        <item m="1" x="2587"/>
        <item x="12"/>
        <item m="1" x="2484"/>
        <item x="1141"/>
        <item m="1" x="2638"/>
        <item x="155"/>
        <item m="1" x="2758"/>
        <item x="1699"/>
        <item m="1" x="3311"/>
        <item x="1019"/>
        <item m="1" x="2072"/>
        <item x="1020"/>
        <item m="1" x="2364"/>
        <item x="240"/>
        <item m="1" x="1730"/>
        <item x="992"/>
        <item m="1" x="3415"/>
        <item x="1396"/>
        <item m="1" x="1969"/>
        <item x="1694"/>
        <item m="1" x="1785"/>
        <item x="548"/>
        <item m="1" x="3195"/>
        <item x="171"/>
        <item m="1" x="1840"/>
        <item x="1254"/>
        <item m="1" x="2720"/>
        <item x="1047"/>
        <item m="1" x="2209"/>
        <item x="1335"/>
        <item m="1" x="2682"/>
        <item x="731"/>
        <item m="1" x="1714"/>
        <item x="419"/>
        <item m="1" x="1875"/>
        <item x="662"/>
        <item m="1" x="2773"/>
        <item x="317"/>
        <item m="1" x="2467"/>
        <item x="1476"/>
        <item m="1" x="3005"/>
        <item x="560"/>
        <item m="1" x="1815"/>
        <item x="72"/>
        <item m="1" x="2131"/>
        <item x="575"/>
        <item m="1" x="2030"/>
        <item x="334"/>
        <item m="1" x="3224"/>
        <item x="104"/>
        <item m="1" x="3042"/>
        <item x="993"/>
        <item m="1" x="3269"/>
        <item x="1075"/>
        <item m="1" x="2772"/>
        <item x="1174"/>
        <item m="1" x="2812"/>
        <item x="1558"/>
        <item m="1" x="3053"/>
        <item x="907"/>
        <item m="1" x="2129"/>
        <item x="13"/>
        <item m="1" x="2074"/>
        <item x="1021"/>
        <item m="1" x="2165"/>
        <item x="1136"/>
        <item m="1" x="2483"/>
        <item x="335"/>
        <item m="1" x="1909"/>
        <item x="415"/>
        <item m="1" x="2028"/>
        <item x="805"/>
        <item m="1" x="1791"/>
        <item x="682"/>
        <item m="1" x="2464"/>
        <item x="1022"/>
        <item m="1" x="2304"/>
        <item x="1153"/>
        <item m="1" x="1764"/>
        <item x="1442"/>
        <item m="1" x="2590"/>
        <item x="14"/>
        <item m="1" x="2410"/>
        <item x="887"/>
        <item m="1" x="2697"/>
        <item x="1385"/>
        <item m="1" x="2366"/>
        <item x="1647"/>
        <item m="1" x="2187"/>
        <item x="516"/>
        <item m="1" x="3305"/>
        <item x="222"/>
        <item m="1" x="3057"/>
        <item x="1058"/>
        <item m="1" x="3418"/>
        <item x="1371"/>
        <item m="1" x="3257"/>
        <item x="1175"/>
        <item m="1" x="2476"/>
        <item x="1459"/>
        <item m="1" x="3413"/>
        <item x="673"/>
        <item m="1" x="3164"/>
        <item x="1176"/>
        <item m="1" x="1928"/>
        <item x="773"/>
        <item m="1" x="2911"/>
        <item x="1587"/>
        <item m="1" x="2308"/>
        <item x="1509"/>
        <item m="1" x="1737"/>
        <item m="1" x="2265"/>
        <item x="1023"/>
        <item m="1" x="2236"/>
        <item x="1024"/>
        <item m="1" x="2644"/>
        <item x="184"/>
        <item m="1" x="2987"/>
        <item x="622"/>
        <item m="1" x="3023"/>
        <item x="549"/>
        <item m="1" x="1755"/>
        <item x="638"/>
        <item m="1" x="2566"/>
        <item x="1336"/>
        <item m="1" x="2006"/>
        <item x="1345"/>
        <item m="1" x="2294"/>
        <item x="1299"/>
        <item m="1" x="2840"/>
        <item x="948"/>
        <item m="1" x="2140"/>
        <item x="223"/>
        <item m="1" x="2387"/>
        <item m="1" x="2922"/>
        <item x="1710"/>
        <item m="1" x="2442"/>
        <item x="1547"/>
        <item m="1" x="2794"/>
        <item x="358"/>
        <item m="1" x="3190"/>
        <item x="639"/>
        <item m="1" x="2591"/>
        <item x="39"/>
        <item m="1" x="2019"/>
        <item x="651"/>
        <item m="1" x="2552"/>
        <item x="1408"/>
        <item m="1" x="2350"/>
        <item x="1154"/>
        <item m="1" x="2971"/>
        <item x="1633"/>
        <item m="1" x="3431"/>
        <item x="1701"/>
        <item m="1" x="2798"/>
        <item x="994"/>
        <item m="1" x="3061"/>
        <item x="226"/>
        <item m="1" x="2867"/>
        <item x="1238"/>
        <item m="1" x="2631"/>
        <item x="774"/>
        <item m="1" x="3406"/>
        <item x="1652"/>
        <item m="1" x="3155"/>
        <item n="Nuñoa" x="1555"/>
        <item m="1" x="3233"/>
        <item x="837"/>
        <item x="925"/>
        <item m="1" x="2172"/>
        <item x="53"/>
        <item m="1" x="2734"/>
        <item x="487"/>
        <item m="1" x="2519"/>
        <item m="1" x="2336"/>
        <item x="306"/>
        <item m="1" x="2941"/>
        <item x="755"/>
        <item m="1" x="2526"/>
        <item x="359"/>
        <item m="1" x="2523"/>
        <item m="1" x="2341"/>
        <item x="715"/>
        <item m="1" x="3316"/>
        <item x="822"/>
        <item m="1" x="1749"/>
        <item x="185"/>
        <item m="1" x="2943"/>
        <item x="930"/>
        <item m="1" x="2509"/>
        <item x="54"/>
        <item m="1" x="2444"/>
        <item x="1548"/>
        <item m="1" x="2953"/>
        <item x="1523"/>
        <item m="1" x="1886"/>
        <item x="761"/>
        <item m="1" x="2027"/>
        <item x="1584"/>
        <item m="1" x="2068"/>
        <item x="15"/>
        <item m="1" x="2106"/>
        <item x="1177"/>
        <item m="1" x="2594"/>
        <item x="737"/>
        <item m="1" x="3313"/>
        <item x="1318"/>
        <item m="1" x="1733"/>
        <item x="1390"/>
        <item m="1" x="3282"/>
        <item x="73"/>
        <item m="1" x="3295"/>
        <item x="1038"/>
        <item m="1" x="2897"/>
        <item x="1118"/>
        <item m="1" x="2645"/>
        <item x="307"/>
        <item m="1" x="2727"/>
        <item x="383"/>
        <item m="1" x="2124"/>
        <item x="995"/>
        <item m="1" x="2835"/>
        <item x="277"/>
        <item m="1" x="2686"/>
        <item x="1556"/>
        <item m="1" x="2018"/>
        <item x="488"/>
        <item m="1" x="3301"/>
        <item x="1097"/>
        <item m="1" x="2332"/>
        <item x="561"/>
        <item m="1" x="1870"/>
        <item x="1422"/>
        <item m="1" x="2285"/>
        <item x="506"/>
        <item m="1" x="2512"/>
        <item x="1295"/>
        <item m="1" x="2979"/>
        <item x="1155"/>
        <item m="1" x="2777"/>
        <item x="1025"/>
        <item m="1" x="2184"/>
        <item x="1443"/>
        <item m="1" x="2251"/>
        <item x="1093"/>
        <item m="1" x="1958"/>
        <item x="496"/>
        <item m="1" x="2851"/>
        <item x="1239"/>
        <item m="1" x="1972"/>
        <item x="1249"/>
        <item m="1" x="3006"/>
        <item x="1110"/>
        <item m="1" x="3379"/>
        <item x="436"/>
        <item m="1" x="2132"/>
        <item x="738"/>
        <item m="1" x="2254"/>
        <item x="576"/>
        <item m="1" x="2201"/>
        <item x="1290"/>
        <item m="1" x="2873"/>
        <item x="1197"/>
        <item m="1" x="2888"/>
        <item x="278"/>
        <item m="1" x="2208"/>
        <item x="931"/>
        <item m="1" x="2159"/>
        <item x="815"/>
        <item m="1" x="2083"/>
        <item x="1300"/>
        <item m="1" x="2684"/>
        <item x="873"/>
        <item m="1" x="2092"/>
        <item x="1661"/>
        <item m="1" x="2565"/>
        <item x="1620"/>
        <item m="1" x="2425"/>
        <item x="120"/>
        <item m="1" x="2541"/>
        <item x="261"/>
        <item m="1" x="3324"/>
        <item x="1403"/>
        <item m="1" x="1943"/>
        <item x="1178"/>
        <item m="1" x="2082"/>
        <item x="262"/>
        <item m="1" x="1994"/>
        <item x="1707"/>
        <item m="1" x="3098"/>
        <item x="1366"/>
        <item m="1" x="1806"/>
        <item x="517"/>
        <item m="1" x="1761"/>
        <item x="1084"/>
        <item m="1" x="2489"/>
        <item x="1444"/>
        <item m="1" x="2153"/>
        <item x="1465"/>
        <item m="1" x="2621"/>
        <item x="1621"/>
        <item m="1" x="3123"/>
        <item x="775"/>
        <item m="1" x="2450"/>
        <item x="1051"/>
        <item m="1" x="2804"/>
        <item x="1425"/>
        <item m="1" x="3272"/>
        <item x="1409"/>
        <item m="1" x="3380"/>
        <item x="202"/>
        <item m="1" x="2829"/>
        <item x="716"/>
        <item m="1" x="2107"/>
        <item x="952"/>
        <item m="1" x="2567"/>
        <item x="1043"/>
        <item m="1" x="2409"/>
        <item x="263"/>
        <item m="1" x="2537"/>
        <item x="384"/>
        <item m="1" x="2814"/>
        <item x="425"/>
        <item m="1" x="2174"/>
        <item x="172"/>
        <item m="1" x="2874"/>
        <item x="91"/>
        <item m="1" x="2183"/>
        <item x="214"/>
        <item m="1" x="1873"/>
        <item x="1686"/>
        <item m="1" x="3045"/>
        <item x="905"/>
        <item m="1" x="1736"/>
        <item x="1026"/>
        <item m="1" x="2418"/>
        <item x="1648"/>
        <item m="1" x="2137"/>
        <item x="1695"/>
        <item m="1" x="2492"/>
        <item x="958"/>
        <item m="1" x="2323"/>
        <item x="1215"/>
        <item m="1" x="2299"/>
        <item x="1103"/>
        <item m="1" x="3332"/>
        <item x="507"/>
        <item m="1" x="1807"/>
        <item x="215"/>
        <item m="1" x="3114"/>
        <item x="450"/>
        <item m="1" x="3049"/>
        <item x="1549"/>
        <item m="1" x="2005"/>
        <item x="1027"/>
        <item m="1" x="1765"/>
        <item x="932"/>
        <item m="1" x="1758"/>
        <item x="1119"/>
        <item m="1" x="2643"/>
        <item x="1634"/>
        <item m="1" x="2498"/>
        <item x="92"/>
        <item m="1" x="1790"/>
        <item x="129"/>
        <item m="1" x="2050"/>
        <item x="1346"/>
        <item m="1" x="3325"/>
        <item x="1478"/>
        <item m="1" x="2968"/>
        <item m="1" x="1726"/>
        <item x="206"/>
        <item m="1" x="3334"/>
        <item x="732"/>
        <item m="1" x="2818"/>
        <item x="1372"/>
        <item m="1" x="3440"/>
        <item x="1573"/>
        <item m="1" x="1855"/>
        <item x="1161"/>
        <item m="1" x="1973"/>
        <item x="318"/>
        <item m="1" x="2213"/>
        <item x="1120"/>
        <item m="1" x="1824"/>
        <item x="1216"/>
        <item m="1" x="2204"/>
        <item x="1418"/>
        <item m="1" x="2135"/>
        <item x="783"/>
        <item m="1" x="2152"/>
        <item x="812"/>
        <item m="1" x="2456"/>
        <item x="1498"/>
        <item m="1" x="2300"/>
        <item x="336"/>
        <item m="1" x="1902"/>
        <item x="741"/>
        <item m="1" x="2481"/>
        <item x="156"/>
        <item m="1" x="2048"/>
        <item x="501"/>
        <item m="1" x="2613"/>
        <item x="838"/>
        <item m="1" x="3187"/>
        <item x="1351"/>
        <item m="1" x="2889"/>
        <item x="625"/>
        <item m="1" x="2493"/>
        <item x="1564"/>
        <item m="1" x="3274"/>
        <item x="999"/>
        <item m="1" x="1977"/>
        <item x="1574"/>
        <item m="1" x="2317"/>
        <item x="1121"/>
        <item m="1" x="2062"/>
        <item x="1499"/>
        <item m="1" x="2677"/>
        <item x="1000"/>
        <item m="1" x="3409"/>
        <item x="727"/>
        <item m="1" x="1899"/>
        <item x="717"/>
        <item m="1" x="2504"/>
        <item x="251"/>
        <item m="1" x="2556"/>
        <item x="848"/>
        <item m="1" x="2841"/>
        <item x="1622"/>
        <item m="1" x="2415"/>
        <item x="1156"/>
        <item m="1" x="3161"/>
        <item x="776"/>
        <item m="1" x="2580"/>
        <item x="977"/>
        <item m="1" x="1803"/>
        <item x="1535"/>
        <item m="1" x="2557"/>
        <item x="859"/>
        <item m="1" x="3168"/>
        <item x="739"/>
        <item m="1" x="2437"/>
        <item x="1624"/>
        <item m="1" x="3404"/>
        <item x="823"/>
        <item m="1" x="3138"/>
        <item x="1157"/>
        <item m="1" x="3321"/>
        <item x="596"/>
        <item m="1" x="2302"/>
        <item x="881"/>
        <item m="1" x="2291"/>
        <item x="1611"/>
        <item m="1" x="2462"/>
        <item x="577"/>
        <item m="1" x="2016"/>
        <item x="93"/>
        <item m="1" x="1888"/>
        <item x="689"/>
        <item m="1" x="2774"/>
        <item x="1530"/>
        <item m="1" x="3362"/>
        <item x="955"/>
        <item m="1" x="3198"/>
        <item x="177"/>
        <item m="1" x="2877"/>
        <item x="1603"/>
        <item m="1" x="2589"/>
        <item x="55"/>
        <item m="1" x="2420"/>
        <item x="1169"/>
        <item m="1" x="1735"/>
        <item x="704"/>
        <item m="1" x="3194"/>
        <item x="1430"/>
        <item m="1" x="2292"/>
        <item x="1500"/>
        <item m="1" x="2126"/>
        <item x="288"/>
        <item m="1" x="3192"/>
        <item x="1662"/>
        <item m="1" x="3408"/>
        <item x="337"/>
        <item m="1" x="2928"/>
        <item x="338"/>
        <item m="1" x="2288"/>
        <item x="1653"/>
        <item m="1" x="2856"/>
        <item x="204"/>
        <item m="1" x="2661"/>
        <item x="1028"/>
        <item m="1" x="2499"/>
        <item x="674"/>
        <item m="1" x="3034"/>
        <item x="264"/>
        <item m="1" x="2033"/>
        <item x="613"/>
        <item m="1" x="3096"/>
        <item x="1162"/>
        <item m="1" x="2813"/>
        <item x="1531"/>
        <item m="1" x="2060"/>
        <item x="157"/>
        <item m="1" x="3148"/>
        <item x="1076"/>
        <item m="1" x="2872"/>
        <item x="665"/>
        <item m="1" x="2857"/>
        <item x="1635"/>
        <item m="1" x="2626"/>
        <item x="1510"/>
        <item m="1" x="3130"/>
        <item x="1426"/>
        <item m="1" x="3142"/>
        <item x="319"/>
        <item m="1" x="2036"/>
        <item x="56"/>
        <item m="1" x="1862"/>
        <item x="1625"/>
        <item m="1" x="2223"/>
        <item x="466"/>
        <item m="1" x="1970"/>
        <item x="1163"/>
        <item m="1" x="2712"/>
        <item x="614"/>
        <item m="1" x="2915"/>
        <item x="898"/>
        <item m="1" x="1931"/>
        <item x="1198"/>
        <item m="1" x="2389"/>
        <item x="683"/>
        <item m="1" x="2858"/>
        <item x="173"/>
        <item m="1" x="2862"/>
        <item x="933"/>
        <item m="1" x="1941"/>
        <item x="1199"/>
        <item m="1" x="2240"/>
        <item x="1427"/>
        <item m="1" x="1721"/>
        <item x="909"/>
        <item m="1" x="1914"/>
        <item x="1358"/>
        <item m="1" x="2933"/>
        <item x="652"/>
        <item m="1" x="2386"/>
        <item x="497"/>
        <item m="1" x="2837"/>
        <item x="1337"/>
        <item m="1" x="2146"/>
        <item x="888"/>
        <item m="1" x="3205"/>
        <item x="1490"/>
        <item m="1" x="3296"/>
        <item x="420"/>
        <item m="1" x="3070"/>
        <item x="1200"/>
        <item m="1" x="3428"/>
        <item x="1201"/>
        <item m="1" x="2919"/>
        <item n="Puños" x="889"/>
        <item m="1" x="2412"/>
        <item x="1397"/>
        <item m="1" x="2717"/>
        <item x="477"/>
        <item m="1" x="2618"/>
        <item x="1712"/>
        <item m="1" x="2473"/>
        <item x="1541"/>
        <item m="1" x="3250"/>
        <item x="1562"/>
        <item m="1" x="3441"/>
        <item x="1319"/>
        <item m="1" x="3294"/>
        <item x="1338"/>
        <item m="1" x="2486"/>
        <item x="426"/>
        <item m="1" x="3424"/>
        <item x="498"/>
        <item m="1" x="3310"/>
        <item m="1" x="2495"/>
        <item m="1" x="2563"/>
        <item x="427"/>
        <item m="1" x="1834"/>
        <item x="698"/>
        <item m="1" x="2080"/>
        <item x="724"/>
        <item m="1" x="2013"/>
        <item x="339"/>
        <item m="1" x="3014"/>
        <item m="1" x="2866"/>
        <item x="824"/>
        <item m="1" x="2535"/>
        <item x="1477"/>
        <item m="1" x="2635"/>
        <item x="511"/>
        <item m="1" x="2728"/>
        <item x="597"/>
        <item m="1" x="2383"/>
        <item x="578"/>
        <item m="1" x="2318"/>
        <item x="916"/>
        <item m="1" x="2283"/>
        <item x="1575"/>
        <item m="1" x="3437"/>
        <item x="373"/>
        <item m="1" x="3353"/>
        <item x="233"/>
        <item m="1" x="3077"/>
        <item x="845"/>
        <item m="1" x="2870"/>
        <item x="978"/>
        <item m="1" x="2993"/>
        <item x="1671"/>
        <item m="1" x="2259"/>
        <item x="360"/>
        <item m="1" x="1808"/>
        <item x="1565"/>
        <item m="1" x="3090"/>
        <item x="979"/>
        <item m="1" x="1845"/>
        <item x="241"/>
        <item m="1" x="1934"/>
        <item x="1240"/>
        <item m="1" x="2264"/>
        <item x="725"/>
        <item m="1" x="1750"/>
        <item x="1320"/>
        <item m="1" x="2342"/>
        <item x="1398"/>
        <item m="1" x="2577"/>
        <item x="16"/>
        <item m="1" x="1852"/>
        <item x="1321"/>
        <item m="1" x="3260"/>
        <item x="437"/>
        <item m="1" x="2445"/>
        <item x="207"/>
        <item m="1" x="2779"/>
        <item n="Quiñota" x="711"/>
        <item m="1" x="2569"/>
        <item x="756"/>
        <item m="1" x="2962"/>
        <item x="1137"/>
        <item m="1" x="2040"/>
        <item x="839"/>
        <item m="1" x="3016"/>
        <item x="854"/>
        <item m="1" x="3183"/>
        <item x="825"/>
        <item m="1" x="2879"/>
        <item x="874"/>
        <item m="1" x="1982"/>
        <item x="234"/>
        <item m="1" x="2057"/>
        <item x="158"/>
        <item m="1" x="1944"/>
        <item x="1350"/>
        <item m="1" x="3369"/>
        <item x="309"/>
        <item m="1" x="2175"/>
        <item x="242"/>
        <item m="1" x="2904"/>
        <item x="159"/>
        <item m="1" x="2824"/>
        <item x="1703"/>
        <item m="1" x="3025"/>
        <item x="1085"/>
        <item m="1" x="1865"/>
        <item x="34"/>
        <item m="1" x="2789"/>
        <item x="208"/>
        <item m="1" x="1950"/>
        <item x="1158"/>
        <item m="1" x="2346"/>
        <item x="1353"/>
        <item m="1" x="2343"/>
        <item x="1266"/>
        <item m="1" x="2848"/>
        <item x="1029"/>
        <item m="1" x="2584"/>
        <item x="1202"/>
        <item m="1" x="3102"/>
        <item x="1489"/>
        <item m="1" x="2169"/>
        <item x="412"/>
        <item m="1" x="3218"/>
        <item x="1044"/>
        <item m="1" x="1939"/>
        <item x="41"/>
        <item m="1" x="2163"/>
        <item x="1045"/>
        <item m="1" x="2120"/>
        <item x="1630"/>
        <item m="1" x="2532"/>
        <item x="875"/>
        <item m="1" x="3184"/>
        <item x="847"/>
        <item m="1" x="1893"/>
        <item x="310"/>
        <item m="1" x="2723"/>
        <item x="675"/>
        <item m="1" x="3327"/>
        <item x="917"/>
        <item m="1" x="2905"/>
        <item x="784"/>
        <item m="1" x="2901"/>
        <item x="1542"/>
        <item m="1" x="2474"/>
        <item x="1612"/>
        <item m="1" x="2601"/>
        <item x="892"/>
        <item m="1" x="1920"/>
        <item x="279"/>
        <item m="1" x="2032"/>
        <item x="340"/>
        <item m="1" x="3333"/>
        <item x="1604"/>
        <item m="1" x="1748"/>
        <item x="341"/>
        <item m="1" x="2081"/>
        <item x="454"/>
        <item m="1" x="2681"/>
        <item x="489"/>
        <item m="1" x="3103"/>
        <item x="413"/>
        <item m="1" x="2043"/>
        <item x="934"/>
        <item m="1" x="1782"/>
        <item x="1077"/>
        <item m="1" x="3112"/>
        <item x="840"/>
        <item m="1" x="2605"/>
        <item x="841"/>
        <item m="1" x="3020"/>
        <item x="1460"/>
        <item m="1" x="2767"/>
        <item x="615"/>
        <item m="1" x="2668"/>
        <item x="1104"/>
        <item m="1" x="2373"/>
        <item x="1663"/>
        <item m="1" x="2670"/>
        <item x="1511"/>
        <item m="1" x="1922"/>
        <item x="224"/>
        <item m="1" x="2747"/>
        <item x="1388"/>
        <item m="1" x="2619"/>
        <item x="361"/>
        <item m="1" x="2320"/>
        <item x="475"/>
        <item m="1" x="3396"/>
        <item x="980"/>
        <item m="1" x="2070"/>
        <item x="959"/>
        <item m="1" x="2375"/>
        <item x="598"/>
        <item m="1" x="3213"/>
        <item x="1267"/>
        <item m="1" x="2931"/>
        <item x="1512"/>
        <item m="1" x="2021"/>
        <item x="320"/>
        <item m="1" x="2785"/>
        <item x="794"/>
        <item m="1" x="3068"/>
        <item x="265"/>
        <item m="1" x="2827"/>
        <item x="401"/>
        <item m="1" x="2243"/>
        <item x="826"/>
        <item m="1" x="2316"/>
        <item x="1203"/>
        <item m="1" x="2655"/>
        <item x="1268"/>
        <item m="1" x="1955"/>
        <item x="587"/>
        <item m="1" x="3115"/>
        <item x="645"/>
        <item m="1" x="2608"/>
        <item x="1204"/>
        <item m="1" x="2443"/>
        <item x="902"/>
        <item m="1" x="2757"/>
        <item x="35"/>
        <item m="1" x="3417"/>
        <item x="960"/>
        <item m="1" x="1942"/>
        <item x="57"/>
        <item m="1" x="1857"/>
        <item x="192"/>
        <item m="1" x="1983"/>
        <item x="1269"/>
        <item m="1" x="2329"/>
        <item m="1" x="1740"/>
        <item m="1" x="1784"/>
        <item n="San Francisco De Asis de Yarusyacan" x="1410"/>
        <item x="616"/>
        <item m="1" x="3328"/>
        <item x="1636"/>
        <item m="1" x="3001"/>
        <item x="867"/>
        <item m="1" x="1826"/>
        <item x="918"/>
        <item m="1" x="2917"/>
        <item x="855"/>
        <item m="1" x="2453"/>
        <item x="17"/>
        <item m="1" x="2954"/>
        <item x="499"/>
        <item m="1" x="2650"/>
        <item x="827"/>
        <item m="1" x="2781"/>
        <item x="58"/>
        <item m="1" x="3207"/>
        <item x="1524"/>
        <item m="1" x="2916"/>
        <item x="640"/>
        <item m="1" x="1954"/>
        <item x="1626"/>
        <item m="1" x="2640"/>
        <item x="618"/>
        <item m="1" x="1984"/>
        <item x="828"/>
        <item m="1" x="2908"/>
        <item x="18"/>
        <item m="1" x="3210"/>
        <item x="1687"/>
        <item m="1" x="3146"/>
        <item x="508"/>
        <item m="1" x="3377"/>
        <item x="59"/>
        <item m="1" x="3074"/>
        <item x="981"/>
        <item m="1" x="1987"/>
        <item x="1322"/>
        <item m="1" x="3232"/>
        <item x="1111"/>
        <item m="1" x="2700"/>
        <item x="935"/>
        <item m="1" x="2211"/>
        <item x="623"/>
        <item m="1" x="1938"/>
        <item x="996"/>
        <item m="1" x="3444"/>
        <item x="1596"/>
        <item m="1" x="3167"/>
        <item x="438"/>
        <item m="1" x="2998"/>
        <item x="509"/>
        <item m="1" x="2805"/>
        <item x="617"/>
        <item m="1" x="1979"/>
        <item x="235"/>
        <item m="1" x="2398"/>
        <item x="439"/>
        <item m="1" x="3181"/>
        <item x="1461"/>
        <item m="1" x="1854"/>
        <item x="289"/>
        <item m="1" x="2287"/>
        <item m="1" x="3385"/>
        <item x="599"/>
        <item m="1" x="2466"/>
        <item x="1270"/>
        <item m="1" x="2525"/>
        <item x="1067"/>
        <item m="1" x="1781"/>
        <item x="1068"/>
        <item m="1" x="2075"/>
        <item x="1688"/>
        <item m="1" x="2340"/>
        <item x="579"/>
        <item m="1" x="3433"/>
        <item x="60"/>
        <item m="1" x="2114"/>
        <item x="1205"/>
        <item m="1" x="2280"/>
        <item x="1206"/>
        <item m="1" x="3075"/>
        <item x="105"/>
        <item m="1" x="3010"/>
        <item x="1513"/>
        <item m="1" x="1856"/>
        <item x="342"/>
        <item m="1" x="2976"/>
        <item x="1271"/>
        <item m="1" x="2880"/>
        <item x="343"/>
        <item m="1" x="3133"/>
        <item x="944"/>
        <item m="1" x="2842"/>
        <item x="1576"/>
        <item m="1" x="2271"/>
        <item x="1030"/>
        <item m="1" x="1731"/>
        <item x="1272"/>
        <item m="1" x="2776"/>
        <item x="134"/>
        <item m="1" x="3166"/>
        <item x="600"/>
        <item m="1" x="2510"/>
        <item x="1001"/>
        <item m="1" x="3003"/>
        <item x="160"/>
        <item m="1" x="3013"/>
        <item x="842"/>
        <item m="1" x="3320"/>
        <item x="1598"/>
        <item m="1" x="1968"/>
        <item x="1207"/>
        <item m="1" x="1889"/>
        <item x="1273"/>
        <item m="1" x="2127"/>
        <item x="1274"/>
        <item m="1" x="2542"/>
        <item x="468"/>
        <item m="1" x="2550"/>
        <item x="130"/>
        <item m="1" x="2642"/>
        <item x="1250"/>
        <item m="1" x="2651"/>
        <item x="919"/>
        <item m="1" x="2575"/>
        <item x="266"/>
        <item m="1" x="2377"/>
        <item x="121"/>
        <item m="1" x="1932"/>
        <item x="1452"/>
        <item m="1" x="1777"/>
        <item x="813"/>
        <item m="1" x="2948"/>
        <item x="65"/>
        <item m="1" x="2079"/>
        <item x="644"/>
        <item m="1" x="3225"/>
        <item x="861"/>
        <item m="1" x="1913"/>
        <item x="193"/>
        <item m="1" x="3044"/>
        <item x="252"/>
        <item m="1" x="3398"/>
        <item x="1052"/>
        <item m="1" x="2864"/>
        <item x="1275"/>
        <item m="1" x="2345"/>
        <item x="161"/>
        <item m="1" x="2769"/>
        <item x="856"/>
        <item m="1" x="2421"/>
        <item x="1031"/>
        <item m="1" x="2890"/>
        <item x="814"/>
        <item m="1" x="3388"/>
        <item x="945"/>
        <item m="1" x="2511"/>
        <item x="1276"/>
        <item m="1" x="1823"/>
        <item x="518"/>
        <item m="1" x="2753"/>
        <item x="1107"/>
        <item m="1" x="2248"/>
        <item x="490"/>
        <item m="1" x="2496"/>
        <item x="1323"/>
        <item m="1" x="2553"/>
        <item x="1419"/>
        <item m="1" x="1716"/>
        <item x="1579"/>
        <item m="1" x="2704"/>
        <item x="868"/>
        <item m="1" x="2647"/>
        <item x="1002"/>
        <item m="1" x="3275"/>
        <item x="1613"/>
        <item m="1" x="3129"/>
        <item x="690"/>
        <item m="1" x="2355"/>
        <item x="519"/>
        <item m="1" x="2250"/>
        <item x="666"/>
        <item m="1" x="1901"/>
        <item x="641"/>
        <item m="1" x="2270"/>
        <item n="San Vicente de Cañete" x="1230"/>
        <item m="1" x="3249"/>
        <item x="1130"/>
        <item m="1" x="2195"/>
        <item x="452"/>
        <item m="1" x="1842"/>
        <item x="1570"/>
        <item m="1" x="3028"/>
        <item x="1277"/>
        <item m="1" x="2628"/>
        <item x="676"/>
        <item m="1" x="2435"/>
        <item x="225"/>
        <item m="1" x="3119"/>
        <item x="720"/>
        <item m="1" x="2815"/>
        <item x="491"/>
        <item m="1" x="2170"/>
        <item x="1420"/>
        <item m="1" x="3284"/>
        <item x="1208"/>
        <item m="1" x="1853"/>
        <item x="1059"/>
        <item m="1" x="1775"/>
        <item x="61"/>
        <item m="1" x="1930"/>
        <item x="1462"/>
        <item m="1" x="2533"/>
        <item x="174"/>
        <item m="1" x="1792"/>
        <item x="1251"/>
        <item m="1" x="2641"/>
        <item x="1138"/>
        <item m="1" x="2330"/>
        <item x="1278"/>
        <item m="1" x="2282"/>
        <item x="1241"/>
        <item m="1" x="2354"/>
        <item x="588"/>
        <item m="1" x="2263"/>
        <item x="1279"/>
        <item m="1" x="2531"/>
        <item x="344"/>
        <item m="1" x="3091"/>
        <item x="1291"/>
        <item m="1" x="3293"/>
        <item x="492"/>
        <item m="1" x="3264"/>
        <item x="1292"/>
        <item m="1" x="2155"/>
        <item x="267"/>
        <item m="1" x="1751"/>
        <item x="1209"/>
        <item m="1" x="3089"/>
        <item x="857"/>
        <item m="1" x="2497"/>
        <item x="345"/>
        <item m="1" x="1798"/>
        <item x="74"/>
        <item m="1" x="2507"/>
        <item x="904"/>
        <item m="1" x="3400"/>
        <item x="997"/>
        <item m="1" x="2808"/>
        <item x="1229"/>
        <item m="1" x="2220"/>
        <item x="1060"/>
        <item m="1" x="2952"/>
        <item x="726"/>
        <item m="1" x="2455"/>
        <item x="667"/>
        <item m="1" x="2411"/>
        <item x="1280"/>
        <item m="1" x="2237"/>
        <item x="1086"/>
        <item m="1" x="2803"/>
        <item x="1122"/>
        <item m="1" x="1878"/>
        <item x="194"/>
        <item m="1" x="2937"/>
        <item x="829"/>
        <item m="1" x="2458"/>
        <item x="1133"/>
        <item m="1" x="1741"/>
        <item x="455"/>
        <item m="1" x="1967"/>
        <item x="520"/>
        <item m="1" x="2548"/>
        <item x="440"/>
        <item m="1" x="1897"/>
        <item x="1514"/>
        <item m="1" x="3128"/>
        <item x="830"/>
        <item m="1" x="1963"/>
        <item x="1210"/>
        <item m="1" x="2847"/>
        <item x="1281"/>
        <item m="1" x="2253"/>
        <item x="461"/>
        <item m="1" x="3442"/>
        <item x="1463"/>
        <item m="1" x="1814"/>
        <item x="985"/>
        <item m="1" x="2965"/>
        <item x="831"/>
        <item m="1" x="2895"/>
        <item x="601"/>
        <item m="1" x="2687"/>
        <item x="1282"/>
        <item m="1" x="1910"/>
        <item x="62"/>
        <item m="1" x="3237"/>
        <item x="795"/>
        <item m="1" x="2868"/>
        <item x="175"/>
        <item m="1" x="3386"/>
        <item x="1159"/>
        <item x="290"/>
        <item x="983"/>
        <item m="1" x="3422"/>
        <item x="1445"/>
        <item m="1" x="2701"/>
        <item x="1600"/>
        <item m="1" x="1849"/>
        <item m="1" x="2920"/>
        <item m="1" x="2671"/>
        <item m="1" x="2311"/>
        <item m="1" x="2826"/>
        <item n="Saño" x="982"/>
        <item m="1" x="2811"/>
        <item x="1359"/>
        <item m="1" x="2672"/>
        <item x="510"/>
        <item m="1" x="2054"/>
        <item x="1367"/>
        <item m="1" x="2301"/>
        <item x="532"/>
        <item m="1" x="1725"/>
        <item x="1131"/>
        <item m="1" x="1993"/>
        <item x="1132"/>
        <item m="1" x="2603"/>
        <item x="1040"/>
        <item m="1" x="2527"/>
        <item x="1649"/>
        <item m="1" x="2490"/>
        <item x="653"/>
        <item m="1" x="3202"/>
        <item x="539"/>
        <item m="1" x="3163"/>
        <item x="1032"/>
        <item m="1" x="3110"/>
        <item x="1293"/>
        <item m="1" x="1925"/>
        <item x="1142"/>
        <item m="1" x="2044"/>
        <item x="428"/>
        <item m="1" x="3039"/>
        <item x="668"/>
        <item m="1" x="2328"/>
        <item x="796"/>
        <item m="1" x="3015"/>
        <item x="1484"/>
        <item m="1" x="2039"/>
        <item x="1704"/>
        <item m="1" x="2751"/>
        <item x="654"/>
        <item m="1" x="2595"/>
        <item x="1627"/>
        <item m="1" x="2624"/>
        <item x="1614"/>
        <item m="1" x="2678"/>
        <item x="1650"/>
        <item m="1" x="3101"/>
        <item x="1599"/>
        <item m="1" x="2451"/>
        <item x="131"/>
        <item m="1" x="2071"/>
        <item x="36"/>
        <item m="1" x="2730"/>
        <item x="876"/>
        <item m="1" x="2207"/>
        <item x="1654"/>
        <item m="1" x="2634"/>
        <item x="243"/>
        <item m="1" x="2347"/>
        <item x="402"/>
        <item m="1" x="3312"/>
        <item x="984"/>
        <item m="1" x="2648"/>
        <item x="1446"/>
        <item m="1" x="2115"/>
        <item x="236"/>
        <item m="1" x="3308"/>
        <item x="700"/>
        <item m="1" x="2809"/>
        <item x="227"/>
        <item m="1" x="2393"/>
        <item x="877"/>
        <item m="1" x="2358"/>
        <item x="1078"/>
        <item m="1" x="2745"/>
        <item x="1411"/>
        <item m="1" x="2392"/>
        <item x="1566"/>
        <item m="1" x="2349"/>
        <item x="1033"/>
        <item m="1" x="3271"/>
        <item x="890"/>
        <item m="1" x="2674"/>
        <item x="1105"/>
        <item m="1" x="1976"/>
        <item x="1139"/>
        <item m="1" x="3365"/>
        <item x="553"/>
        <item m="1" x="2744"/>
        <item x="1679"/>
        <item m="1" x="1980"/>
        <item x="462"/>
        <item m="1" x="2699"/>
        <item x="346"/>
        <item m="1" x="2629"/>
        <item x="441"/>
        <item m="1" x="3135"/>
        <item x="602"/>
        <item m="1" x="2683"/>
        <item x="19"/>
        <item m="1" x="3079"/>
        <item x="20"/>
        <item m="1" x="1851"/>
        <item x="1453"/>
        <item m="1" x="3140"/>
        <item x="1454"/>
        <item m="1" x="2764"/>
        <item x="1360"/>
        <item m="1" x="3315"/>
        <item x="521"/>
        <item m="1" x="2997"/>
        <item x="291"/>
        <item m="1" x="2414"/>
        <item x="1591"/>
        <item m="1" x="3322"/>
        <item x="562"/>
        <item m="1" x="1724"/>
        <item x="936"/>
        <item m="1" x="2221"/>
        <item x="99"/>
        <item m="1" x="1937"/>
        <item x="563"/>
        <item m="1" x="1884"/>
        <item x="1061"/>
        <item m="1" x="2843"/>
        <item x="1472"/>
        <item m="1" x="2260"/>
        <item x="1252"/>
        <item m="1" x="2093"/>
        <item x="946"/>
        <item m="1" x="2394"/>
        <item x="1217"/>
        <item m="1" x="1960"/>
        <item x="1218"/>
        <item m="1" x="2711"/>
        <item x="1283"/>
        <item m="1" x="3238"/>
        <item x="843"/>
        <item m="1" x="3117"/>
        <item x="1211"/>
        <item m="1" x="2226"/>
        <item x="1680"/>
        <item m="1" x="1719"/>
        <item x="718"/>
        <item m="1" x="1734"/>
        <item x="1447"/>
        <item m="1" x="2055"/>
        <item x="624"/>
        <item m="1" x="2543"/>
        <item x="1615"/>
        <item m="1" x="2272"/>
        <item x="580"/>
        <item m="1" x="2097"/>
        <item x="1656"/>
        <item m="1" x="3201"/>
        <item x="1384"/>
        <item m="1" x="2076"/>
        <item x="1705"/>
        <item m="1" x="2205"/>
        <item x="268"/>
        <item m="1" x="2529"/>
        <item x="1470"/>
        <item m="1" x="1864"/>
        <item x="442"/>
        <item m="1" x="3300"/>
        <item x="474"/>
        <item m="1" x="2390"/>
        <item x="947"/>
        <item m="1" x="2869"/>
        <item x="1437"/>
        <item m="1" x="1957"/>
        <item x="296"/>
        <item m="1" x="2078"/>
        <item x="1374"/>
        <item m="1" x="2056"/>
        <item x="253"/>
        <item m="1" x="3254"/>
        <item x="1324"/>
        <item m="1" x="3263"/>
        <item x="891"/>
        <item m="1" x="1885"/>
        <item x="806"/>
        <item m="1" x="2961"/>
        <item x="589"/>
        <item m="1" x="2426"/>
        <item x="216"/>
        <item m="1" x="3208"/>
        <item x="292"/>
        <item m="1" x="2403"/>
        <item x="403"/>
        <item m="1" x="2166"/>
        <item x="1361"/>
        <item m="1" x="2515"/>
        <item x="1053"/>
        <item m="1" x="2973"/>
        <item x="1421"/>
        <item m="1" x="2190"/>
        <item x="1543"/>
        <item m="1" x="1895"/>
        <item x="1639"/>
        <item m="1" x="1863"/>
        <item x="1675"/>
        <item m="1" x="3246"/>
        <item x="691"/>
        <item m="1" x="2167"/>
        <item x="94"/>
        <item m="1" x="3040"/>
        <item x="1048"/>
        <item m="1" x="3197"/>
        <item x="1681"/>
        <item m="1" x="2705"/>
        <item x="937"/>
        <item m="1" x="2875"/>
        <item x="203"/>
        <item m="1" x="3111"/>
        <item x="429"/>
        <item m="1" x="3323"/>
        <item x="1123"/>
        <item m="1" x="2666"/>
        <item x="1325"/>
        <item m="1" x="3083"/>
        <item x="1112"/>
        <item m="1" x="2103"/>
        <item x="1344"/>
        <item m="1" x="1877"/>
        <item x="1340"/>
        <item m="1" x="3160"/>
        <item x="347"/>
        <item m="1" x="1949"/>
        <item x="954"/>
        <item m="1" x="3097"/>
        <item x="1682"/>
        <item m="1" x="3309"/>
        <item x="217"/>
        <item m="1" x="3131"/>
        <item x="1412"/>
        <item m="1" x="1825"/>
        <item x="122"/>
        <item m="1" x="2902"/>
        <item x="807"/>
        <item m="1" x="2796"/>
        <item x="1347"/>
        <item m="1" x="2494"/>
        <item x="1561"/>
        <item m="1" x="3206"/>
        <item x="132"/>
        <item m="1" x="2110"/>
        <item x="63"/>
        <item m="1" x="2160"/>
        <item x="1628"/>
        <item m="1" x="2189"/>
        <item x="1605"/>
        <item m="1" x="1756"/>
        <item x="1585"/>
        <item m="1" x="2275"/>
        <item x="705"/>
        <item m="1" x="2966"/>
        <item x="293"/>
        <item m="1" x="2101"/>
        <item x="844"/>
        <item m="1" x="3008"/>
        <item x="1413"/>
        <item m="1" x="3410"/>
        <item x="385"/>
        <item m="1" x="1763"/>
        <item x="1501"/>
        <item m="1" x="3156"/>
        <item x="1515"/>
        <item m="1" x="2326"/>
        <item x="404"/>
        <item m="1" x="2112"/>
        <item x="1651"/>
        <item m="1" x="1917"/>
        <item x="581"/>
        <item m="1" x="1820"/>
        <item x="1326"/>
        <item m="1" x="3158"/>
        <item x="869"/>
        <item m="1" x="3062"/>
        <item x="430"/>
        <item m="1" x="2942"/>
        <item x="642"/>
        <item m="1" x="2658"/>
        <item x="1389"/>
        <item m="1" x="2706"/>
        <item x="294"/>
        <item m="1" x="2573"/>
        <item x="603"/>
        <item m="1" x="2579"/>
        <item x="431"/>
        <item m="1" x="2441"/>
        <item x="1339"/>
        <item m="1" x="2413"/>
        <item x="75"/>
        <item m="1" x="2200"/>
        <item x="451"/>
        <item m="1" x="3287"/>
        <item x="912"/>
        <item m="1" x="2581"/>
        <item x="1069"/>
        <item m="1" x="2988"/>
        <item x="1629"/>
        <item m="1" x="3220"/>
        <item x="64"/>
        <item m="1" x="2620"/>
        <item x="1348"/>
        <item m="1" x="2819"/>
        <item x="1071"/>
        <item m="1" x="2737"/>
        <item x="1179"/>
        <item m="1" x="1841"/>
        <item x="1164"/>
        <item m="1" x="3055"/>
        <item x="269"/>
        <item m="1" x="3038"/>
        <item x="646"/>
        <item m="1" x="2276"/>
        <item x="1683"/>
        <item m="1" x="3214"/>
        <item x="1034"/>
        <item m="1" x="3002"/>
        <item x="699"/>
        <item m="1" x="2063"/>
        <item x="961"/>
        <item m="1" x="2157"/>
        <item x="1327"/>
        <item m="1" x="2113"/>
        <item x="321"/>
        <item m="1" x="3347"/>
        <item x="270"/>
        <item m="1" x="1780"/>
        <item x="405"/>
        <item m="1" x="2164"/>
        <item x="1399"/>
        <item m="1" x="2925"/>
        <item x="1655"/>
        <item m="1" x="1867"/>
        <item x="1090"/>
        <item m="1" x="2485"/>
        <item x="348"/>
        <item m="1" x="2244"/>
        <item x="465"/>
        <item m="1" x="2357"/>
        <item x="162"/>
        <item m="1" x="2572"/>
        <item x="1091"/>
        <item m="1" x="2662"/>
        <item x="1039"/>
        <item m="1" x="1911"/>
        <item x="1557"/>
        <item m="1" x="2806"/>
        <item x="908"/>
        <item m="1" x="2066"/>
        <item x="1586"/>
        <item m="1" x="2695"/>
        <item x="643"/>
        <item m="1" x="3446"/>
        <item x="500"/>
        <item m="1" x="3176"/>
        <item n="Uñon" x="386"/>
        <item m="1" x="2506"/>
        <item x="387"/>
        <item m="1" x="2606"/>
        <item x="308"/>
        <item m="1" x="1847"/>
        <item x="1349"/>
        <item m="1" x="2906"/>
        <item x="747"/>
        <item m="1" x="3340"/>
        <item x="1124"/>
        <item m="1" x="3394"/>
        <item x="757"/>
        <item m="1" x="3346"/>
        <item x="1525"/>
        <item m="1" x="2766"/>
        <item x="1106"/>
        <item m="1" x="1998"/>
        <item x="564"/>
        <item m="1" x="2395"/>
        <item x="655"/>
        <item m="1" x="1940"/>
        <item x="37"/>
        <item m="1" x="2951"/>
        <item x="1368"/>
        <item m="1" x="2546"/>
        <item x="1294"/>
        <item m="1" x="2534"/>
        <item x="1438"/>
        <item m="1" x="2402"/>
        <item x="1253"/>
        <item m="1" x="2846"/>
        <item x="712"/>
        <item m="1" x="1818"/>
        <item x="661"/>
        <item m="1" x="3438"/>
        <item x="1414"/>
        <item m="1" x="2423"/>
        <item x="1488"/>
        <item m="1" x="2893"/>
        <item x="1471"/>
        <item m="1" x="3209"/>
        <item x="1079"/>
        <item m="1" x="3270"/>
        <item x="1550"/>
        <item m="1" x="2249"/>
        <item x="777"/>
        <item m="1" x="3126"/>
        <item x="322"/>
        <item m="1" x="2788"/>
        <item x="533"/>
        <item m="1" x="2224"/>
        <item x="534"/>
        <item m="1" x="3318"/>
        <item x="1212"/>
        <item m="1" x="1850"/>
        <item x="1213"/>
        <item m="1" x="2487"/>
        <item x="1428"/>
        <item m="1" x="2558"/>
        <item x="730"/>
        <item m="1" x="3434"/>
        <item x="729"/>
        <item m="1" x="2399"/>
        <item x="1502"/>
        <item m="1" x="3427"/>
        <item x="1544"/>
        <item m="1" x="3134"/>
        <item x="443"/>
        <item m="1" x="1830"/>
        <item x="1328"/>
        <item m="1" x="2185"/>
        <item m="1" x="2012"/>
        <item x="986"/>
        <item m="1" x="2446"/>
        <item x="388"/>
        <item m="1" x="1919"/>
        <item x="1143"/>
        <item m="1" x="3065"/>
        <item x="323"/>
        <item m="1" x="3067"/>
        <item x="540"/>
        <item m="1" x="1738"/>
        <item x="76"/>
        <item m="1" x="2910"/>
        <item x="1329"/>
        <item m="1" x="2052"/>
        <item x="1003"/>
        <item m="1" x="2161"/>
        <item x="349"/>
        <item m="1" x="1783"/>
        <item x="1046"/>
        <item m="1" x="3265"/>
        <item x="669"/>
        <item m="1" x="3361"/>
        <item x="860"/>
        <item m="1" x="2958"/>
        <item x="1464"/>
        <item m="1" x="3403"/>
        <item x="38"/>
        <item m="1" x="2622"/>
        <item x="83"/>
        <item m="1" x="3024"/>
        <item x="145"/>
        <item m="1" x="2800"/>
        <item x="295"/>
        <item m="1" x="2026"/>
        <item x="1070"/>
        <item m="1" x="2756"/>
        <item x="1415"/>
        <item m="1" x="3303"/>
        <item x="350"/>
        <item m="1" x="1918"/>
        <item x="1577"/>
        <item m="1" x="2047"/>
        <item x="244"/>
        <item m="1" x="1772"/>
        <item x="693"/>
        <item m="1" x="2289"/>
        <item x="414"/>
        <item m="1" x="2108"/>
        <item x="878"/>
        <item m="1" x="2759"/>
        <item x="692"/>
        <item m="1" x="2469"/>
        <item x="406"/>
        <item m="1" x="2480"/>
        <item x="1592"/>
        <item m="1" x="2491"/>
        <item x="1363"/>
        <item m="1" x="3029"/>
        <item x="351"/>
        <item m="1" x="2913"/>
        <item x="1700"/>
        <item m="1" x="2360"/>
        <item x="858"/>
        <item m="1" x="2970"/>
        <item x="374"/>
        <item m="1" x="2178"/>
        <item x="938"/>
        <item m="1" x="2344"/>
        <item x="778"/>
        <item m="1" x="3124"/>
        <item x="740"/>
        <item m="1" x="1729"/>
        <item x="139"/>
        <item m="1" x="2307"/>
        <item x="135"/>
        <item m="1" x="2382"/>
        <item x="1035"/>
        <item m="1" x="3047"/>
        <item x="656"/>
        <item m="1" x="1948"/>
        <item x="1352"/>
        <item m="1" x="2792"/>
        <item x="590"/>
        <item m="1" x="2331"/>
        <item x="1637"/>
        <item m="1" x="2309"/>
        <item x="762"/>
        <item m="1" x="2197"/>
        <item x="1400"/>
        <item m="1" x="3188"/>
        <item x="133"/>
        <item m="1" x="2859"/>
        <item x="237"/>
        <item m="1" x="2312"/>
        <item x="1580"/>
        <item m="1" x="1871"/>
        <item x="146"/>
        <item m="1" x="2123"/>
        <item x="352"/>
        <item m="1" x="2887"/>
        <item x="176"/>
        <item m="1" x="3356"/>
        <item x="1638"/>
        <item m="1" x="3171"/>
        <item x="1341"/>
        <item m="1" x="1880"/>
        <item x="1706"/>
        <item m="1" x="3326"/>
        <item x="913"/>
        <item m="1" x="1860"/>
        <item x="1616"/>
        <item m="1" x="3150"/>
        <item x="1692"/>
        <item m="1" x="2945"/>
        <item x="1532"/>
        <item m="1" x="2385"/>
        <item x="1689"/>
        <item m="1" x="3374"/>
        <item n="Zuñiga" x="1242"/>
        <item m="1" x="2802"/>
        <item x="684"/>
        <item m="1" x="32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1714">
    <i>
      <x/>
    </i>
    <i>
      <x v="2"/>
    </i>
    <i>
      <x v="4"/>
    </i>
    <i>
      <x v="6"/>
    </i>
    <i>
      <x v="8"/>
    </i>
    <i>
      <x v="10"/>
    </i>
    <i>
      <x v="12"/>
    </i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  <i>
      <x v="38"/>
    </i>
    <i>
      <x v="40"/>
    </i>
    <i>
      <x v="42"/>
    </i>
    <i>
      <x v="44"/>
    </i>
    <i>
      <x v="46"/>
    </i>
    <i>
      <x v="48"/>
    </i>
    <i>
      <x v="50"/>
    </i>
    <i>
      <x v="52"/>
    </i>
    <i>
      <x v="54"/>
    </i>
    <i>
      <x v="56"/>
    </i>
    <i>
      <x v="58"/>
    </i>
    <i>
      <x v="60"/>
    </i>
    <i>
      <x v="62"/>
    </i>
    <i>
      <x v="64"/>
    </i>
    <i>
      <x v="66"/>
    </i>
    <i>
      <x v="68"/>
    </i>
    <i>
      <x v="70"/>
    </i>
    <i>
      <x v="72"/>
    </i>
    <i>
      <x v="74"/>
    </i>
    <i>
      <x v="76"/>
    </i>
    <i>
      <x v="78"/>
    </i>
    <i>
      <x v="80"/>
    </i>
    <i>
      <x v="82"/>
    </i>
    <i>
      <x v="84"/>
    </i>
    <i>
      <x v="86"/>
    </i>
    <i>
      <x v="88"/>
    </i>
    <i>
      <x v="90"/>
    </i>
    <i>
      <x v="92"/>
    </i>
    <i>
      <x v="94"/>
    </i>
    <i>
      <x v="96"/>
    </i>
    <i>
      <x v="98"/>
    </i>
    <i>
      <x v="100"/>
    </i>
    <i>
      <x v="102"/>
    </i>
    <i>
      <x v="104"/>
    </i>
    <i>
      <x v="106"/>
    </i>
    <i>
      <x v="108"/>
    </i>
    <i>
      <x v="110"/>
    </i>
    <i>
      <x v="112"/>
    </i>
    <i>
      <x v="114"/>
    </i>
    <i>
      <x v="116"/>
    </i>
    <i>
      <x v="118"/>
    </i>
    <i>
      <x v="120"/>
    </i>
    <i>
      <x v="122"/>
    </i>
    <i>
      <x v="124"/>
    </i>
    <i>
      <x v="126"/>
    </i>
    <i>
      <x v="128"/>
    </i>
    <i>
      <x v="130"/>
    </i>
    <i>
      <x v="132"/>
    </i>
    <i>
      <x v="134"/>
    </i>
    <i>
      <x v="136"/>
    </i>
    <i>
      <x v="138"/>
    </i>
    <i>
      <x v="140"/>
    </i>
    <i>
      <x v="142"/>
    </i>
    <i>
      <x v="144"/>
    </i>
    <i>
      <x v="146"/>
    </i>
    <i>
      <x v="148"/>
    </i>
    <i>
      <x v="150"/>
    </i>
    <i>
      <x v="152"/>
    </i>
    <i>
      <x v="154"/>
    </i>
    <i>
      <x v="156"/>
    </i>
    <i>
      <x v="158"/>
    </i>
    <i>
      <x v="160"/>
    </i>
    <i>
      <x v="162"/>
    </i>
    <i>
      <x v="164"/>
    </i>
    <i>
      <x v="166"/>
    </i>
    <i>
      <x v="168"/>
    </i>
    <i>
      <x v="170"/>
    </i>
    <i>
      <x v="172"/>
    </i>
    <i>
      <x v="174"/>
    </i>
    <i>
      <x v="176"/>
    </i>
    <i>
      <x v="178"/>
    </i>
    <i>
      <x v="180"/>
    </i>
    <i>
      <x v="182"/>
    </i>
    <i>
      <x v="184"/>
    </i>
    <i>
      <x v="186"/>
    </i>
    <i>
      <x v="188"/>
    </i>
    <i>
      <x v="190"/>
    </i>
    <i>
      <x v="192"/>
    </i>
    <i>
      <x v="194"/>
    </i>
    <i>
      <x v="196"/>
    </i>
    <i>
      <x v="198"/>
    </i>
    <i>
      <x v="200"/>
    </i>
    <i>
      <x v="202"/>
    </i>
    <i>
      <x v="204"/>
    </i>
    <i>
      <x v="206"/>
    </i>
    <i>
      <x v="208"/>
    </i>
    <i>
      <x v="210"/>
    </i>
    <i>
      <x v="212"/>
    </i>
    <i>
      <x v="214"/>
    </i>
    <i>
      <x v="216"/>
    </i>
    <i>
      <x v="218"/>
    </i>
    <i>
      <x v="220"/>
    </i>
    <i>
      <x v="222"/>
    </i>
    <i>
      <x v="224"/>
    </i>
    <i>
      <x v="226"/>
    </i>
    <i>
      <x v="228"/>
    </i>
    <i>
      <x v="230"/>
    </i>
    <i>
      <x v="232"/>
    </i>
    <i>
      <x v="234"/>
    </i>
    <i>
      <x v="236"/>
    </i>
    <i>
      <x v="238"/>
    </i>
    <i>
      <x v="240"/>
    </i>
    <i>
      <x v="242"/>
    </i>
    <i>
      <x v="244"/>
    </i>
    <i>
      <x v="246"/>
    </i>
    <i>
      <x v="248"/>
    </i>
    <i>
      <x v="250"/>
    </i>
    <i>
      <x v="252"/>
    </i>
    <i>
      <x v="254"/>
    </i>
    <i>
      <x v="256"/>
    </i>
    <i>
      <x v="258"/>
    </i>
    <i>
      <x v="260"/>
    </i>
    <i>
      <x v="262"/>
    </i>
    <i>
      <x v="264"/>
    </i>
    <i>
      <x v="266"/>
    </i>
    <i>
      <x v="268"/>
    </i>
    <i>
      <x v="270"/>
    </i>
    <i>
      <x v="272"/>
    </i>
    <i>
      <x v="274"/>
    </i>
    <i>
      <x v="276"/>
    </i>
    <i>
      <x v="278"/>
    </i>
    <i>
      <x v="280"/>
    </i>
    <i>
      <x v="282"/>
    </i>
    <i>
      <x v="284"/>
    </i>
    <i>
      <x v="286"/>
    </i>
    <i>
      <x v="288"/>
    </i>
    <i>
      <x v="290"/>
    </i>
    <i>
      <x v="292"/>
    </i>
    <i>
      <x v="294"/>
    </i>
    <i>
      <x v="296"/>
    </i>
    <i>
      <x v="298"/>
    </i>
    <i>
      <x v="300"/>
    </i>
    <i>
      <x v="302"/>
    </i>
    <i>
      <x v="304"/>
    </i>
    <i>
      <x v="306"/>
    </i>
    <i>
      <x v="308"/>
    </i>
    <i>
      <x v="310"/>
    </i>
    <i>
      <x v="312"/>
    </i>
    <i>
      <x v="314"/>
    </i>
    <i>
      <x v="316"/>
    </i>
    <i>
      <x v="318"/>
    </i>
    <i>
      <x v="320"/>
    </i>
    <i>
      <x v="322"/>
    </i>
    <i>
      <x v="324"/>
    </i>
    <i>
      <x v="326"/>
    </i>
    <i>
      <x v="328"/>
    </i>
    <i>
      <x v="330"/>
    </i>
    <i>
      <x v="332"/>
    </i>
    <i>
      <x v="334"/>
    </i>
    <i>
      <x v="336"/>
    </i>
    <i>
      <x v="338"/>
    </i>
    <i>
      <x v="340"/>
    </i>
    <i>
      <x v="342"/>
    </i>
    <i>
      <x v="344"/>
    </i>
    <i>
      <x v="346"/>
    </i>
    <i>
      <x v="348"/>
    </i>
    <i>
      <x v="350"/>
    </i>
    <i>
      <x v="352"/>
    </i>
    <i>
      <x v="354"/>
    </i>
    <i>
      <x v="356"/>
    </i>
    <i>
      <x v="358"/>
    </i>
    <i>
      <x v="360"/>
    </i>
    <i>
      <x v="362"/>
    </i>
    <i>
      <x v="364"/>
    </i>
    <i>
      <x v="366"/>
    </i>
    <i>
      <x v="368"/>
    </i>
    <i>
      <x v="370"/>
    </i>
    <i>
      <x v="372"/>
    </i>
    <i>
      <x v="374"/>
    </i>
    <i>
      <x v="376"/>
    </i>
    <i>
      <x v="378"/>
    </i>
    <i>
      <x v="380"/>
    </i>
    <i>
      <x v="382"/>
    </i>
    <i>
      <x v="384"/>
    </i>
    <i>
      <x v="386"/>
    </i>
    <i>
      <x v="388"/>
    </i>
    <i>
      <x v="390"/>
    </i>
    <i>
      <x v="392"/>
    </i>
    <i>
      <x v="393"/>
    </i>
    <i>
      <x v="395"/>
    </i>
    <i>
      <x v="397"/>
    </i>
    <i>
      <x v="399"/>
    </i>
    <i>
      <x v="401"/>
    </i>
    <i>
      <x v="403"/>
    </i>
    <i>
      <x v="407"/>
    </i>
    <i>
      <x v="409"/>
    </i>
    <i>
      <x v="411"/>
    </i>
    <i>
      <x v="413"/>
    </i>
    <i>
      <x v="415"/>
    </i>
    <i>
      <x v="417"/>
    </i>
    <i>
      <x v="419"/>
    </i>
    <i>
      <x v="421"/>
    </i>
    <i>
      <x v="423"/>
    </i>
    <i>
      <x v="425"/>
    </i>
    <i>
      <x v="427"/>
    </i>
    <i>
      <x v="429"/>
    </i>
    <i>
      <x v="431"/>
    </i>
    <i>
      <x v="433"/>
    </i>
    <i>
      <x v="435"/>
    </i>
    <i>
      <x v="437"/>
    </i>
    <i>
      <x v="439"/>
    </i>
    <i>
      <x v="441"/>
    </i>
    <i>
      <x v="443"/>
    </i>
    <i>
      <x v="445"/>
    </i>
    <i>
      <x v="447"/>
    </i>
    <i>
      <x v="449"/>
    </i>
    <i>
      <x v="451"/>
    </i>
    <i>
      <x v="453"/>
    </i>
    <i>
      <x v="455"/>
    </i>
    <i>
      <x v="457"/>
    </i>
    <i>
      <x v="459"/>
    </i>
    <i>
      <x v="461"/>
    </i>
    <i>
      <x v="463"/>
    </i>
    <i>
      <x v="465"/>
    </i>
    <i>
      <x v="467"/>
    </i>
    <i>
      <x v="469"/>
    </i>
    <i>
      <x v="471"/>
    </i>
    <i>
      <x v="473"/>
    </i>
    <i>
      <x v="475"/>
    </i>
    <i>
      <x v="477"/>
    </i>
    <i>
      <x v="479"/>
    </i>
    <i>
      <x v="481"/>
    </i>
    <i>
      <x v="483"/>
    </i>
    <i>
      <x v="485"/>
    </i>
    <i>
      <x v="487"/>
    </i>
    <i>
      <x v="489"/>
    </i>
    <i>
      <x v="491"/>
    </i>
    <i>
      <x v="493"/>
    </i>
    <i>
      <x v="495"/>
    </i>
    <i>
      <x v="497"/>
    </i>
    <i>
      <x v="499"/>
    </i>
    <i>
      <x v="501"/>
    </i>
    <i>
      <x v="503"/>
    </i>
    <i>
      <x v="505"/>
    </i>
    <i>
      <x v="507"/>
    </i>
    <i>
      <x v="509"/>
    </i>
    <i>
      <x v="511"/>
    </i>
    <i>
      <x v="513"/>
    </i>
    <i>
      <x v="515"/>
    </i>
    <i>
      <x v="517"/>
    </i>
    <i>
      <x v="519"/>
    </i>
    <i>
      <x v="521"/>
    </i>
    <i>
      <x v="523"/>
    </i>
    <i>
      <x v="525"/>
    </i>
    <i>
      <x v="527"/>
    </i>
    <i>
      <x v="529"/>
    </i>
    <i>
      <x v="531"/>
    </i>
    <i>
      <x v="533"/>
    </i>
    <i>
      <x v="535"/>
    </i>
    <i>
      <x v="537"/>
    </i>
    <i>
      <x v="539"/>
    </i>
    <i>
      <x v="541"/>
    </i>
    <i>
      <x v="543"/>
    </i>
    <i>
      <x v="545"/>
    </i>
    <i>
      <x v="547"/>
    </i>
    <i>
      <x v="549"/>
    </i>
    <i>
      <x v="551"/>
    </i>
    <i>
      <x v="553"/>
    </i>
    <i>
      <x v="555"/>
    </i>
    <i>
      <x v="557"/>
    </i>
    <i>
      <x v="559"/>
    </i>
    <i>
      <x v="561"/>
    </i>
    <i>
      <x v="563"/>
    </i>
    <i>
      <x v="565"/>
    </i>
    <i>
      <x v="567"/>
    </i>
    <i>
      <x v="569"/>
    </i>
    <i>
      <x v="571"/>
    </i>
    <i>
      <x v="573"/>
    </i>
    <i>
      <x v="575"/>
    </i>
    <i>
      <x v="577"/>
    </i>
    <i>
      <x v="579"/>
    </i>
    <i>
      <x v="581"/>
    </i>
    <i>
      <x v="584"/>
    </i>
    <i>
      <x v="586"/>
    </i>
    <i>
      <x v="588"/>
    </i>
    <i>
      <x v="590"/>
    </i>
    <i>
      <x v="592"/>
    </i>
    <i>
      <x v="594"/>
    </i>
    <i>
      <x v="596"/>
    </i>
    <i>
      <x v="598"/>
    </i>
    <i>
      <x v="600"/>
    </i>
    <i>
      <x v="602"/>
    </i>
    <i>
      <x v="604"/>
    </i>
    <i>
      <x v="606"/>
    </i>
    <i>
      <x v="608"/>
    </i>
    <i>
      <x v="610"/>
    </i>
    <i>
      <x v="612"/>
    </i>
    <i>
      <x v="614"/>
    </i>
    <i>
      <x v="616"/>
    </i>
    <i>
      <x v="618"/>
    </i>
    <i>
      <x v="620"/>
    </i>
    <i>
      <x v="622"/>
    </i>
    <i>
      <x v="624"/>
    </i>
    <i>
      <x v="626"/>
    </i>
    <i>
      <x v="628"/>
    </i>
    <i>
      <x v="630"/>
    </i>
    <i>
      <x v="632"/>
    </i>
    <i>
      <x v="634"/>
    </i>
    <i>
      <x v="636"/>
    </i>
    <i>
      <x v="638"/>
    </i>
    <i>
      <x v="640"/>
    </i>
    <i>
      <x v="642"/>
    </i>
    <i>
      <x v="644"/>
    </i>
    <i>
      <x v="646"/>
    </i>
    <i>
      <x v="648"/>
    </i>
    <i>
      <x v="650"/>
    </i>
    <i>
      <x v="652"/>
    </i>
    <i>
      <x v="654"/>
    </i>
    <i>
      <x v="656"/>
    </i>
    <i>
      <x v="658"/>
    </i>
    <i>
      <x v="660"/>
    </i>
    <i>
      <x v="662"/>
    </i>
    <i>
      <x v="664"/>
    </i>
    <i>
      <x v="666"/>
    </i>
    <i>
      <x v="668"/>
    </i>
    <i>
      <x v="670"/>
    </i>
    <i>
      <x v="672"/>
    </i>
    <i>
      <x v="674"/>
    </i>
    <i>
      <x v="676"/>
    </i>
    <i>
      <x v="678"/>
    </i>
    <i>
      <x v="680"/>
    </i>
    <i>
      <x v="682"/>
    </i>
    <i>
      <x v="684"/>
    </i>
    <i>
      <x v="686"/>
    </i>
    <i>
      <x v="688"/>
    </i>
    <i>
      <x v="690"/>
    </i>
    <i>
      <x v="692"/>
    </i>
    <i>
      <x v="694"/>
    </i>
    <i>
      <x v="696"/>
    </i>
    <i>
      <x v="698"/>
    </i>
    <i>
      <x v="700"/>
    </i>
    <i>
      <x v="702"/>
    </i>
    <i>
      <x v="704"/>
    </i>
    <i>
      <x v="706"/>
    </i>
    <i>
      <x v="708"/>
    </i>
    <i>
      <x v="710"/>
    </i>
    <i>
      <x v="712"/>
    </i>
    <i>
      <x v="714"/>
    </i>
    <i>
      <x v="716"/>
    </i>
    <i>
      <x v="718"/>
    </i>
    <i>
      <x v="720"/>
    </i>
    <i>
      <x v="722"/>
    </i>
    <i>
      <x v="724"/>
    </i>
    <i>
      <x v="726"/>
    </i>
    <i>
      <x v="728"/>
    </i>
    <i>
      <x v="730"/>
    </i>
    <i>
      <x v="732"/>
    </i>
    <i>
      <x v="734"/>
    </i>
    <i>
      <x v="736"/>
    </i>
    <i>
      <x v="738"/>
    </i>
    <i>
      <x v="740"/>
    </i>
    <i>
      <x v="741"/>
    </i>
    <i>
      <x v="743"/>
    </i>
    <i>
      <x v="745"/>
    </i>
    <i>
      <x v="747"/>
    </i>
    <i>
      <x v="749"/>
    </i>
    <i>
      <x v="751"/>
    </i>
    <i>
      <x v="753"/>
    </i>
    <i>
      <x v="755"/>
    </i>
    <i>
      <x v="757"/>
    </i>
    <i>
      <x v="759"/>
    </i>
    <i>
      <x v="761"/>
    </i>
    <i>
      <x v="763"/>
    </i>
    <i>
      <x v="765"/>
    </i>
    <i>
      <x v="767"/>
    </i>
    <i>
      <x v="769"/>
    </i>
    <i>
      <x v="771"/>
    </i>
    <i>
      <x v="773"/>
    </i>
    <i>
      <x v="775"/>
    </i>
    <i>
      <x v="777"/>
    </i>
    <i>
      <x v="779"/>
    </i>
    <i>
      <x v="781"/>
    </i>
    <i>
      <x v="783"/>
    </i>
    <i>
      <x v="785"/>
    </i>
    <i>
      <x v="787"/>
    </i>
    <i>
      <x v="789"/>
    </i>
    <i>
      <x v="791"/>
    </i>
    <i>
      <x v="793"/>
    </i>
    <i>
      <x v="795"/>
    </i>
    <i>
      <x v="797"/>
    </i>
    <i>
      <x v="799"/>
    </i>
    <i>
      <x v="801"/>
    </i>
    <i>
      <x v="803"/>
    </i>
    <i>
      <x v="805"/>
    </i>
    <i>
      <x v="807"/>
    </i>
    <i>
      <x v="809"/>
    </i>
    <i>
      <x v="811"/>
    </i>
    <i>
      <x v="813"/>
    </i>
    <i>
      <x v="815"/>
    </i>
    <i>
      <x v="817"/>
    </i>
    <i>
      <x v="819"/>
    </i>
    <i>
      <x v="821"/>
    </i>
    <i>
      <x v="823"/>
    </i>
    <i>
      <x v="825"/>
    </i>
    <i>
      <x v="827"/>
    </i>
    <i>
      <x v="829"/>
    </i>
    <i>
      <x v="831"/>
    </i>
    <i>
      <x v="833"/>
    </i>
    <i>
      <x v="835"/>
    </i>
    <i>
      <x v="837"/>
    </i>
    <i>
      <x v="839"/>
    </i>
    <i>
      <x v="841"/>
    </i>
    <i>
      <x v="843"/>
    </i>
    <i>
      <x v="845"/>
    </i>
    <i>
      <x v="847"/>
    </i>
    <i>
      <x v="849"/>
    </i>
    <i>
      <x v="851"/>
    </i>
    <i>
      <x v="853"/>
    </i>
    <i>
      <x v="855"/>
    </i>
    <i>
      <x v="857"/>
    </i>
    <i>
      <x v="859"/>
    </i>
    <i>
      <x v="861"/>
    </i>
    <i>
      <x v="863"/>
    </i>
    <i>
      <x v="865"/>
    </i>
    <i>
      <x v="867"/>
    </i>
    <i>
      <x v="869"/>
    </i>
    <i>
      <x v="871"/>
    </i>
    <i>
      <x v="873"/>
    </i>
    <i>
      <x v="875"/>
    </i>
    <i>
      <x v="877"/>
    </i>
    <i>
      <x v="879"/>
    </i>
    <i>
      <x v="881"/>
    </i>
    <i>
      <x v="883"/>
    </i>
    <i>
      <x v="885"/>
    </i>
    <i>
      <x v="887"/>
    </i>
    <i>
      <x v="889"/>
    </i>
    <i>
      <x v="891"/>
    </i>
    <i>
      <x v="893"/>
    </i>
    <i>
      <x v="895"/>
    </i>
    <i>
      <x v="897"/>
    </i>
    <i>
      <x v="899"/>
    </i>
    <i>
      <x v="901"/>
    </i>
    <i>
      <x v="903"/>
    </i>
    <i>
      <x v="905"/>
    </i>
    <i>
      <x v="907"/>
    </i>
    <i>
      <x v="909"/>
    </i>
    <i>
      <x v="911"/>
    </i>
    <i>
      <x v="913"/>
    </i>
    <i>
      <x v="915"/>
    </i>
    <i>
      <x v="917"/>
    </i>
    <i>
      <x v="919"/>
    </i>
    <i>
      <x v="921"/>
    </i>
    <i>
      <x v="923"/>
    </i>
    <i>
      <x v="925"/>
    </i>
    <i>
      <x v="927"/>
    </i>
    <i>
      <x v="929"/>
    </i>
    <i>
      <x v="931"/>
    </i>
    <i>
      <x v="933"/>
    </i>
    <i>
      <x v="935"/>
    </i>
    <i>
      <x v="937"/>
    </i>
    <i>
      <x v="939"/>
    </i>
    <i>
      <x v="941"/>
    </i>
    <i>
      <x v="943"/>
    </i>
    <i>
      <x v="945"/>
    </i>
    <i>
      <x v="947"/>
    </i>
    <i>
      <x v="949"/>
    </i>
    <i>
      <x v="951"/>
    </i>
    <i>
      <x v="953"/>
    </i>
    <i>
      <x v="955"/>
    </i>
    <i>
      <x v="957"/>
    </i>
    <i>
      <x v="959"/>
    </i>
    <i>
      <x v="961"/>
    </i>
    <i>
      <x v="963"/>
    </i>
    <i>
      <x v="965"/>
    </i>
    <i>
      <x v="967"/>
    </i>
    <i>
      <x v="969"/>
    </i>
    <i>
      <x v="971"/>
    </i>
    <i>
      <x v="973"/>
    </i>
    <i>
      <x v="975"/>
    </i>
    <i>
      <x v="977"/>
    </i>
    <i>
      <x v="979"/>
    </i>
    <i>
      <x v="981"/>
    </i>
    <i>
      <x v="983"/>
    </i>
    <i>
      <x v="985"/>
    </i>
    <i>
      <x v="988"/>
    </i>
    <i>
      <x v="990"/>
    </i>
    <i>
      <x v="992"/>
    </i>
    <i>
      <x v="994"/>
    </i>
    <i>
      <x v="996"/>
    </i>
    <i>
      <x v="998"/>
    </i>
    <i>
      <x v="1000"/>
    </i>
    <i>
      <x v="1002"/>
    </i>
    <i>
      <x v="1005"/>
    </i>
    <i>
      <x v="1007"/>
    </i>
    <i>
      <x v="1009"/>
    </i>
    <i>
      <x v="1011"/>
    </i>
    <i>
      <x v="1013"/>
    </i>
    <i>
      <x v="1015"/>
    </i>
    <i>
      <x v="1017"/>
    </i>
    <i>
      <x v="1019"/>
    </i>
    <i>
      <x v="1021"/>
    </i>
    <i>
      <x v="1023"/>
    </i>
    <i>
      <x v="1025"/>
    </i>
    <i>
      <x v="1027"/>
    </i>
    <i>
      <x v="1029"/>
    </i>
    <i>
      <x v="1031"/>
    </i>
    <i>
      <x v="1033"/>
    </i>
    <i>
      <x v="1035"/>
    </i>
    <i>
      <x v="1037"/>
    </i>
    <i>
      <x v="1039"/>
    </i>
    <i>
      <x v="1041"/>
    </i>
    <i>
      <x v="1043"/>
    </i>
    <i>
      <x v="1045"/>
    </i>
    <i>
      <x v="1047"/>
    </i>
    <i>
      <x v="1049"/>
    </i>
    <i>
      <x v="1051"/>
    </i>
    <i>
      <x v="1054"/>
    </i>
    <i>
      <x v="1056"/>
    </i>
    <i>
      <x v="1058"/>
    </i>
    <i>
      <x v="1060"/>
    </i>
    <i>
      <x v="1062"/>
    </i>
    <i>
      <x v="1064"/>
    </i>
    <i>
      <x v="1066"/>
    </i>
    <i>
      <x v="1068"/>
    </i>
    <i>
      <x v="1070"/>
    </i>
    <i>
      <x v="1072"/>
    </i>
    <i>
      <x v="1074"/>
    </i>
    <i>
      <x v="1076"/>
    </i>
    <i>
      <x v="1078"/>
    </i>
    <i>
      <x v="1080"/>
    </i>
    <i>
      <x v="1082"/>
    </i>
    <i>
      <x v="1084"/>
    </i>
    <i>
      <x v="1086"/>
    </i>
    <i>
      <x v="1088"/>
    </i>
    <i>
      <x v="1090"/>
    </i>
    <i>
      <x v="1092"/>
    </i>
    <i>
      <x v="1094"/>
    </i>
    <i>
      <x v="1096"/>
    </i>
    <i>
      <x v="1098"/>
    </i>
    <i>
      <x v="1100"/>
    </i>
    <i>
      <x v="1102"/>
    </i>
    <i>
      <x v="1104"/>
    </i>
    <i>
      <x v="1106"/>
    </i>
    <i>
      <x v="1108"/>
    </i>
    <i>
      <x v="1110"/>
    </i>
    <i>
      <x v="1112"/>
    </i>
    <i>
      <x v="1114"/>
    </i>
    <i>
      <x v="1116"/>
    </i>
    <i>
      <x v="1118"/>
    </i>
    <i>
      <x v="1120"/>
    </i>
    <i>
      <x v="1122"/>
    </i>
    <i>
      <x v="1124"/>
    </i>
    <i>
      <x v="1126"/>
    </i>
    <i>
      <x v="1128"/>
    </i>
    <i>
      <x v="1130"/>
    </i>
    <i>
      <x v="1132"/>
    </i>
    <i>
      <x v="1134"/>
    </i>
    <i>
      <x v="1136"/>
    </i>
    <i>
      <x v="1138"/>
    </i>
    <i>
      <x v="1140"/>
    </i>
    <i>
      <x v="1142"/>
    </i>
    <i>
      <x v="1144"/>
    </i>
    <i>
      <x v="1146"/>
    </i>
    <i>
      <x v="1148"/>
    </i>
    <i>
      <x v="1150"/>
    </i>
    <i>
      <x v="1152"/>
    </i>
    <i>
      <x v="1154"/>
    </i>
    <i>
      <x v="1156"/>
    </i>
    <i>
      <x v="1158"/>
    </i>
    <i>
      <x v="1160"/>
    </i>
    <i>
      <x v="1162"/>
    </i>
    <i>
      <x v="1164"/>
    </i>
    <i>
      <x v="1166"/>
    </i>
    <i>
      <x v="1168"/>
    </i>
    <i>
      <x v="1170"/>
    </i>
    <i>
      <x v="1172"/>
    </i>
    <i>
      <x v="1174"/>
    </i>
    <i>
      <x v="1176"/>
    </i>
    <i>
      <x v="1178"/>
    </i>
    <i>
      <x v="1180"/>
    </i>
    <i>
      <x v="1182"/>
    </i>
    <i>
      <x v="1184"/>
    </i>
    <i>
      <x v="1186"/>
    </i>
    <i>
      <x v="1188"/>
    </i>
    <i>
      <x v="1190"/>
    </i>
    <i>
      <x v="1192"/>
    </i>
    <i>
      <x v="1194"/>
    </i>
    <i>
      <x v="1196"/>
    </i>
    <i>
      <x v="1198"/>
    </i>
    <i>
      <x v="1200"/>
    </i>
    <i>
      <x v="1202"/>
    </i>
    <i>
      <x v="1204"/>
    </i>
    <i>
      <x v="1206"/>
    </i>
    <i>
      <x v="1208"/>
    </i>
    <i>
      <x v="1210"/>
    </i>
    <i>
      <x v="1212"/>
    </i>
    <i>
      <x v="1214"/>
    </i>
    <i>
      <x v="1216"/>
    </i>
    <i>
      <x v="1218"/>
    </i>
    <i>
      <x v="1220"/>
    </i>
    <i>
      <x v="1222"/>
    </i>
    <i>
      <x v="1224"/>
    </i>
    <i>
      <x v="1226"/>
    </i>
    <i>
      <x v="1228"/>
    </i>
    <i>
      <x v="1230"/>
    </i>
    <i>
      <x v="1232"/>
    </i>
    <i>
      <x v="1234"/>
    </i>
    <i>
      <x v="1236"/>
    </i>
    <i>
      <x v="1238"/>
    </i>
    <i>
      <x v="1240"/>
    </i>
    <i>
      <x v="1242"/>
    </i>
    <i>
      <x v="1244"/>
    </i>
    <i>
      <x v="1246"/>
    </i>
    <i>
      <x v="1248"/>
    </i>
    <i>
      <x v="1250"/>
    </i>
    <i>
      <x v="1252"/>
    </i>
    <i>
      <x v="1254"/>
    </i>
    <i>
      <x v="1256"/>
    </i>
    <i>
      <x v="1258"/>
    </i>
    <i>
      <x v="1260"/>
    </i>
    <i>
      <x v="1262"/>
    </i>
    <i>
      <x v="1264"/>
    </i>
    <i>
      <x v="1266"/>
    </i>
    <i>
      <x v="1268"/>
    </i>
    <i>
      <x v="1270"/>
    </i>
    <i>
      <x v="1272"/>
    </i>
    <i>
      <x v="1274"/>
    </i>
    <i>
      <x v="1276"/>
    </i>
    <i>
      <x v="1278"/>
    </i>
    <i>
      <x v="1280"/>
    </i>
    <i>
      <x v="1282"/>
    </i>
    <i>
      <x v="1284"/>
    </i>
    <i>
      <x v="1286"/>
    </i>
    <i>
      <x v="1288"/>
    </i>
    <i>
      <x v="1290"/>
    </i>
    <i>
      <x v="1292"/>
    </i>
    <i>
      <x v="1294"/>
    </i>
    <i>
      <x v="1295"/>
    </i>
    <i>
      <x v="1299"/>
    </i>
    <i>
      <x v="1301"/>
    </i>
    <i>
      <x v="1303"/>
    </i>
    <i>
      <x v="1305"/>
    </i>
    <i>
      <x v="1307"/>
    </i>
    <i>
      <x v="1309"/>
    </i>
    <i>
      <x v="1311"/>
    </i>
    <i>
      <x v="1313"/>
    </i>
    <i>
      <x v="1315"/>
    </i>
    <i>
      <x v="1317"/>
    </i>
    <i>
      <x v="1319"/>
    </i>
    <i>
      <x v="1321"/>
    </i>
    <i>
      <x v="1323"/>
    </i>
    <i>
      <x v="1325"/>
    </i>
    <i>
      <x v="1327"/>
    </i>
    <i>
      <x v="1329"/>
    </i>
    <i>
      <x v="1331"/>
    </i>
    <i>
      <x v="1333"/>
    </i>
    <i>
      <x v="1335"/>
    </i>
    <i>
      <x v="1337"/>
    </i>
    <i>
      <x v="1338"/>
    </i>
    <i>
      <x v="1342"/>
    </i>
    <i>
      <x v="1344"/>
    </i>
    <i>
      <x v="1346"/>
    </i>
    <i>
      <x v="1348"/>
    </i>
    <i>
      <x v="1350"/>
    </i>
    <i>
      <x v="1352"/>
    </i>
    <i>
      <x v="1354"/>
    </i>
    <i>
      <x v="1356"/>
    </i>
    <i>
      <x v="1358"/>
    </i>
    <i>
      <x v="1360"/>
    </i>
    <i>
      <x v="1362"/>
    </i>
    <i>
      <x v="1364"/>
    </i>
    <i>
      <x v="1366"/>
    </i>
    <i>
      <x v="1368"/>
    </i>
    <i>
      <x v="1370"/>
    </i>
    <i>
      <x v="1372"/>
    </i>
    <i>
      <x v="1374"/>
    </i>
    <i>
      <x v="1376"/>
    </i>
    <i>
      <x v="1378"/>
    </i>
    <i>
      <x v="1380"/>
    </i>
    <i>
      <x v="1382"/>
    </i>
    <i>
      <x v="1384"/>
    </i>
    <i>
      <x v="1386"/>
    </i>
    <i>
      <x v="1388"/>
    </i>
    <i>
      <x v="1390"/>
    </i>
    <i>
      <x v="1392"/>
    </i>
    <i>
      <x v="1394"/>
    </i>
    <i>
      <x v="1396"/>
    </i>
    <i>
      <x v="1398"/>
    </i>
    <i>
      <x v="1400"/>
    </i>
    <i>
      <x v="1402"/>
    </i>
    <i>
      <x v="1404"/>
    </i>
    <i>
      <x v="1406"/>
    </i>
    <i>
      <x v="1408"/>
    </i>
    <i>
      <x v="1410"/>
    </i>
    <i>
      <x v="1412"/>
    </i>
    <i>
      <x v="1414"/>
    </i>
    <i>
      <x v="1416"/>
    </i>
    <i>
      <x v="1418"/>
    </i>
    <i>
      <x v="1420"/>
    </i>
    <i>
      <x v="1422"/>
    </i>
    <i>
      <x v="1424"/>
    </i>
    <i>
      <x v="1426"/>
    </i>
    <i>
      <x v="1428"/>
    </i>
    <i>
      <x v="1430"/>
    </i>
    <i>
      <x v="1432"/>
    </i>
    <i>
      <x v="1434"/>
    </i>
    <i>
      <x v="1436"/>
    </i>
    <i>
      <x v="1438"/>
    </i>
    <i>
      <x v="1440"/>
    </i>
    <i>
      <x v="1442"/>
    </i>
    <i>
      <x v="1444"/>
    </i>
    <i>
      <x v="1446"/>
    </i>
    <i>
      <x v="1448"/>
    </i>
    <i>
      <x v="1450"/>
    </i>
    <i>
      <x v="1452"/>
    </i>
    <i>
      <x v="1454"/>
    </i>
    <i>
      <x v="1456"/>
    </i>
    <i>
      <x v="1458"/>
    </i>
    <i>
      <x v="1460"/>
    </i>
    <i>
      <x v="1462"/>
    </i>
    <i>
      <x v="1464"/>
    </i>
    <i>
      <x v="1466"/>
    </i>
    <i>
      <x v="1468"/>
    </i>
    <i>
      <x v="1470"/>
    </i>
    <i>
      <x v="1472"/>
    </i>
    <i>
      <x v="1474"/>
    </i>
    <i>
      <x v="1476"/>
    </i>
    <i>
      <x v="1478"/>
    </i>
    <i>
      <x v="1480"/>
    </i>
    <i>
      <x v="1482"/>
    </i>
    <i>
      <x v="1484"/>
    </i>
    <i>
      <x v="1486"/>
    </i>
    <i>
      <x v="1488"/>
    </i>
    <i>
      <x v="1490"/>
    </i>
    <i>
      <x v="1492"/>
    </i>
    <i>
      <x v="1494"/>
    </i>
    <i>
      <x v="1496"/>
    </i>
    <i>
      <x v="1498"/>
    </i>
    <i>
      <x v="1501"/>
    </i>
    <i>
      <x v="1503"/>
    </i>
    <i>
      <x v="1505"/>
    </i>
    <i>
      <x v="1507"/>
    </i>
    <i>
      <x v="1509"/>
    </i>
    <i>
      <x v="1511"/>
    </i>
    <i>
      <x v="1513"/>
    </i>
    <i>
      <x v="1515"/>
    </i>
    <i>
      <x v="1517"/>
    </i>
    <i>
      <x v="1519"/>
    </i>
    <i>
      <x v="1521"/>
    </i>
    <i>
      <x v="1523"/>
    </i>
    <i>
      <x v="1525"/>
    </i>
    <i>
      <x v="1527"/>
    </i>
    <i>
      <x v="1529"/>
    </i>
    <i>
      <x v="1531"/>
    </i>
    <i>
      <x v="1533"/>
    </i>
    <i>
      <x v="1535"/>
    </i>
    <i>
      <x v="1537"/>
    </i>
    <i>
      <x v="1539"/>
    </i>
    <i>
      <x v="1541"/>
    </i>
    <i>
      <x v="1543"/>
    </i>
    <i>
      <x v="1545"/>
    </i>
    <i>
      <x v="1547"/>
    </i>
    <i>
      <x v="1549"/>
    </i>
    <i>
      <x v="1551"/>
    </i>
    <i>
      <x v="1553"/>
    </i>
    <i>
      <x v="1555"/>
    </i>
    <i>
      <x v="1557"/>
    </i>
    <i>
      <x v="1559"/>
    </i>
    <i>
      <x v="1561"/>
    </i>
    <i>
      <x v="1563"/>
    </i>
    <i>
      <x v="1565"/>
    </i>
    <i>
      <x v="1567"/>
    </i>
    <i>
      <x v="1569"/>
    </i>
    <i>
      <x v="1571"/>
    </i>
    <i>
      <x v="1573"/>
    </i>
    <i>
      <x v="1575"/>
    </i>
    <i>
      <x v="1577"/>
    </i>
    <i>
      <x v="1579"/>
    </i>
    <i>
      <x v="1581"/>
    </i>
    <i>
      <x v="1583"/>
    </i>
    <i>
      <x v="1585"/>
    </i>
    <i>
      <x v="1587"/>
    </i>
    <i>
      <x v="1589"/>
    </i>
    <i>
      <x v="1591"/>
    </i>
    <i>
      <x v="1593"/>
    </i>
    <i>
      <x v="1595"/>
    </i>
    <i>
      <x v="1597"/>
    </i>
    <i>
      <x v="1599"/>
    </i>
    <i>
      <x v="1601"/>
    </i>
    <i>
      <x v="1603"/>
    </i>
    <i>
      <x v="1605"/>
    </i>
    <i>
      <x v="1607"/>
    </i>
    <i>
      <x v="1609"/>
    </i>
    <i>
      <x v="1611"/>
    </i>
    <i>
      <x v="1613"/>
    </i>
    <i>
      <x v="1615"/>
    </i>
    <i>
      <x v="1617"/>
    </i>
    <i>
      <x v="1619"/>
    </i>
    <i>
      <x v="1621"/>
    </i>
    <i>
      <x v="1623"/>
    </i>
    <i>
      <x v="1625"/>
    </i>
    <i>
      <x v="1627"/>
    </i>
    <i>
      <x v="1629"/>
    </i>
    <i>
      <x v="1631"/>
    </i>
    <i>
      <x v="1633"/>
    </i>
    <i>
      <x v="1635"/>
    </i>
    <i>
      <x v="1637"/>
    </i>
    <i>
      <x v="1639"/>
    </i>
    <i>
      <x v="1641"/>
    </i>
    <i>
      <x v="1643"/>
    </i>
    <i>
      <x v="1645"/>
    </i>
    <i>
      <x v="1647"/>
    </i>
    <i>
      <x v="1649"/>
    </i>
    <i>
      <x v="1651"/>
    </i>
    <i>
      <x v="1653"/>
    </i>
    <i>
      <x v="1655"/>
    </i>
    <i>
      <x v="1657"/>
    </i>
    <i>
      <x v="1659"/>
    </i>
    <i>
      <x v="1661"/>
    </i>
    <i>
      <x v="1663"/>
    </i>
    <i>
      <x v="1665"/>
    </i>
    <i>
      <x v="1667"/>
    </i>
    <i>
      <x v="1669"/>
    </i>
    <i>
      <x v="1671"/>
    </i>
    <i>
      <x v="1673"/>
    </i>
    <i>
      <x v="1675"/>
    </i>
    <i>
      <x v="1677"/>
    </i>
    <i>
      <x v="1679"/>
    </i>
    <i>
      <x v="1681"/>
    </i>
    <i>
      <x v="1683"/>
    </i>
    <i>
      <x v="1685"/>
    </i>
    <i>
      <x v="1687"/>
    </i>
    <i>
      <x v="1689"/>
    </i>
    <i>
      <x v="1691"/>
    </i>
    <i>
      <x v="1693"/>
    </i>
    <i>
      <x v="1695"/>
    </i>
    <i>
      <x v="1697"/>
    </i>
    <i>
      <x v="1699"/>
    </i>
    <i>
      <x v="1701"/>
    </i>
    <i>
      <x v="1703"/>
    </i>
    <i>
      <x v="1705"/>
    </i>
    <i>
      <x v="1707"/>
    </i>
    <i>
      <x v="1709"/>
    </i>
    <i>
      <x v="1711"/>
    </i>
    <i>
      <x v="1713"/>
    </i>
    <i>
      <x v="1715"/>
    </i>
    <i>
      <x v="1717"/>
    </i>
    <i>
      <x v="1719"/>
    </i>
    <i>
      <x v="1721"/>
    </i>
    <i>
      <x v="1723"/>
    </i>
    <i>
      <x v="1725"/>
    </i>
    <i>
      <x v="1727"/>
    </i>
    <i>
      <x v="1729"/>
    </i>
    <i>
      <x v="1732"/>
    </i>
    <i>
      <x v="1734"/>
    </i>
    <i>
      <x v="1736"/>
    </i>
    <i>
      <x v="1738"/>
    </i>
    <i>
      <x v="1740"/>
    </i>
    <i>
      <x v="1742"/>
    </i>
    <i>
      <x v="1744"/>
    </i>
    <i>
      <x v="1746"/>
    </i>
    <i>
      <x v="1748"/>
    </i>
    <i>
      <x v="1750"/>
    </i>
    <i>
      <x v="1752"/>
    </i>
    <i>
      <x v="1754"/>
    </i>
    <i>
      <x v="1756"/>
    </i>
    <i>
      <x v="1758"/>
    </i>
    <i>
      <x v="1760"/>
    </i>
    <i>
      <x v="1762"/>
    </i>
    <i>
      <x v="1764"/>
    </i>
    <i>
      <x v="1766"/>
    </i>
    <i>
      <x v="1768"/>
    </i>
    <i>
      <x v="1770"/>
    </i>
    <i>
      <x v="1772"/>
    </i>
    <i>
      <x v="1774"/>
    </i>
    <i>
      <x v="1776"/>
    </i>
    <i>
      <x v="1778"/>
    </i>
    <i>
      <x v="1780"/>
    </i>
    <i>
      <x v="1782"/>
    </i>
    <i>
      <x v="1784"/>
    </i>
    <i>
      <x v="1786"/>
    </i>
    <i>
      <x v="1788"/>
    </i>
    <i>
      <x v="1790"/>
    </i>
    <i>
      <x v="1792"/>
    </i>
    <i>
      <x v="1794"/>
    </i>
    <i>
      <x v="1796"/>
    </i>
    <i>
      <x v="1798"/>
    </i>
    <i>
      <x v="1800"/>
    </i>
    <i>
      <x v="1802"/>
    </i>
    <i>
      <x v="1804"/>
    </i>
    <i>
      <x v="1806"/>
    </i>
    <i>
      <x v="1808"/>
    </i>
    <i>
      <x v="1810"/>
    </i>
    <i>
      <x v="1812"/>
    </i>
    <i>
      <x v="1814"/>
    </i>
    <i>
      <x v="1816"/>
    </i>
    <i>
      <x v="1818"/>
    </i>
    <i>
      <x v="1820"/>
    </i>
    <i>
      <x v="1822"/>
    </i>
    <i>
      <x v="1824"/>
    </i>
    <i>
      <x v="1826"/>
    </i>
    <i>
      <x v="1828"/>
    </i>
    <i>
      <x v="1830"/>
    </i>
    <i>
      <x v="1832"/>
    </i>
    <i>
      <x v="1834"/>
    </i>
    <i>
      <x v="1836"/>
    </i>
    <i>
      <x v="1838"/>
    </i>
    <i>
      <x v="1840"/>
    </i>
    <i>
      <x v="1842"/>
    </i>
    <i>
      <x v="1844"/>
    </i>
    <i>
      <x v="1846"/>
    </i>
    <i>
      <x v="1848"/>
    </i>
    <i>
      <x v="1850"/>
    </i>
    <i>
      <x v="1852"/>
    </i>
    <i>
      <x v="1854"/>
    </i>
    <i>
      <x v="1856"/>
    </i>
    <i>
      <x v="1858"/>
    </i>
    <i>
      <x v="1860"/>
    </i>
    <i>
      <x v="1862"/>
    </i>
    <i>
      <x v="1864"/>
    </i>
    <i>
      <x v="1866"/>
    </i>
    <i>
      <x v="1868"/>
    </i>
    <i>
      <x v="1870"/>
    </i>
    <i>
      <x v="1872"/>
    </i>
    <i>
      <x v="1874"/>
    </i>
    <i>
      <x v="1876"/>
    </i>
    <i>
      <x v="1878"/>
    </i>
    <i>
      <x v="1880"/>
    </i>
    <i>
      <x v="1882"/>
    </i>
    <i>
      <x v="1884"/>
    </i>
    <i>
      <x v="1886"/>
    </i>
    <i>
      <x v="1888"/>
    </i>
    <i>
      <x v="1890"/>
    </i>
    <i>
      <x v="1893"/>
    </i>
    <i>
      <x v="1895"/>
    </i>
    <i>
      <x v="1897"/>
    </i>
    <i>
      <x v="1899"/>
    </i>
    <i>
      <x v="1901"/>
    </i>
    <i>
      <x v="1903"/>
    </i>
    <i>
      <x v="1905"/>
    </i>
    <i>
      <x v="1907"/>
    </i>
    <i>
      <x v="1909"/>
    </i>
    <i>
      <x v="1911"/>
    </i>
    <i>
      <x v="1913"/>
    </i>
    <i>
      <x v="1916"/>
    </i>
    <i>
      <x v="1918"/>
    </i>
    <i>
      <x v="1920"/>
    </i>
    <i>
      <x v="1922"/>
    </i>
    <i>
      <x v="1924"/>
    </i>
    <i>
      <x v="1926"/>
    </i>
    <i>
      <x v="1928"/>
    </i>
    <i>
      <x v="1930"/>
    </i>
    <i>
      <x v="1932"/>
    </i>
    <i>
      <x v="1934"/>
    </i>
    <i>
      <x v="1936"/>
    </i>
    <i>
      <x v="1938"/>
    </i>
    <i>
      <x v="1940"/>
    </i>
    <i>
      <x v="1942"/>
    </i>
    <i>
      <x v="1944"/>
    </i>
    <i>
      <x v="1946"/>
    </i>
    <i>
      <x v="1948"/>
    </i>
    <i>
      <x v="1949"/>
    </i>
    <i>
      <x v="1951"/>
    </i>
    <i>
      <x v="1953"/>
    </i>
    <i>
      <x v="1956"/>
    </i>
    <i>
      <x v="1958"/>
    </i>
    <i>
      <x v="1960"/>
    </i>
    <i>
      <x v="1963"/>
    </i>
    <i>
      <x v="1965"/>
    </i>
    <i>
      <x v="1967"/>
    </i>
    <i>
      <x v="1969"/>
    </i>
    <i>
      <x v="1971"/>
    </i>
    <i>
      <x v="1973"/>
    </i>
    <i>
      <x v="1975"/>
    </i>
    <i>
      <x v="1977"/>
    </i>
    <i>
      <x v="1979"/>
    </i>
    <i>
      <x v="1981"/>
    </i>
    <i>
      <x v="1983"/>
    </i>
    <i>
      <x v="1985"/>
    </i>
    <i>
      <x v="1987"/>
    </i>
    <i>
      <x v="1989"/>
    </i>
    <i>
      <x v="1991"/>
    </i>
    <i>
      <x v="1993"/>
    </i>
    <i>
      <x v="1995"/>
    </i>
    <i>
      <x v="1997"/>
    </i>
    <i>
      <x v="1999"/>
    </i>
    <i>
      <x v="2001"/>
    </i>
    <i>
      <x v="2003"/>
    </i>
    <i>
      <x v="2005"/>
    </i>
    <i>
      <x v="2007"/>
    </i>
    <i>
      <x v="2009"/>
    </i>
    <i>
      <x v="2011"/>
    </i>
    <i>
      <x v="2013"/>
    </i>
    <i>
      <x v="2015"/>
    </i>
    <i>
      <x v="2017"/>
    </i>
    <i>
      <x v="2019"/>
    </i>
    <i>
      <x v="2021"/>
    </i>
    <i>
      <x v="2023"/>
    </i>
    <i>
      <x v="2025"/>
    </i>
    <i>
      <x v="2027"/>
    </i>
    <i>
      <x v="2029"/>
    </i>
    <i>
      <x v="2031"/>
    </i>
    <i>
      <x v="2033"/>
    </i>
    <i>
      <x v="2035"/>
    </i>
    <i>
      <x v="2037"/>
    </i>
    <i>
      <x v="2039"/>
    </i>
    <i>
      <x v="2041"/>
    </i>
    <i>
      <x v="2043"/>
    </i>
    <i>
      <x v="2045"/>
    </i>
    <i>
      <x v="2047"/>
    </i>
    <i>
      <x v="2049"/>
    </i>
    <i>
      <x v="2051"/>
    </i>
    <i>
      <x v="2053"/>
    </i>
    <i>
      <x v="2055"/>
    </i>
    <i>
      <x v="2057"/>
    </i>
    <i>
      <x v="2059"/>
    </i>
    <i>
      <x v="2061"/>
    </i>
    <i>
      <x v="2063"/>
    </i>
    <i>
      <x v="2065"/>
    </i>
    <i>
      <x v="2067"/>
    </i>
    <i>
      <x v="2069"/>
    </i>
    <i>
      <x v="2071"/>
    </i>
    <i>
      <x v="2073"/>
    </i>
    <i>
      <x v="2075"/>
    </i>
    <i>
      <x v="2077"/>
    </i>
    <i>
      <x v="2079"/>
    </i>
    <i>
      <x v="2081"/>
    </i>
    <i>
      <x v="2083"/>
    </i>
    <i>
      <x v="2085"/>
    </i>
    <i>
      <x v="2087"/>
    </i>
    <i>
      <x v="2089"/>
    </i>
    <i>
      <x v="2091"/>
    </i>
    <i>
      <x v="2093"/>
    </i>
    <i>
      <x v="2095"/>
    </i>
    <i>
      <x v="2097"/>
    </i>
    <i>
      <x v="2099"/>
    </i>
    <i>
      <x v="2101"/>
    </i>
    <i>
      <x v="2103"/>
    </i>
    <i>
      <x v="2105"/>
    </i>
    <i>
      <x v="2107"/>
    </i>
    <i>
      <x v="2109"/>
    </i>
    <i>
      <x v="2111"/>
    </i>
    <i>
      <x v="2113"/>
    </i>
    <i>
      <x v="2115"/>
    </i>
    <i>
      <x v="2117"/>
    </i>
    <i>
      <x v="2119"/>
    </i>
    <i>
      <x v="2121"/>
    </i>
    <i>
      <x v="2123"/>
    </i>
    <i>
      <x v="2125"/>
    </i>
    <i>
      <x v="2127"/>
    </i>
    <i>
      <x v="2129"/>
    </i>
    <i>
      <x v="2131"/>
    </i>
    <i>
      <x v="2133"/>
    </i>
    <i>
      <x v="2135"/>
    </i>
    <i>
      <x v="2137"/>
    </i>
    <i>
      <x v="2139"/>
    </i>
    <i>
      <x v="2141"/>
    </i>
    <i>
      <x v="2143"/>
    </i>
    <i>
      <x v="2145"/>
    </i>
    <i>
      <x v="2147"/>
    </i>
    <i>
      <x v="2149"/>
    </i>
    <i>
      <x v="2152"/>
    </i>
    <i>
      <x v="2154"/>
    </i>
    <i>
      <x v="2156"/>
    </i>
    <i>
      <x v="2158"/>
    </i>
    <i>
      <x v="2160"/>
    </i>
    <i>
      <x v="2162"/>
    </i>
    <i>
      <x v="2164"/>
    </i>
    <i>
      <x v="2166"/>
    </i>
    <i>
      <x v="2168"/>
    </i>
    <i>
      <x v="2170"/>
    </i>
    <i>
      <x v="2172"/>
    </i>
    <i>
      <x v="2174"/>
    </i>
    <i>
      <x v="2176"/>
    </i>
    <i>
      <x v="2178"/>
    </i>
    <i>
      <x v="2180"/>
    </i>
    <i>
      <x v="2182"/>
    </i>
    <i>
      <x v="2184"/>
    </i>
    <i>
      <x v="2186"/>
    </i>
    <i>
      <x v="2188"/>
    </i>
    <i>
      <x v="2190"/>
    </i>
    <i>
      <x v="2192"/>
    </i>
    <i>
      <x v="2194"/>
    </i>
    <i>
      <x v="2196"/>
    </i>
    <i>
      <x v="2198"/>
    </i>
    <i>
      <x v="2200"/>
    </i>
    <i>
      <x v="2202"/>
    </i>
    <i>
      <x v="2204"/>
    </i>
    <i>
      <x v="2206"/>
    </i>
    <i>
      <x v="2208"/>
    </i>
    <i>
      <x v="2210"/>
    </i>
    <i>
      <x v="2212"/>
    </i>
    <i>
      <x v="2214"/>
    </i>
    <i>
      <x v="2216"/>
    </i>
    <i>
      <x v="2218"/>
    </i>
    <i>
      <x v="2220"/>
    </i>
    <i>
      <x v="2222"/>
    </i>
    <i>
      <x v="2224"/>
    </i>
    <i>
      <x v="2226"/>
    </i>
    <i>
      <x v="2228"/>
    </i>
    <i>
      <x v="2230"/>
    </i>
    <i>
      <x v="2232"/>
    </i>
    <i>
      <x v="2234"/>
    </i>
    <i>
      <x v="2236"/>
    </i>
    <i>
      <x v="2238"/>
    </i>
    <i>
      <x v="2240"/>
    </i>
    <i>
      <x v="2242"/>
    </i>
    <i>
      <x v="2244"/>
    </i>
    <i>
      <x v="2246"/>
    </i>
    <i>
      <x v="2248"/>
    </i>
    <i>
      <x v="2250"/>
    </i>
    <i>
      <x v="2252"/>
    </i>
    <i>
      <x v="2254"/>
    </i>
    <i>
      <x v="2256"/>
    </i>
    <i>
      <x v="2258"/>
    </i>
    <i>
      <x v="2260"/>
    </i>
    <i>
      <x v="2262"/>
    </i>
    <i>
      <x v="2264"/>
    </i>
    <i>
      <x v="2266"/>
    </i>
    <i>
      <x v="2268"/>
    </i>
    <i>
      <x v="2270"/>
    </i>
    <i>
      <x v="2272"/>
    </i>
    <i>
      <x v="2274"/>
    </i>
    <i>
      <x v="2276"/>
    </i>
    <i>
      <x v="2278"/>
    </i>
    <i>
      <x v="2280"/>
    </i>
    <i>
      <x v="2282"/>
    </i>
    <i>
      <x v="2284"/>
    </i>
    <i>
      <x v="2286"/>
    </i>
    <i>
      <x v="2288"/>
    </i>
    <i>
      <x v="2290"/>
    </i>
    <i>
      <x v="2292"/>
    </i>
    <i>
      <x v="2294"/>
    </i>
    <i>
      <x v="2296"/>
    </i>
    <i>
      <x v="2298"/>
    </i>
    <i>
      <x v="2300"/>
    </i>
    <i>
      <x v="2302"/>
    </i>
    <i>
      <x v="2304"/>
    </i>
    <i>
      <x v="2306"/>
    </i>
    <i>
      <x v="2308"/>
    </i>
    <i>
      <x v="2310"/>
    </i>
    <i>
      <x v="2312"/>
    </i>
    <i>
      <x v="2314"/>
    </i>
    <i>
      <x v="2316"/>
    </i>
    <i>
      <x v="2318"/>
    </i>
    <i>
      <x v="2320"/>
    </i>
    <i>
      <x v="2322"/>
    </i>
    <i>
      <x v="2324"/>
    </i>
    <i>
      <x v="2326"/>
    </i>
    <i>
      <x v="2328"/>
    </i>
    <i>
      <x v="2330"/>
    </i>
    <i>
      <x v="2332"/>
    </i>
    <i>
      <x v="2334"/>
    </i>
    <i>
      <x v="2336"/>
    </i>
    <i>
      <x v="2338"/>
    </i>
    <i>
      <x v="2340"/>
    </i>
    <i>
      <x v="2342"/>
    </i>
    <i>
      <x v="2344"/>
    </i>
    <i>
      <x v="2346"/>
    </i>
    <i>
      <x v="2348"/>
    </i>
    <i>
      <x v="2350"/>
    </i>
    <i>
      <x v="2352"/>
    </i>
    <i>
      <x v="2354"/>
    </i>
    <i>
      <x v="2356"/>
    </i>
    <i>
      <x v="2358"/>
    </i>
    <i>
      <x v="2360"/>
    </i>
    <i>
      <x v="2364"/>
    </i>
    <i>
      <x v="2366"/>
    </i>
    <i>
      <x v="2368"/>
    </i>
    <i>
      <x v="2370"/>
    </i>
    <i>
      <x v="2373"/>
    </i>
    <i>
      <x v="2375"/>
    </i>
    <i>
      <x v="2377"/>
    </i>
    <i>
      <x v="2379"/>
    </i>
    <i>
      <x v="2381"/>
    </i>
    <i>
      <x v="2383"/>
    </i>
    <i>
      <x v="2385"/>
    </i>
    <i>
      <x v="2387"/>
    </i>
    <i>
      <x v="2389"/>
    </i>
    <i>
      <x v="2391"/>
    </i>
    <i>
      <x v="2393"/>
    </i>
    <i>
      <x v="2395"/>
    </i>
    <i>
      <x v="2397"/>
    </i>
    <i>
      <x v="2399"/>
    </i>
    <i>
      <x v="2401"/>
    </i>
    <i>
      <x v="2403"/>
    </i>
    <i>
      <x v="2405"/>
    </i>
    <i>
      <x v="2407"/>
    </i>
    <i>
      <x v="2409"/>
    </i>
    <i>
      <x v="2411"/>
    </i>
    <i>
      <x v="2413"/>
    </i>
    <i>
      <x v="2415"/>
    </i>
    <i>
      <x v="2417"/>
    </i>
    <i>
      <x v="2419"/>
    </i>
    <i>
      <x v="2421"/>
    </i>
    <i>
      <x v="2423"/>
    </i>
    <i>
      <x v="2425"/>
    </i>
    <i>
      <x v="2427"/>
    </i>
    <i>
      <x v="2429"/>
    </i>
    <i>
      <x v="2431"/>
    </i>
    <i>
      <x v="2433"/>
    </i>
    <i>
      <x v="2435"/>
    </i>
    <i>
      <x v="2437"/>
    </i>
    <i>
      <x v="2439"/>
    </i>
    <i>
      <x v="2441"/>
    </i>
    <i>
      <x v="2443"/>
    </i>
    <i>
      <x v="2445"/>
    </i>
    <i>
      <x v="2447"/>
    </i>
    <i>
      <x v="2449"/>
    </i>
    <i>
      <x v="2451"/>
    </i>
    <i>
      <x v="2453"/>
    </i>
    <i>
      <x v="2455"/>
    </i>
    <i>
      <x v="2457"/>
    </i>
    <i>
      <x v="2459"/>
    </i>
    <i>
      <x v="2461"/>
    </i>
    <i>
      <x v="2463"/>
    </i>
    <i>
      <x v="2465"/>
    </i>
    <i>
      <x v="2467"/>
    </i>
    <i>
      <x v="2469"/>
    </i>
    <i>
      <x v="2471"/>
    </i>
    <i>
      <x v="2473"/>
    </i>
    <i>
      <x v="2475"/>
    </i>
    <i>
      <x v="2477"/>
    </i>
    <i>
      <x v="2479"/>
    </i>
    <i>
      <x v="2481"/>
    </i>
    <i>
      <x v="2483"/>
    </i>
    <i>
      <x v="2485"/>
    </i>
    <i>
      <x v="2487"/>
    </i>
    <i>
      <x v="2489"/>
    </i>
    <i>
      <x v="2491"/>
    </i>
    <i>
      <x v="2493"/>
    </i>
    <i>
      <x v="2495"/>
    </i>
    <i>
      <x v="2497"/>
    </i>
    <i>
      <x v="2499"/>
    </i>
    <i>
      <x v="2501"/>
    </i>
    <i>
      <x v="2503"/>
    </i>
    <i>
      <x v="2505"/>
    </i>
    <i>
      <x v="2507"/>
    </i>
    <i>
      <x v="2509"/>
    </i>
    <i>
      <x v="2511"/>
    </i>
    <i>
      <x v="2513"/>
    </i>
    <i>
      <x v="2515"/>
    </i>
    <i>
      <x v="2517"/>
    </i>
    <i>
      <x v="2519"/>
    </i>
    <i>
      <x v="2521"/>
    </i>
    <i>
      <x v="2523"/>
    </i>
    <i>
      <x v="2525"/>
    </i>
    <i>
      <x v="2527"/>
    </i>
    <i>
      <x v="2529"/>
    </i>
    <i>
      <x v="2531"/>
    </i>
    <i>
      <x v="2533"/>
    </i>
    <i>
      <x v="2535"/>
    </i>
    <i>
      <x v="2537"/>
    </i>
    <i>
      <x v="2539"/>
    </i>
    <i>
      <x v="2541"/>
    </i>
    <i>
      <x v="2543"/>
    </i>
    <i>
      <x v="2545"/>
    </i>
    <i>
      <x v="2547"/>
    </i>
    <i>
      <x v="2549"/>
    </i>
    <i>
      <x v="2551"/>
    </i>
    <i>
      <x v="2553"/>
    </i>
    <i>
      <x v="2555"/>
    </i>
    <i>
      <x v="2557"/>
    </i>
    <i>
      <x v="2559"/>
    </i>
    <i>
      <x v="2561"/>
    </i>
    <i>
      <x v="2563"/>
    </i>
    <i>
      <x v="2565"/>
    </i>
    <i>
      <x v="2567"/>
    </i>
    <i>
      <x v="2569"/>
    </i>
    <i>
      <x v="2571"/>
    </i>
    <i>
      <x v="2573"/>
    </i>
    <i>
      <x v="2575"/>
    </i>
    <i>
      <x v="2579"/>
    </i>
    <i>
      <x v="2580"/>
    </i>
    <i>
      <x v="2582"/>
    </i>
    <i>
      <x v="2584"/>
    </i>
    <i>
      <x v="2586"/>
    </i>
    <i>
      <x v="2588"/>
    </i>
    <i>
      <x v="2590"/>
    </i>
    <i>
      <x v="2592"/>
    </i>
    <i>
      <x v="2594"/>
    </i>
    <i>
      <x v="2596"/>
    </i>
    <i>
      <x v="2598"/>
    </i>
    <i>
      <x v="2600"/>
    </i>
    <i>
      <x v="2602"/>
    </i>
    <i>
      <x v="2604"/>
    </i>
    <i>
      <x v="2606"/>
    </i>
    <i>
      <x v="2608"/>
    </i>
    <i>
      <x v="2610"/>
    </i>
    <i>
      <x v="2612"/>
    </i>
    <i>
      <x v="2614"/>
    </i>
    <i>
      <x v="2616"/>
    </i>
    <i>
      <x v="2618"/>
    </i>
    <i>
      <x v="2620"/>
    </i>
    <i>
      <x v="2622"/>
    </i>
    <i>
      <x v="2624"/>
    </i>
    <i>
      <x v="2626"/>
    </i>
    <i>
      <x v="2628"/>
    </i>
    <i>
      <x v="2630"/>
    </i>
    <i>
      <x v="2632"/>
    </i>
    <i>
      <x v="2634"/>
    </i>
    <i>
      <x v="2636"/>
    </i>
    <i>
      <x v="2638"/>
    </i>
    <i>
      <x v="2640"/>
    </i>
    <i>
      <x v="2642"/>
    </i>
    <i>
      <x v="2645"/>
    </i>
    <i>
      <x v="2647"/>
    </i>
    <i>
      <x v="2649"/>
    </i>
    <i>
      <x v="2651"/>
    </i>
    <i>
      <x v="2653"/>
    </i>
    <i>
      <x v="2655"/>
    </i>
    <i>
      <x v="2657"/>
    </i>
    <i>
      <x v="2659"/>
    </i>
    <i>
      <x v="2661"/>
    </i>
    <i>
      <x v="2663"/>
    </i>
    <i>
      <x v="2665"/>
    </i>
    <i>
      <x v="2667"/>
    </i>
    <i>
      <x v="2669"/>
    </i>
    <i>
      <x v="2671"/>
    </i>
    <i>
      <x v="2673"/>
    </i>
    <i>
      <x v="2675"/>
    </i>
    <i>
      <x v="2677"/>
    </i>
    <i>
      <x v="2679"/>
    </i>
    <i>
      <x v="2681"/>
    </i>
    <i>
      <x v="2683"/>
    </i>
    <i>
      <x v="2685"/>
    </i>
    <i>
      <x v="2687"/>
    </i>
    <i>
      <x v="2689"/>
    </i>
    <i>
      <x v="2691"/>
    </i>
    <i>
      <x v="2693"/>
    </i>
    <i>
      <x v="2695"/>
    </i>
    <i>
      <x v="2697"/>
    </i>
    <i>
      <x v="2699"/>
    </i>
    <i>
      <x v="2701"/>
    </i>
    <i>
      <x v="2703"/>
    </i>
    <i>
      <x v="2705"/>
    </i>
    <i>
      <x v="2707"/>
    </i>
    <i>
      <x v="2709"/>
    </i>
    <i>
      <x v="2711"/>
    </i>
    <i>
      <x v="2713"/>
    </i>
    <i>
      <x v="2715"/>
    </i>
    <i>
      <x v="2717"/>
    </i>
    <i>
      <x v="2719"/>
    </i>
    <i>
      <x v="2721"/>
    </i>
    <i>
      <x v="2723"/>
    </i>
    <i>
      <x v="2725"/>
    </i>
    <i>
      <x v="2727"/>
    </i>
    <i>
      <x v="2729"/>
    </i>
    <i>
      <x v="2731"/>
    </i>
    <i>
      <x v="2733"/>
    </i>
    <i>
      <x v="2735"/>
    </i>
    <i>
      <x v="2737"/>
    </i>
    <i>
      <x v="2739"/>
    </i>
    <i>
      <x v="2741"/>
    </i>
    <i>
      <x v="2743"/>
    </i>
    <i>
      <x v="2745"/>
    </i>
    <i>
      <x v="2747"/>
    </i>
    <i>
      <x v="2749"/>
    </i>
    <i>
      <x v="2751"/>
    </i>
    <i>
      <x v="2753"/>
    </i>
    <i>
      <x v="2755"/>
    </i>
    <i>
      <x v="2757"/>
    </i>
    <i>
      <x v="2759"/>
    </i>
    <i>
      <x v="2761"/>
    </i>
    <i>
      <x v="2763"/>
    </i>
    <i>
      <x v="2765"/>
    </i>
    <i>
      <x v="2767"/>
    </i>
    <i>
      <x v="2769"/>
    </i>
    <i>
      <x v="2771"/>
    </i>
    <i>
      <x v="2773"/>
    </i>
    <i>
      <x v="2775"/>
    </i>
    <i>
      <x v="2777"/>
    </i>
    <i>
      <x v="2779"/>
    </i>
    <i>
      <x v="2781"/>
    </i>
    <i>
      <x v="2783"/>
    </i>
    <i>
      <x v="2785"/>
    </i>
    <i>
      <x v="2787"/>
    </i>
    <i>
      <x v="2789"/>
    </i>
    <i>
      <x v="2791"/>
    </i>
    <i>
      <x v="2793"/>
    </i>
    <i>
      <x v="2795"/>
    </i>
    <i>
      <x v="2797"/>
    </i>
    <i>
      <x v="2799"/>
    </i>
    <i>
      <x v="2801"/>
    </i>
    <i>
      <x v="2803"/>
    </i>
    <i>
      <x v="2805"/>
    </i>
    <i>
      <x v="2807"/>
    </i>
    <i>
      <x v="2809"/>
    </i>
    <i>
      <x v="2811"/>
    </i>
    <i>
      <x v="2813"/>
    </i>
    <i>
      <x v="2815"/>
    </i>
    <i>
      <x v="2817"/>
    </i>
    <i>
      <x v="2819"/>
    </i>
    <i>
      <x v="2821"/>
    </i>
    <i>
      <x v="2823"/>
    </i>
    <i>
      <x v="2825"/>
    </i>
    <i>
      <x v="2827"/>
    </i>
    <i>
      <x v="2829"/>
    </i>
    <i>
      <x v="2831"/>
    </i>
    <i>
      <x v="2833"/>
    </i>
    <i>
      <x v="2835"/>
    </i>
    <i>
      <x v="2837"/>
    </i>
    <i>
      <x v="2839"/>
    </i>
    <i>
      <x v="2841"/>
    </i>
    <i>
      <x v="2843"/>
    </i>
    <i>
      <x v="2845"/>
    </i>
    <i>
      <x v="2847"/>
    </i>
    <i>
      <x v="2849"/>
    </i>
    <i>
      <x v="2851"/>
    </i>
    <i>
      <x v="2853"/>
    </i>
    <i>
      <x v="2855"/>
    </i>
    <i>
      <x v="2857"/>
    </i>
    <i>
      <x v="2859"/>
    </i>
    <i>
      <x v="2861"/>
    </i>
    <i>
      <x v="2863"/>
    </i>
    <i>
      <x v="2865"/>
    </i>
    <i>
      <x v="2867"/>
    </i>
    <i>
      <x v="2869"/>
    </i>
    <i>
      <x v="2871"/>
    </i>
    <i>
      <x v="2873"/>
    </i>
    <i>
      <x v="2875"/>
    </i>
    <i>
      <x v="2877"/>
    </i>
    <i>
      <x v="2879"/>
    </i>
    <i>
      <x v="2881"/>
    </i>
    <i>
      <x v="2883"/>
    </i>
    <i>
      <x v="2884"/>
    </i>
    <i>
      <x v="2885"/>
    </i>
    <i>
      <x v="2887"/>
    </i>
    <i>
      <x v="2889"/>
    </i>
    <i>
      <x v="2895"/>
    </i>
    <i>
      <x v="2897"/>
    </i>
    <i>
      <x v="2899"/>
    </i>
    <i>
      <x v="2901"/>
    </i>
    <i>
      <x v="2903"/>
    </i>
    <i>
      <x v="2905"/>
    </i>
    <i>
      <x v="2907"/>
    </i>
    <i>
      <x v="2909"/>
    </i>
    <i>
      <x v="2911"/>
    </i>
    <i>
      <x v="2913"/>
    </i>
    <i>
      <x v="2915"/>
    </i>
    <i>
      <x v="2917"/>
    </i>
    <i>
      <x v="2919"/>
    </i>
    <i>
      <x v="2921"/>
    </i>
    <i>
      <x v="2923"/>
    </i>
    <i>
      <x v="2925"/>
    </i>
    <i>
      <x v="2927"/>
    </i>
    <i>
      <x v="2929"/>
    </i>
    <i>
      <x v="2931"/>
    </i>
    <i>
      <x v="2933"/>
    </i>
    <i>
      <x v="2935"/>
    </i>
    <i>
      <x v="2937"/>
    </i>
    <i>
      <x v="2939"/>
    </i>
    <i>
      <x v="2941"/>
    </i>
    <i>
      <x v="2943"/>
    </i>
    <i>
      <x v="2945"/>
    </i>
    <i>
      <x v="2947"/>
    </i>
    <i>
      <x v="2949"/>
    </i>
    <i>
      <x v="2951"/>
    </i>
    <i>
      <x v="2953"/>
    </i>
    <i>
      <x v="2955"/>
    </i>
    <i>
      <x v="2957"/>
    </i>
    <i>
      <x v="2959"/>
    </i>
    <i>
      <x v="2961"/>
    </i>
    <i>
      <x v="2963"/>
    </i>
    <i>
      <x v="2965"/>
    </i>
    <i>
      <x v="2967"/>
    </i>
    <i>
      <x v="2969"/>
    </i>
    <i>
      <x v="2971"/>
    </i>
    <i>
      <x v="2973"/>
    </i>
    <i>
      <x v="2975"/>
    </i>
    <i>
      <x v="2977"/>
    </i>
    <i>
      <x v="2979"/>
    </i>
    <i>
      <x v="2981"/>
    </i>
    <i>
      <x v="2983"/>
    </i>
    <i>
      <x v="2985"/>
    </i>
    <i>
      <x v="2987"/>
    </i>
    <i>
      <x v="2989"/>
    </i>
    <i>
      <x v="2991"/>
    </i>
    <i>
      <x v="2993"/>
    </i>
    <i>
      <x v="2995"/>
    </i>
    <i>
      <x v="2997"/>
    </i>
    <i>
      <x v="2999"/>
    </i>
    <i>
      <x v="3001"/>
    </i>
    <i>
      <x v="3003"/>
    </i>
    <i>
      <x v="3005"/>
    </i>
    <i>
      <x v="3007"/>
    </i>
    <i>
      <x v="3009"/>
    </i>
    <i>
      <x v="3011"/>
    </i>
    <i>
      <x v="3013"/>
    </i>
    <i>
      <x v="3015"/>
    </i>
    <i>
      <x v="3017"/>
    </i>
    <i>
      <x v="3019"/>
    </i>
    <i>
      <x v="3021"/>
    </i>
    <i>
      <x v="3023"/>
    </i>
    <i>
      <x v="3025"/>
    </i>
    <i>
      <x v="3027"/>
    </i>
    <i>
      <x v="3029"/>
    </i>
    <i>
      <x v="3031"/>
    </i>
    <i>
      <x v="3033"/>
    </i>
    <i>
      <x v="3035"/>
    </i>
    <i>
      <x v="3037"/>
    </i>
    <i>
      <x v="3039"/>
    </i>
    <i>
      <x v="3041"/>
    </i>
    <i>
      <x v="3043"/>
    </i>
    <i>
      <x v="3045"/>
    </i>
    <i>
      <x v="3047"/>
    </i>
    <i>
      <x v="3049"/>
    </i>
    <i>
      <x v="3051"/>
    </i>
    <i>
      <x v="3053"/>
    </i>
    <i>
      <x v="3055"/>
    </i>
    <i>
      <x v="3057"/>
    </i>
    <i>
      <x v="3059"/>
    </i>
    <i>
      <x v="3061"/>
    </i>
    <i>
      <x v="3063"/>
    </i>
    <i>
      <x v="3065"/>
    </i>
    <i>
      <x v="3067"/>
    </i>
    <i>
      <x v="3069"/>
    </i>
    <i>
      <x v="3071"/>
    </i>
    <i>
      <x v="3073"/>
    </i>
    <i>
      <x v="3075"/>
    </i>
    <i>
      <x v="3077"/>
    </i>
    <i>
      <x v="3079"/>
    </i>
    <i>
      <x v="3081"/>
    </i>
    <i>
      <x v="3083"/>
    </i>
    <i>
      <x v="3085"/>
    </i>
    <i>
      <x v="3087"/>
    </i>
    <i>
      <x v="3089"/>
    </i>
    <i>
      <x v="3091"/>
    </i>
    <i>
      <x v="3093"/>
    </i>
    <i>
      <x v="3095"/>
    </i>
    <i>
      <x v="3097"/>
    </i>
    <i>
      <x v="3099"/>
    </i>
    <i>
      <x v="3101"/>
    </i>
    <i>
      <x v="3103"/>
    </i>
    <i>
      <x v="3105"/>
    </i>
    <i>
      <x v="3107"/>
    </i>
    <i>
      <x v="3109"/>
    </i>
    <i>
      <x v="3111"/>
    </i>
    <i>
      <x v="3113"/>
    </i>
    <i>
      <x v="3115"/>
    </i>
    <i>
      <x v="3117"/>
    </i>
    <i>
      <x v="3119"/>
    </i>
    <i>
      <x v="3121"/>
    </i>
    <i>
      <x v="3123"/>
    </i>
    <i>
      <x v="3125"/>
    </i>
    <i>
      <x v="3127"/>
    </i>
    <i>
      <x v="3129"/>
    </i>
    <i>
      <x v="3131"/>
    </i>
    <i>
      <x v="3133"/>
    </i>
    <i>
      <x v="3135"/>
    </i>
    <i>
      <x v="3137"/>
    </i>
    <i>
      <x v="3139"/>
    </i>
    <i>
      <x v="3141"/>
    </i>
    <i>
      <x v="3143"/>
    </i>
    <i>
      <x v="3145"/>
    </i>
    <i>
      <x v="3147"/>
    </i>
    <i>
      <x v="3149"/>
    </i>
    <i>
      <x v="3151"/>
    </i>
    <i>
      <x v="3153"/>
    </i>
    <i>
      <x v="3155"/>
    </i>
    <i>
      <x v="3157"/>
    </i>
    <i>
      <x v="3159"/>
    </i>
    <i>
      <x v="3161"/>
    </i>
    <i>
      <x v="3163"/>
    </i>
    <i>
      <x v="3165"/>
    </i>
    <i>
      <x v="3167"/>
    </i>
    <i>
      <x v="3169"/>
    </i>
    <i>
      <x v="3171"/>
    </i>
    <i>
      <x v="3173"/>
    </i>
    <i>
      <x v="3175"/>
    </i>
    <i>
      <x v="3177"/>
    </i>
    <i>
      <x v="3179"/>
    </i>
    <i>
      <x v="3181"/>
    </i>
    <i>
      <x v="3183"/>
    </i>
    <i>
      <x v="3185"/>
    </i>
    <i>
      <x v="3187"/>
    </i>
    <i>
      <x v="3189"/>
    </i>
    <i>
      <x v="3191"/>
    </i>
    <i>
      <x v="3193"/>
    </i>
    <i>
      <x v="3195"/>
    </i>
    <i>
      <x v="3197"/>
    </i>
    <i>
      <x v="3199"/>
    </i>
    <i>
      <x v="3201"/>
    </i>
    <i>
      <x v="3203"/>
    </i>
    <i>
      <x v="3205"/>
    </i>
    <i>
      <x v="3207"/>
    </i>
    <i>
      <x v="3209"/>
    </i>
    <i>
      <x v="3211"/>
    </i>
    <i>
      <x v="3213"/>
    </i>
    <i>
      <x v="3215"/>
    </i>
    <i>
      <x v="3217"/>
    </i>
    <i>
      <x v="3219"/>
    </i>
    <i>
      <x v="3221"/>
    </i>
    <i>
      <x v="3223"/>
    </i>
    <i>
      <x v="3225"/>
    </i>
    <i>
      <x v="3227"/>
    </i>
    <i>
      <x v="3229"/>
    </i>
    <i>
      <x v="3231"/>
    </i>
    <i>
      <x v="3233"/>
    </i>
    <i>
      <x v="3235"/>
    </i>
    <i>
      <x v="3237"/>
    </i>
    <i>
      <x v="3239"/>
    </i>
    <i>
      <x v="3241"/>
    </i>
    <i>
      <x v="3243"/>
    </i>
    <i>
      <x v="3245"/>
    </i>
    <i>
      <x v="3247"/>
    </i>
    <i>
      <x v="3249"/>
    </i>
    <i>
      <x v="3251"/>
    </i>
    <i>
      <x v="3253"/>
    </i>
    <i>
      <x v="3255"/>
    </i>
    <i>
      <x v="3257"/>
    </i>
    <i>
      <x v="3259"/>
    </i>
    <i>
      <x v="3261"/>
    </i>
    <i>
      <x v="3263"/>
    </i>
    <i>
      <x v="3265"/>
    </i>
    <i>
      <x v="3267"/>
    </i>
    <i>
      <x v="3269"/>
    </i>
    <i>
      <x v="3271"/>
    </i>
    <i>
      <x v="3273"/>
    </i>
    <i>
      <x v="3275"/>
    </i>
    <i>
      <x v="3277"/>
    </i>
    <i>
      <x v="3279"/>
    </i>
    <i>
      <x v="3281"/>
    </i>
    <i>
      <x v="3283"/>
    </i>
    <i>
      <x v="3285"/>
    </i>
    <i>
      <x v="3287"/>
    </i>
    <i>
      <x v="3289"/>
    </i>
    <i>
      <x v="3291"/>
    </i>
    <i>
      <x v="3293"/>
    </i>
    <i>
      <x v="3295"/>
    </i>
    <i>
      <x v="3297"/>
    </i>
    <i>
      <x v="3299"/>
    </i>
    <i>
      <x v="3301"/>
    </i>
    <i>
      <x v="3303"/>
    </i>
    <i>
      <x v="3305"/>
    </i>
    <i>
      <x v="3307"/>
    </i>
    <i>
      <x v="3309"/>
    </i>
    <i>
      <x v="3311"/>
    </i>
    <i>
      <x v="3313"/>
    </i>
    <i>
      <x v="3315"/>
    </i>
    <i>
      <x v="3317"/>
    </i>
    <i>
      <x v="3319"/>
    </i>
    <i>
      <x v="3321"/>
    </i>
    <i>
      <x v="3323"/>
    </i>
    <i>
      <x v="3326"/>
    </i>
    <i>
      <x v="3328"/>
    </i>
    <i>
      <x v="3330"/>
    </i>
    <i>
      <x v="3332"/>
    </i>
    <i>
      <x v="3334"/>
    </i>
    <i>
      <x v="3336"/>
    </i>
    <i>
      <x v="3338"/>
    </i>
    <i>
      <x v="3340"/>
    </i>
    <i>
      <x v="3342"/>
    </i>
    <i>
      <x v="3344"/>
    </i>
    <i>
      <x v="3346"/>
    </i>
    <i>
      <x v="3348"/>
    </i>
    <i>
      <x v="3350"/>
    </i>
    <i>
      <x v="3352"/>
    </i>
    <i>
      <x v="3354"/>
    </i>
    <i>
      <x v="3356"/>
    </i>
    <i>
      <x v="3358"/>
    </i>
    <i>
      <x v="3360"/>
    </i>
    <i>
      <x v="3362"/>
    </i>
    <i>
      <x v="3364"/>
    </i>
    <i>
      <x v="3366"/>
    </i>
    <i>
      <x v="3368"/>
    </i>
    <i>
      <x v="3370"/>
    </i>
    <i>
      <x v="3372"/>
    </i>
    <i>
      <x v="3374"/>
    </i>
    <i>
      <x v="3376"/>
    </i>
    <i>
      <x v="3378"/>
    </i>
    <i>
      <x v="3380"/>
    </i>
    <i>
      <x v="3382"/>
    </i>
    <i>
      <x v="3384"/>
    </i>
    <i>
      <x v="3386"/>
    </i>
    <i>
      <x v="3388"/>
    </i>
    <i>
      <x v="3390"/>
    </i>
    <i>
      <x v="3392"/>
    </i>
    <i>
      <x v="3394"/>
    </i>
    <i>
      <x v="3396"/>
    </i>
    <i>
      <x v="3398"/>
    </i>
    <i>
      <x v="3400"/>
    </i>
    <i>
      <x v="3402"/>
    </i>
    <i>
      <x v="3404"/>
    </i>
    <i>
      <x v="3406"/>
    </i>
    <i>
      <x v="3408"/>
    </i>
    <i>
      <x v="3410"/>
    </i>
    <i>
      <x v="3412"/>
    </i>
    <i>
      <x v="3414"/>
    </i>
    <i>
      <x v="3416"/>
    </i>
    <i>
      <x v="3418"/>
    </i>
    <i>
      <x v="3420"/>
    </i>
    <i>
      <x v="3422"/>
    </i>
    <i>
      <x v="3424"/>
    </i>
    <i>
      <x v="3426"/>
    </i>
    <i>
      <x v="3428"/>
    </i>
    <i>
      <x v="3430"/>
    </i>
    <i>
      <x v="3432"/>
    </i>
    <i>
      <x v="3434"/>
    </i>
    <i>
      <x v="3436"/>
    </i>
    <i>
      <x v="3438"/>
    </i>
    <i>
      <x v="3440"/>
    </i>
    <i>
      <x v="3442"/>
    </i>
    <i>
      <x v="3444"/>
    </i>
    <i>
      <x v="3446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2B5506-AAD7-4C80-8D92-8A3307D983A5}" name="TablaDinámica4" cacheId="52180" applyNumberFormats="0" applyBorderFormats="0" applyFontFormats="0" applyPatternFormats="0" applyAlignmentFormats="0" applyWidthHeightFormats="1" dataCaption="Valores" updatedVersion="6" minRefreshableVersion="3" showDrill="0" rowGrandTotals="0" colGrandTotals="0" itemPrintTitles="1" createdVersion="6" indent="0" showHeaders="0" compact="0" compactData="0" multipleFieldFilters="0">
  <location ref="S6:S201" firstHeaderRow="0" firstDataRow="0" firstDataCol="1" rowPageCount="1" colPageCount="1"/>
  <pivotFields count="14">
    <pivotField axis="axisPage" compact="0" numFmtId="165" outline="0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95">
        <item x="27"/>
        <item m="1" x="345"/>
        <item x="81"/>
        <item m="1" x="322"/>
        <item x="68"/>
        <item m="1" x="392"/>
        <item x="8"/>
        <item m="1" x="203"/>
        <item x="138"/>
        <item m="1" x="262"/>
        <item x="88"/>
        <item m="1" x="304"/>
        <item x="28"/>
        <item m="1" x="267"/>
        <item x="82"/>
        <item m="1" x="268"/>
        <item x="69"/>
        <item m="1" x="271"/>
        <item x="29"/>
        <item m="1" x="272"/>
        <item x="9"/>
        <item m="1" x="346"/>
        <item x="34"/>
        <item m="1" x="353"/>
        <item x="113"/>
        <item m="1" x="382"/>
        <item x="10"/>
        <item m="1" x="379"/>
        <item x="192"/>
        <item m="1" x="215"/>
        <item x="154"/>
        <item m="1" x="199"/>
        <item x="30"/>
        <item m="1" x="394"/>
        <item x="162"/>
        <item m="1" x="324"/>
        <item x="1"/>
        <item m="1" x="255"/>
        <item x="128"/>
        <item m="1" x="227"/>
        <item x="175"/>
        <item m="1" x="376"/>
        <item x="114"/>
        <item m="1" x="270"/>
        <item x="11"/>
        <item m="1" x="305"/>
        <item x="2"/>
        <item m="1" x="257"/>
        <item x="54"/>
        <item m="1" x="216"/>
        <item x="53"/>
        <item m="1" x="217"/>
        <item x="129"/>
        <item m="1" x="218"/>
        <item x="70"/>
        <item m="1" x="235"/>
        <item x="66"/>
        <item m="1" x="300"/>
        <item x="35"/>
        <item m="1" x="219"/>
        <item x="71"/>
        <item m="1" x="220"/>
        <item x="72"/>
        <item m="1" x="238"/>
        <item x="185"/>
        <item m="1" x="249"/>
        <item x="43"/>
        <item m="1" x="274"/>
        <item x="130"/>
        <item m="1" x="338"/>
        <item x="131"/>
        <item m="1" x="309"/>
        <item m="1" x="261"/>
        <item x="163"/>
        <item m="1" x="222"/>
        <item x="36"/>
        <item m="1" x="223"/>
        <item x="12"/>
        <item m="1" x="285"/>
        <item x="13"/>
        <item m="1" x="380"/>
        <item x="14"/>
        <item m="1" x="308"/>
        <item x="37"/>
        <item m="1" x="340"/>
        <item x="83"/>
        <item m="1" x="341"/>
        <item x="38"/>
        <item m="1" x="302"/>
        <item x="55"/>
        <item m="1" x="251"/>
        <item x="0"/>
        <item m="1" x="369"/>
        <item x="105"/>
        <item m="1" x="256"/>
        <item x="115"/>
        <item m="1" x="273"/>
        <item x="124"/>
        <item m="1" x="370"/>
        <item x="99"/>
        <item m="1" x="258"/>
        <item x="32"/>
        <item m="1" x="259"/>
        <item x="56"/>
        <item m="1" x="296"/>
        <item x="164"/>
        <item m="1" x="371"/>
        <item x="73"/>
        <item m="1" x="252"/>
        <item x="111"/>
        <item m="1" x="277"/>
        <item x="84"/>
        <item m="1" x="291"/>
        <item x="104"/>
        <item m="1" x="320"/>
        <item x="39"/>
        <item m="1" x="327"/>
        <item x="3"/>
        <item m="1" x="328"/>
        <item x="189"/>
        <item m="1" x="230"/>
        <item x="57"/>
        <item m="1" x="231"/>
        <item x="191"/>
        <item m="1" x="196"/>
        <item x="15"/>
        <item m="1" x="197"/>
        <item x="31"/>
        <item m="1" x="314"/>
        <item x="67"/>
        <item m="1" x="214"/>
        <item x="58"/>
        <item m="1" x="234"/>
        <item x="151"/>
        <item m="1" x="374"/>
        <item x="143"/>
        <item m="1" x="349"/>
        <item x="89"/>
        <item m="1" x="200"/>
        <item x="165"/>
        <item m="1" x="367"/>
        <item x="176"/>
        <item m="1" x="368"/>
        <item x="74"/>
        <item m="1" x="359"/>
        <item x="195"/>
        <item m="1" x="282"/>
        <item x="125"/>
        <item m="1" x="357"/>
        <item m="1" x="233"/>
        <item x="148"/>
        <item m="1" x="263"/>
        <item x="122"/>
        <item m="1" x="342"/>
        <item x="33"/>
        <item m="1" x="381"/>
        <item x="90"/>
        <item m="1" x="321"/>
        <item x="59"/>
        <item m="1" x="372"/>
        <item x="177"/>
        <item m="1" x="373"/>
        <item x="91"/>
        <item m="1" x="377"/>
        <item x="42"/>
        <item m="1" x="378"/>
        <item x="44"/>
        <item m="1" x="384"/>
        <item x="155"/>
        <item m="1" x="385"/>
        <item x="166"/>
        <item m="1" x="386"/>
        <item x="80"/>
        <item m="1" x="387"/>
        <item x="103"/>
        <item m="1" x="388"/>
        <item x="45"/>
        <item m="1" x="389"/>
        <item x="87"/>
        <item m="1" x="390"/>
        <item x="132"/>
        <item m="1" x="209"/>
        <item x="7"/>
        <item m="1" x="210"/>
        <item x="16"/>
        <item m="1" x="211"/>
        <item x="17"/>
        <item m="1" x="212"/>
        <item x="133"/>
        <item m="1" x="213"/>
        <item x="134"/>
        <item m="1" x="247"/>
        <item x="18"/>
        <item m="1" x="278"/>
        <item x="85"/>
        <item m="1" x="279"/>
        <item x="98"/>
        <item m="1" x="317"/>
        <item x="149"/>
        <item m="1" x="360"/>
        <item x="40"/>
        <item m="1" x="315"/>
        <item x="60"/>
        <item m="1" x="204"/>
        <item x="106"/>
        <item m="1" x="383"/>
        <item x="186"/>
        <item m="1" x="275"/>
        <item x="116"/>
        <item m="1" x="325"/>
        <item x="107"/>
        <item m="1" x="363"/>
        <item x="75"/>
        <item m="1" x="333"/>
        <item x="46"/>
        <item m="1" x="198"/>
        <item x="41"/>
        <item m="1" x="266"/>
        <item x="178"/>
        <item m="1" x="330"/>
        <item x="126"/>
        <item m="1" x="337"/>
        <item x="167"/>
        <item m="1" x="229"/>
        <item x="96"/>
        <item m="1" x="254"/>
        <item x="92"/>
        <item m="1" x="207"/>
        <item x="127"/>
        <item m="1" x="326"/>
        <item x="139"/>
        <item m="1" x="264"/>
        <item x="47"/>
        <item m="1" x="316"/>
        <item x="4"/>
        <item m="1" x="318"/>
        <item x="145"/>
        <item m="1" x="361"/>
        <item x="93"/>
        <item m="1" x="303"/>
        <item m="1" x="248"/>
        <item x="179"/>
        <item m="1" x="297"/>
        <item x="19"/>
        <item m="1" x="298"/>
        <item x="147"/>
        <item m="1" x="299"/>
        <item x="140"/>
        <item m="1" x="312"/>
        <item x="137"/>
        <item m="1" x="319"/>
        <item x="168"/>
        <item m="1" x="288"/>
        <item x="169"/>
        <item m="1" x="205"/>
        <item x="156"/>
        <item m="1" x="237"/>
        <item x="174"/>
        <item m="1" x="208"/>
        <item x="100"/>
        <item m="1" x="351"/>
        <item x="20"/>
        <item m="1" x="225"/>
        <item x="117"/>
        <item m="1" x="329"/>
        <item x="152"/>
        <item m="1" x="281"/>
        <item x="135"/>
        <item m="1" x="311"/>
        <item x="118"/>
        <item m="1" x="335"/>
        <item x="94"/>
        <item m="1" x="375"/>
        <item x="193"/>
        <item m="1" x="260"/>
        <item x="157"/>
        <item m="1" x="276"/>
        <item x="21"/>
        <item m="1" x="202"/>
        <item x="101"/>
        <item m="1" x="239"/>
        <item x="48"/>
        <item m="1" x="391"/>
        <item x="76"/>
        <item m="1" x="287"/>
        <item x="150"/>
        <item m="1" x="354"/>
        <item x="119"/>
        <item m="1" x="339"/>
        <item x="49"/>
        <item m="1" x="355"/>
        <item x="77"/>
        <item m="1" x="356"/>
        <item x="180"/>
        <item m="1" x="221"/>
        <item x="102"/>
        <item m="1" x="348"/>
        <item x="153"/>
        <item m="1" x="253"/>
        <item x="22"/>
        <item m="1" x="228"/>
        <item x="95"/>
        <item m="1" x="232"/>
        <item x="161"/>
        <item m="1" x="206"/>
        <item x="194"/>
        <item m="1" x="265"/>
        <item x="78"/>
        <item m="1" x="336"/>
        <item x="23"/>
        <item m="1" x="284"/>
        <item x="141"/>
        <item m="1" x="286"/>
        <item x="181"/>
        <item m="1" x="393"/>
        <item x="5"/>
        <item m="1" x="334"/>
        <item x="170"/>
        <item m="1" x="240"/>
        <item x="61"/>
        <item m="1" x="241"/>
        <item x="62"/>
        <item m="1" x="242"/>
        <item x="182"/>
        <item m="1" x="243"/>
        <item x="63"/>
        <item m="1" x="244"/>
        <item x="64"/>
        <item m="1" x="245"/>
        <item x="171"/>
        <item m="1" x="246"/>
        <item x="120"/>
        <item m="1" x="269"/>
        <item x="172"/>
        <item m="1" x="283"/>
        <item x="24"/>
        <item m="1" x="364"/>
        <item x="65"/>
        <item m="1" x="365"/>
        <item x="121"/>
        <item m="1" x="366"/>
        <item x="108"/>
        <item m="1" x="307"/>
        <item x="160"/>
        <item m="1" x="295"/>
        <item x="25"/>
        <item m="1" x="362"/>
        <item x="50"/>
        <item m="1" x="331"/>
        <item x="158"/>
        <item m="1" x="310"/>
        <item x="184"/>
        <item m="1" x="226"/>
        <item x="146"/>
        <item m="1" x="290"/>
        <item x="159"/>
        <item m="1" x="344"/>
        <item x="144"/>
        <item m="1" x="352"/>
        <item x="187"/>
        <item m="1" x="347"/>
        <item x="109"/>
        <item m="1" x="224"/>
        <item x="86"/>
        <item m="1" x="350"/>
        <item x="183"/>
        <item m="1" x="236"/>
        <item x="112"/>
        <item m="1" x="250"/>
        <item x="188"/>
        <item m="1" x="332"/>
        <item x="142"/>
        <item m="1" x="306"/>
        <item x="79"/>
        <item m="1" x="301"/>
        <item x="6"/>
        <item m="1" x="313"/>
        <item x="51"/>
        <item m="1" x="280"/>
        <item x="52"/>
        <item m="1" x="358"/>
        <item x="123"/>
        <item m="1" x="289"/>
        <item x="97"/>
        <item m="1" x="343"/>
        <item x="110"/>
        <item m="1" x="323"/>
        <item x="136"/>
        <item m="1" x="201"/>
        <item x="26"/>
        <item m="1" x="292"/>
        <item x="173"/>
        <item m="1" x="293"/>
        <item x="190"/>
        <item m="1" x="2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196">
    <i>
      <x/>
    </i>
    <i>
      <x v="2"/>
    </i>
    <i>
      <x v="4"/>
    </i>
    <i>
      <x v="6"/>
    </i>
    <i>
      <x v="8"/>
    </i>
    <i>
      <x v="10"/>
    </i>
    <i>
      <x v="12"/>
    </i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  <i>
      <x v="38"/>
    </i>
    <i>
      <x v="40"/>
    </i>
    <i>
      <x v="42"/>
    </i>
    <i>
      <x v="44"/>
    </i>
    <i>
      <x v="46"/>
    </i>
    <i>
      <x v="48"/>
    </i>
    <i>
      <x v="50"/>
    </i>
    <i>
      <x v="52"/>
    </i>
    <i>
      <x v="54"/>
    </i>
    <i>
      <x v="56"/>
    </i>
    <i>
      <x v="58"/>
    </i>
    <i>
      <x v="60"/>
    </i>
    <i>
      <x v="62"/>
    </i>
    <i>
      <x v="64"/>
    </i>
    <i>
      <x v="66"/>
    </i>
    <i>
      <x v="68"/>
    </i>
    <i>
      <x v="70"/>
    </i>
    <i>
      <x v="73"/>
    </i>
    <i>
      <x v="75"/>
    </i>
    <i>
      <x v="77"/>
    </i>
    <i>
      <x v="79"/>
    </i>
    <i>
      <x v="81"/>
    </i>
    <i>
      <x v="83"/>
    </i>
    <i>
      <x v="85"/>
    </i>
    <i>
      <x v="87"/>
    </i>
    <i>
      <x v="89"/>
    </i>
    <i>
      <x v="91"/>
    </i>
    <i>
      <x v="93"/>
    </i>
    <i>
      <x v="95"/>
    </i>
    <i>
      <x v="97"/>
    </i>
    <i>
      <x v="99"/>
    </i>
    <i>
      <x v="101"/>
    </i>
    <i>
      <x v="103"/>
    </i>
    <i>
      <x v="105"/>
    </i>
    <i>
      <x v="107"/>
    </i>
    <i>
      <x v="109"/>
    </i>
    <i>
      <x v="111"/>
    </i>
    <i>
      <x v="113"/>
    </i>
    <i>
      <x v="115"/>
    </i>
    <i>
      <x v="117"/>
    </i>
    <i>
      <x v="119"/>
    </i>
    <i>
      <x v="121"/>
    </i>
    <i>
      <x v="123"/>
    </i>
    <i>
      <x v="125"/>
    </i>
    <i>
      <x v="127"/>
    </i>
    <i>
      <x v="129"/>
    </i>
    <i>
      <x v="131"/>
    </i>
    <i>
      <x v="133"/>
    </i>
    <i>
      <x v="135"/>
    </i>
    <i>
      <x v="137"/>
    </i>
    <i>
      <x v="139"/>
    </i>
    <i>
      <x v="141"/>
    </i>
    <i>
      <x v="143"/>
    </i>
    <i>
      <x v="145"/>
    </i>
    <i>
      <x v="147"/>
    </i>
    <i>
      <x v="150"/>
    </i>
    <i>
      <x v="152"/>
    </i>
    <i>
      <x v="154"/>
    </i>
    <i>
      <x v="156"/>
    </i>
    <i>
      <x v="158"/>
    </i>
    <i>
      <x v="160"/>
    </i>
    <i>
      <x v="162"/>
    </i>
    <i>
      <x v="164"/>
    </i>
    <i>
      <x v="166"/>
    </i>
    <i>
      <x v="168"/>
    </i>
    <i>
      <x v="170"/>
    </i>
    <i>
      <x v="172"/>
    </i>
    <i>
      <x v="174"/>
    </i>
    <i>
      <x v="176"/>
    </i>
    <i>
      <x v="178"/>
    </i>
    <i>
      <x v="180"/>
    </i>
    <i>
      <x v="182"/>
    </i>
    <i>
      <x v="184"/>
    </i>
    <i>
      <x v="186"/>
    </i>
    <i>
      <x v="188"/>
    </i>
    <i>
      <x v="190"/>
    </i>
    <i>
      <x v="192"/>
    </i>
    <i>
      <x v="194"/>
    </i>
    <i>
      <x v="196"/>
    </i>
    <i>
      <x v="198"/>
    </i>
    <i>
      <x v="200"/>
    </i>
    <i>
      <x v="202"/>
    </i>
    <i>
      <x v="204"/>
    </i>
    <i>
      <x v="206"/>
    </i>
    <i>
      <x v="208"/>
    </i>
    <i>
      <x v="210"/>
    </i>
    <i>
      <x v="212"/>
    </i>
    <i>
      <x v="214"/>
    </i>
    <i>
      <x v="216"/>
    </i>
    <i>
      <x v="218"/>
    </i>
    <i>
      <x v="220"/>
    </i>
    <i>
      <x v="222"/>
    </i>
    <i>
      <x v="224"/>
    </i>
    <i>
      <x v="226"/>
    </i>
    <i>
      <x v="228"/>
    </i>
    <i>
      <x v="230"/>
    </i>
    <i>
      <x v="232"/>
    </i>
    <i>
      <x v="234"/>
    </i>
    <i>
      <x v="236"/>
    </i>
    <i>
      <x v="238"/>
    </i>
    <i>
      <x v="241"/>
    </i>
    <i>
      <x v="243"/>
    </i>
    <i>
      <x v="245"/>
    </i>
    <i>
      <x v="247"/>
    </i>
    <i>
      <x v="249"/>
    </i>
    <i>
      <x v="251"/>
    </i>
    <i>
      <x v="253"/>
    </i>
    <i>
      <x v="255"/>
    </i>
    <i>
      <x v="257"/>
    </i>
    <i>
      <x v="259"/>
    </i>
    <i>
      <x v="261"/>
    </i>
    <i>
      <x v="263"/>
    </i>
    <i>
      <x v="265"/>
    </i>
    <i>
      <x v="267"/>
    </i>
    <i>
      <x v="269"/>
    </i>
    <i>
      <x v="271"/>
    </i>
    <i>
      <x v="273"/>
    </i>
    <i>
      <x v="275"/>
    </i>
    <i>
      <x v="277"/>
    </i>
    <i>
      <x v="279"/>
    </i>
    <i>
      <x v="281"/>
    </i>
    <i>
      <x v="283"/>
    </i>
    <i>
      <x v="285"/>
    </i>
    <i>
      <x v="287"/>
    </i>
    <i>
      <x v="289"/>
    </i>
    <i>
      <x v="291"/>
    </i>
    <i>
      <x v="293"/>
    </i>
    <i>
      <x v="295"/>
    </i>
    <i>
      <x v="297"/>
    </i>
    <i>
      <x v="299"/>
    </i>
    <i>
      <x v="301"/>
    </i>
    <i>
      <x v="303"/>
    </i>
    <i>
      <x v="305"/>
    </i>
    <i>
      <x v="307"/>
    </i>
    <i>
      <x v="309"/>
    </i>
    <i>
      <x v="311"/>
    </i>
    <i>
      <x v="313"/>
    </i>
    <i>
      <x v="315"/>
    </i>
    <i>
      <x v="317"/>
    </i>
    <i>
      <x v="319"/>
    </i>
    <i>
      <x v="321"/>
    </i>
    <i>
      <x v="323"/>
    </i>
    <i>
      <x v="325"/>
    </i>
    <i>
      <x v="327"/>
    </i>
    <i>
      <x v="329"/>
    </i>
    <i>
      <x v="331"/>
    </i>
    <i>
      <x v="333"/>
    </i>
    <i>
      <x v="335"/>
    </i>
    <i>
      <x v="337"/>
    </i>
    <i>
      <x v="339"/>
    </i>
    <i>
      <x v="341"/>
    </i>
    <i>
      <x v="343"/>
    </i>
    <i>
      <x v="345"/>
    </i>
    <i>
      <x v="347"/>
    </i>
    <i>
      <x v="349"/>
    </i>
    <i>
      <x v="351"/>
    </i>
    <i>
      <x v="353"/>
    </i>
    <i>
      <x v="355"/>
    </i>
    <i>
      <x v="357"/>
    </i>
    <i>
      <x v="359"/>
    </i>
    <i>
      <x v="361"/>
    </i>
    <i>
      <x v="363"/>
    </i>
    <i>
      <x v="365"/>
    </i>
    <i>
      <x v="367"/>
    </i>
    <i>
      <x v="369"/>
    </i>
    <i>
      <x v="371"/>
    </i>
    <i>
      <x v="373"/>
    </i>
    <i>
      <x v="375"/>
    </i>
    <i>
      <x v="377"/>
    </i>
    <i>
      <x v="379"/>
    </i>
    <i>
      <x v="381"/>
    </i>
    <i>
      <x v="383"/>
    </i>
    <i>
      <x v="385"/>
    </i>
    <i>
      <x v="387"/>
    </i>
    <i>
      <x v="389"/>
    </i>
    <i>
      <x v="391"/>
    </i>
    <i>
      <x v="393"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0D0F95-313D-4ACD-9040-CF492A0B28A2}" name="TablaDinámica1" cacheId="52180" applyNumberFormats="0" applyBorderFormats="0" applyFontFormats="0" applyPatternFormats="0" applyAlignmentFormats="0" applyWidthHeightFormats="1" dataCaption="Valores" updatedVersion="6" minRefreshableVersion="3" showDrill="0" rowGrandTotals="0" colGrandTotals="0" itemPrintTitles="1" createdVersion="6" indent="0" showHeaders="0" compact="0" compactData="0" multipleFieldFilters="0">
  <location ref="Q6:Q31" firstHeaderRow="0" firstDataRow="0" firstDataCol="1"/>
  <pivotFields count="14"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m="1" x="51"/>
        <item m="1" x="45"/>
        <item m="1" x="37"/>
        <item m="1" x="46"/>
        <item m="1" x="33"/>
        <item m="1" x="54"/>
        <item m="1" x="36"/>
        <item m="1" x="53"/>
        <item m="1" x="47"/>
        <item m="1" x="42"/>
        <item m="1" x="30"/>
        <item m="1" x="43"/>
        <item m="1" x="44"/>
        <item m="1" x="31"/>
        <item m="1" x="35"/>
        <item m="1" x="29"/>
        <item m="1" x="41"/>
        <item m="1" x="34"/>
        <item m="1" x="27"/>
        <item m="1" x="28"/>
        <item m="1" x="38"/>
        <item m="1" x="49"/>
        <item m="1" x="32"/>
        <item m="1" x="50"/>
        <item m="1" x="26"/>
        <item m="1" x="40"/>
        <item m="1" x="39"/>
        <item m="1" x="52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26"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816A909-AB07-40CE-B04A-9D4F2702FE4F}" name="Tab_Planilla" displayName="Tab_Planilla" ref="T13:BK14" totalsRowShown="0" headerRowDxfId="263" dataDxfId="262">
  <tableColumns count="44">
    <tableColumn id="4" xr3:uid="{4806D6CF-AA42-41D8-9474-4D3D3BC997A6}" name="Fecha" dataDxfId="261">
      <calculatedColumnFormula>IF(Fecha&lt;&gt;"",Fecha,"")</calculatedColumnFormula>
    </tableColumn>
    <tableColumn id="21" xr3:uid="{7F7C27D8-DE0E-4FC3-AFE5-C7877B4597D4}" name="Cliente_Codigo" dataDxfId="260">
      <calculatedColumnFormula>IF(Cliente_Codigo&lt;&gt;"",Cliente_Codigo,"")</calculatedColumnFormula>
    </tableColumn>
    <tableColumn id="6" xr3:uid="{C5C84625-7842-4110-88FF-03C986C39D9C}" name="Cliente_RUC" dataDxfId="259">
      <calculatedColumnFormula>IF(Cliente_RUC&lt;&gt;"",Cliente_RUC,"")</calculatedColumnFormula>
    </tableColumn>
    <tableColumn id="5" xr3:uid="{E8D7D711-5720-491C-BB39-FA0A78A5A632}" name="Cliente_RazonSocial" dataDxfId="258">
      <calculatedColumnFormula>TEXT(Cliente_RazonSocial,)</calculatedColumnFormula>
    </tableColumn>
    <tableColumn id="25" xr3:uid="{A040E2FB-A8C7-4A15-A0E0-19C29502AC96}" name="Cliente_Banca" dataDxfId="257">
      <calculatedColumnFormula>TEXT(Cliente_Banca,)</calculatedColumnFormula>
    </tableColumn>
    <tableColumn id="7" xr3:uid="{F1F3C31C-5F01-44E1-AA30-A41C6B6ABF68}" name="Cliente_Email" dataDxfId="256">
      <calculatedColumnFormula>TEXT(Cliente_Email,)</calculatedColumnFormula>
    </tableColumn>
    <tableColumn id="8" xr3:uid="{E1BDD10B-6E6C-4B1C-AE50-F0069B1EB8B9}" name="Producto" dataDxfId="255">
      <calculatedColumnFormula>TEXT(Producto,)</calculatedColumnFormula>
    </tableColumn>
    <tableColumn id="9" xr3:uid="{66231E7A-C886-4820-A560-7EB6D008ABC3}" name="TipoDocumento" dataDxfId="254">
      <calculatedColumnFormula>TEXT(TipoDocumento,)</calculatedColumnFormula>
    </tableColumn>
    <tableColumn id="34" xr3:uid="{64CA1EE0-B589-4DF5-9C97-D5EDBBCD91BE}" name="Planilla_Versión" dataDxfId="253"/>
    <tableColumn id="10" xr3:uid="{77F993DA-46EA-4A32-9140-E0A78C2B054E}" name="Planilla_Moneda" dataDxfId="252">
      <calculatedColumnFormula>TEXT(Planilla_Moneda,)</calculatedColumnFormula>
    </tableColumn>
    <tableColumn id="11" xr3:uid="{5FBE3A39-698E-40CE-8669-59E1053652D2}" name="Planilla_MontoTotal" dataDxfId="251">
      <calculatedColumnFormula>IF(Planilla_MontoTotal&lt;&gt;"",Planilla_MontoTotal,"")</calculatedColumnFormula>
    </tableColumn>
    <tableColumn id="12" xr3:uid="{9C0CA74E-231D-430E-84B0-DE3168F344F8}" name="Protesto" dataDxfId="250">
      <calculatedColumnFormula>TEXT(Protesto,)</calculatedColumnFormula>
    </tableColumn>
    <tableColumn id="13" xr3:uid="{3BEC83AD-167A-4A57-89D9-8F77E7A63BCC}" name="CantidadDocsTotal" dataDxfId="249">
      <calculatedColumnFormula>IF(CantidadDocs&lt;&gt;"",CantidadDocs,"")</calculatedColumnFormula>
    </tableColumn>
    <tableColumn id="14" xr3:uid="{EA3B18CC-A344-484A-BEEF-BC88FEAA0DB2}" name="NroCuentaCorriente" dataDxfId="248">
      <calculatedColumnFormula>IF(NroCuentaCorriente&lt;&gt;"",NroCuentaCorriente,"")</calculatedColumnFormula>
    </tableColumn>
    <tableColumn id="15" xr3:uid="{FA7A8F78-F9DF-4496-BB1A-DB73CF32B492}" name="NroCuentaGarantia" dataDxfId="247">
      <calculatedColumnFormula>IF(NroCuentaGarantia&lt;&gt;"",NroCuentaGarantia,"")</calculatedColumnFormula>
    </tableColumn>
    <tableColumn id="22" xr3:uid="{43BCB088-639B-4873-B617-6E2760BED980}" name="Agencia_Codigo" dataDxfId="246">
      <calculatedColumnFormula>IF(Agencia_Codigo&lt;&gt;"",Agencia_Codigo,"")</calculatedColumnFormula>
    </tableColumn>
    <tableColumn id="23" xr3:uid="{CCE3A979-128C-4253-B6D3-3B65AE626F84}" name="Tarifa_Codigo" dataDxfId="245">
      <calculatedColumnFormula>IF(Tarifa_Codigo&lt;&gt;"",Tarifa_Codigo,"")</calculatedColumnFormula>
    </tableColumn>
    <tableColumn id="24" xr3:uid="{EDDBE1E6-D0CF-47CC-B61E-E1A6B1D66E1F}" name="FdN_Codigo" dataDxfId="244">
      <calculatedColumnFormula>IF(FdN_Codigo&lt;&gt;"",FdN_Codigo,"")</calculatedColumnFormula>
    </tableColumn>
    <tableColumn id="26" xr3:uid="{A50CB773-6C1F-41FE-8505-96470FB1A33C}" name="Sublimite" dataDxfId="243">
      <calculatedColumnFormula>IF(Sublimite&lt;&gt;"",Sublimite,"")</calculatedColumnFormula>
    </tableColumn>
    <tableColumn id="27" xr3:uid="{8B05B299-8BFF-49ED-BD98-D8E82B9B9B39}" name="TEA" dataDxfId="242" dataCellStyle="Porcentaje">
      <calculatedColumnFormula>IF(TEA&lt;&gt;"",TEA,"")</calculatedColumnFormula>
    </tableColumn>
    <tableColumn id="1" xr3:uid="{B2F89985-A1C6-4BD9-937F-93980BDA60E4}" name="Producto_Codigo" dataDxfId="241">
      <calculatedColumnFormula>IFERROR(INDEX(Tab_ProductoServicio[],MATCH(Producto,Tab_ProductoServicio[ProductoServicio],0),2),"")</calculatedColumnFormula>
    </tableColumn>
    <tableColumn id="2" xr3:uid="{C35AD3C2-DA26-4311-A203-5E38D886E207}" name="TipoDocumento_Codigo" dataDxfId="240">
      <calculatedColumnFormula>IFERROR(INDEX(Tab_TipoDocumento[],MATCH(TipoDocumento,Tab_TipoDocumento[TipoDocumento],0),2),"")</calculatedColumnFormula>
    </tableColumn>
    <tableColumn id="3" xr3:uid="{F806944C-47F9-4107-B5A3-B9163FABA461}" name="List_DOITipo" dataDxfId="239">
      <calculatedColumnFormula>IF(OR(TipoDocumento_Codigo=1,TipoDocumento_Codigo=2),"List_DOI_Tipo1",IF(TipoDocumento_Codigo=3,"List_DOI_Tipo2","List_DOI_Tipo2"))</calculatedColumnFormula>
    </tableColumn>
    <tableColumn id="16" xr3:uid="{6FDAFF4D-C9AC-497E-BA61-FE1C402DCFF6}" name="Cliente_Direccion" dataDxfId="238">
      <calculatedColumnFormula>TEXT(Cliente_Direccion,)</calculatedColumnFormula>
    </tableColumn>
    <tableColumn id="17" xr3:uid="{935FEF0D-3F27-49BE-A327-9DE9A66C36E9}" name="Cliente_Departamento" dataDxfId="237">
      <calculatedColumnFormula>TEXT(Cliente_Departamento,)</calculatedColumnFormula>
    </tableColumn>
    <tableColumn id="18" xr3:uid="{A55EEDB7-486E-4EB9-9DF0-323A2CD2838B}" name="Cliente_Provincia" dataDxfId="236">
      <calculatedColumnFormula>TEXT(Cliente_Provincia,)</calculatedColumnFormula>
    </tableColumn>
    <tableColumn id="19" xr3:uid="{C2D082D8-908F-41FB-BB9C-300A3FFBE8E6}" name="Cliente_Distrito" dataDxfId="235">
      <calculatedColumnFormula>TEXT(Cliente_Distrito,)</calculatedColumnFormula>
    </tableColumn>
    <tableColumn id="20" xr3:uid="{499C1545-BD61-4E1E-A0F1-8053DED1D5FC}" name="List_Provincia" dataDxfId="234">
      <calculatedColumnFormula>IFERROR(INDEX(Tab_UBIGEO[],MATCH(Tab_Planilla[[#This Row],[Cliente_Departamento]],Tab_UBIGEO[Departamento],0),MATCH("List_Provincia",Tab_UBIGEO[#Headers],0)),"")</calculatedColumnFormula>
    </tableColumn>
    <tableColumn id="28" xr3:uid="{569CDBD1-5415-4C2E-BBFD-4C216AFBB786}" name="List_Distrito" dataDxfId="233">
      <calculatedColumnFormula>IFERROR(INDEX(Tab_UBIGEO[],MATCH(Tab_Planilla[[#This Row],[Cliente_Provincia]],Tab_UBIGEO[Provincia],0),MATCH("List_Distrito",Tab_UBIGEO[#Headers],0)),"")</calculatedColumnFormula>
    </tableColumn>
    <tableColumn id="43" xr3:uid="{63A2CD60-6205-47F3-96F1-125D6F4893AE}" name="Cliente_UBIGEO" dataDxfId="232"/>
    <tableColumn id="29" xr3:uid="{384AEE36-CA08-4F19-BDB2-75E24E608A9B}" name="Cliente_Departamento_UBIGEO2" dataDxfId="231"/>
    <tableColumn id="30" xr3:uid="{1E421A3A-D36B-4E9C-9C5B-ACE332A4741B}" name="Cliente_Provincia_UBIGEO" dataDxfId="230"/>
    <tableColumn id="31" xr3:uid="{6A97E8AB-285E-4E5B-9634-FF904C30F283}" name="Cliente_Distrito_UBIGEO" dataDxfId="229"/>
    <tableColumn id="32" xr3:uid="{352713AC-2B00-441B-8204-660C622B3FB8}" name="PlanillaMasiva" dataDxfId="228"/>
    <tableColumn id="33" xr3:uid="{B333D726-E8FE-458C-8FEF-12FF786ADDC1}" name="Transf_OpCambio" dataDxfId="227">
      <calculatedColumnFormula>TEXT(Marca_Operacion,)</calculatedColumnFormula>
    </tableColumn>
    <tableColumn id="35" xr3:uid="{2D53A2C8-0B26-4393-AFD0-1F0C8E037A62}" name="CampoAdicional1" dataDxfId="226"/>
    <tableColumn id="36" xr3:uid="{199701D3-A861-42FB-9E5D-D02CEEF8B98C}" name="CampoAdicional2" dataDxfId="225"/>
    <tableColumn id="37" xr3:uid="{B849EBAA-3F58-4C03-B4CB-7379308F8C2C}" name="CampoAdicional3" dataDxfId="224"/>
    <tableColumn id="38" xr3:uid="{5C657146-2DA1-41B3-9863-D01A33556245}" name="CampoAdicional4" dataDxfId="223"/>
    <tableColumn id="39" xr3:uid="{BDAA32C0-E405-421D-8128-87EEE871FC29}" name="CampoAdicional5" dataDxfId="222"/>
    <tableColumn id="40" xr3:uid="{F32DDF71-0554-4326-A781-F01BBDCF1091}" name="CampoAdicional6" dataDxfId="221"/>
    <tableColumn id="41" xr3:uid="{0E2AB582-2C70-4A1A-B5FB-0896C66D74C0}" name="CampoAdicional7" dataDxfId="220"/>
    <tableColumn id="42" xr3:uid="{BF7926B9-0415-4D58-B481-FC03E79E81D9}" name="CampoAdicional8" dataDxfId="219"/>
    <tableColumn id="44" xr3:uid="{98D5487D-1040-4D5A-8250-421200E4DDD0}" name="CampoAdicional9" dataDxfId="218"/>
  </tableColumns>
  <tableStyleInfo name="EstiloTabla0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599C31A-6556-477D-9A6F-1231FC44D7F5}" name="List_TipoDocumento" displayName="List_TipoDocumento" ref="K7:K10" totalsRowShown="0">
  <tableColumns count="1">
    <tableColumn id="1" xr3:uid="{8FC4D93B-8E6C-4D4E-BB4A-804FFC200225}" name="List_TipoDocumento"/>
  </tableColumns>
  <tableStyleInfo name="EstiloTabla01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50278FD3-10F8-42CC-940D-AA2AEC0CA5C3}" name="D08_P11_ListDistritos" displayName="D08_P11_ListDistritos" ref="GC58:GC64" totalsRowShown="0">
  <autoFilter ref="GC58:GC64" xr:uid="{34CCE6E6-13BD-4E6B-A730-DE6F867EA873}"/>
  <tableColumns count="1">
    <tableColumn id="1" xr3:uid="{CE7DAB99-298E-437A-93BA-768E2E874195}" name="D08_P11_ListDistritos"/>
  </tableColumns>
  <tableStyleInfo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AA810117-447A-420B-A94A-9F0B53C65294}" name="D08_P12_ListDistritos" displayName="D08_P12_ListDistritos" ref="GE58:GE70" totalsRowShown="0">
  <autoFilter ref="GE58:GE70" xr:uid="{99915D8A-C8A4-4622-BF79-1FC62A722437}"/>
  <tableColumns count="1">
    <tableColumn id="1" xr3:uid="{B40E00C0-C396-47F6-839B-99E659544FF8}" name="D08_P12_ListDistritos"/>
  </tableColumns>
  <tableStyleInfo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3EDA49CE-1B60-444A-AC1E-B0C3F1954CC3}" name="D08_P13_ListDistritos" displayName="D08_P13_ListDistritos" ref="GG58:GG65" totalsRowShown="0">
  <autoFilter ref="GG58:GG65" xr:uid="{F6A15477-8738-4EC2-AF3E-5ED274C95BC8}"/>
  <tableColumns count="1">
    <tableColumn id="1" xr3:uid="{5EB8738F-9DFD-4513-A0D0-B15CD30F9D8E}" name="D08_P13_ListDistritos"/>
  </tableColumns>
  <tableStyleInfo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95AA066E-E048-47EB-982D-03744F0C560C}" name="D09_P01_ListDistritos" displayName="D09_P01_ListDistritos" ref="GI58:GI77" totalsRowShown="0">
  <autoFilter ref="GI58:GI77" xr:uid="{00E0A23B-6987-4933-96F6-AA54C5C1EE76}"/>
  <tableColumns count="1">
    <tableColumn id="1" xr3:uid="{4E617454-C0E4-467F-89A5-15A02B60BED1}" name="D09_P01_ListDistritos"/>
  </tableColumns>
  <tableStyleInfo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840A7A7-44CA-41BA-B1D5-A419C96E66ED}" name="D09_P02_ListDistritos" displayName="D09_P02_ListDistritos" ref="GK58:GK66" totalsRowShown="0">
  <autoFilter ref="GK58:GK66" xr:uid="{F6CF1D63-B432-4BDD-8B86-1E9549C16889}"/>
  <tableColumns count="1">
    <tableColumn id="1" xr3:uid="{C1EAE057-2CE6-4F10-9D3E-19AAF1EE478E}" name="D09_P02_ListDistritos"/>
  </tableColumns>
  <tableStyleInfo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829059A6-193E-4672-BADB-EB07C219C940}" name="D09_P03_ListDistritos" displayName="D09_P03_ListDistritos" ref="GM58:GM70" totalsRowShown="0">
  <autoFilter ref="GM58:GM70" xr:uid="{D3F20D12-B75B-4EB7-978D-F540FD76392A}"/>
  <tableColumns count="1">
    <tableColumn id="1" xr3:uid="{0A34EFD8-3F0D-4A8F-99B4-676AF208A288}" name="D09_P03_ListDistritos"/>
  </tableColumns>
  <tableStyleInfo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AA710682-34E0-49D6-9D3D-12DFFB2A825A}" name="D09_P04_ListDistritos" displayName="D09_P04_ListDistritos" ref="GO58:GO71" totalsRowShown="0">
  <autoFilter ref="GO58:GO71" xr:uid="{E8D1D54F-FA98-4DF9-B866-B05A5F15F981}"/>
  <tableColumns count="1">
    <tableColumn id="1" xr3:uid="{202C99EB-51FD-4212-8C01-B6C0DAEDEFA9}" name="D09_P04_ListDistritos"/>
  </tableColumns>
  <tableStyleInfo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A76F9CF9-0FA8-463D-8137-453732BC95C2}" name="D09_P05_ListDistritos" displayName="D09_P05_ListDistritos" ref="GQ58:GQ69" totalsRowShown="0">
  <autoFilter ref="GQ58:GQ69" xr:uid="{028CFB7F-00B1-4531-8DC1-7202E726F96C}"/>
  <tableColumns count="1">
    <tableColumn id="1" xr3:uid="{765893CC-060E-415B-9EE2-260510885E55}" name="D09_P05_ListDistritos"/>
  </tableColumns>
  <tableStyleInfo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97A200AE-A2F5-4A0C-97AC-763F826F81CD}" name="D09_P06_ListDistritos" displayName="D09_P06_ListDistritos" ref="GS58:GS74" totalsRowShown="0">
  <autoFilter ref="GS58:GS74" xr:uid="{5ED805FB-418E-419A-8D4D-4E4881DD5146}"/>
  <tableColumns count="1">
    <tableColumn id="1" xr3:uid="{DF5F5A29-E33A-4F37-A55D-E890AFFE7717}" name="D09_P06_ListDistritos"/>
  </tableColumns>
  <tableStyleInfo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6394BE1C-88D1-4520-B0ED-8CE8270591C6}" name="D09_P07_ListDistritos" displayName="D09_P07_ListDistritos" ref="GU58:GU78" totalsRowShown="0">
  <autoFilter ref="GU58:GU78" xr:uid="{219DEE5D-402F-4A74-B2E5-AD25D98E667E}"/>
  <tableColumns count="1">
    <tableColumn id="1" xr3:uid="{24A64DBF-6C89-4BDB-BB88-3A330C3D09E6}" name="D09_P07_ListDistritos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E1E1D68-8309-4D73-8EEF-71A7DEC0E650}" name="List_Protesto" displayName="List_Protesto" ref="N7:N9" totalsRowShown="0">
  <tableColumns count="1">
    <tableColumn id="1" xr3:uid="{FDE9AEED-D63C-434E-B576-D71EA31AB2A8}" name="List_Protesto"/>
  </tableColumns>
  <tableStyleInfo name="EstiloTabla01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E3F0AF20-4E77-4FA0-B2AF-46629D19AF1D}" name="D10_P01_ListDistritos" displayName="D10_P01_ListDistritos" ref="GW58:GW71" totalsRowShown="0">
  <autoFilter ref="GW58:GW71" xr:uid="{E5ECF5E2-9DC7-4BA8-AD15-5C77C2D824BB}"/>
  <tableColumns count="1">
    <tableColumn id="1" xr3:uid="{767AD99E-209E-4D00-B7A8-DCFA558021C0}" name="D10_P01_ListDistritos"/>
  </tableColumns>
  <tableStyleInfo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FF1BDCBC-EF9E-4B03-9DA4-40FBC3EC7A08}" name="D10_P02_ListDistritos" displayName="D10_P02_ListDistritos" ref="GY58:GY66" totalsRowShown="0">
  <autoFilter ref="GY58:GY66" xr:uid="{ED71CA02-235D-4D7C-A9B2-8745BE825DCC}"/>
  <tableColumns count="1">
    <tableColumn id="1" xr3:uid="{B647F2C3-D6DA-4124-AF31-67E35C7E7E94}" name="D10_P02_ListDistritos"/>
  </tableColumns>
  <tableStyleInfo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A1E89B26-39A0-44E2-9F85-C1B095784DEE}" name="D10_P03_ListDistritos" displayName="D10_P03_ListDistritos" ref="HA58:HA67" totalsRowShown="0">
  <autoFilter ref="HA58:HA67" xr:uid="{5D773DAF-2343-4748-AF5F-9A6CDB90C99E}"/>
  <tableColumns count="1">
    <tableColumn id="1" xr3:uid="{B2796CFD-C3BF-4097-8715-6C4A5254C7FF}" name="D10_P03_ListDistritos"/>
  </tableColumns>
  <tableStyleInfo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B13637B6-B8E9-4A8D-8863-6180FF83814D}" name="D10_P04_ListDistritos" displayName="D10_P04_ListDistritos" ref="HC58:HC62" totalsRowShown="0">
  <autoFilter ref="HC58:HC62" xr:uid="{07FB1F9B-032A-4799-8A48-BB09E1D3B1C5}"/>
  <tableColumns count="1">
    <tableColumn id="1" xr3:uid="{6C9A91DC-031D-49CC-8598-8539CD4E00A4}" name="D10_P04_ListDistritos"/>
  </tableColumns>
  <tableStyleInfo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98A1C24-4608-4B90-B1A9-95DDC78B23B3}" name="D10_P05_ListDistritos" displayName="D10_P05_ListDistritos" ref="HE58:HE69" totalsRowShown="0">
  <autoFilter ref="HE58:HE69" xr:uid="{DEB62261-7457-49C7-B87F-965885BCA0C2}"/>
  <tableColumns count="1">
    <tableColumn id="1" xr3:uid="{FAFF88B9-831A-47DC-8A47-25C4931C1674}" name="D10_P05_ListDistritos"/>
  </tableColumns>
  <tableStyleInfo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E4A37FCB-C237-40F1-9A41-B53B7FA66F88}" name="D10_P06_ListDistritos" displayName="D10_P06_ListDistritos" ref="HG58:HG66" totalsRowShown="0">
  <autoFilter ref="HG58:HG66" xr:uid="{7391D8C9-DA33-4CDE-AB79-0B31DF4FBBDA}"/>
  <tableColumns count="1">
    <tableColumn id="1" xr3:uid="{8674E3AB-8705-4477-9187-09C218502C48}" name="D10_P06_ListDistritos"/>
  </tableColumns>
  <tableStyleInfo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87C597E1-13F2-47B3-9BFC-BC584E276B6C}" name="D10_P07_ListDistritos" displayName="D10_P07_ListDistritos" ref="HI58:HI63" totalsRowShown="0">
  <autoFilter ref="HI58:HI63" xr:uid="{E6FD4E19-94E2-4AC6-8CB3-6D0E8307CEB0}"/>
  <tableColumns count="1">
    <tableColumn id="1" xr3:uid="{7F5EA8AE-7831-4F35-8319-205F0737FEB4}" name="D10_P07_ListDistritos"/>
  </tableColumns>
  <tableStyleInfo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C0F2F665-5ACF-4E18-BDB4-ED5D6956F654}" name="D10_P08_ListDistritos" displayName="D10_P08_ListDistritos" ref="HK58:HK62" totalsRowShown="0">
  <autoFilter ref="HK58:HK62" xr:uid="{1C94688F-C617-4259-AD51-1AE4A981CB4A}"/>
  <tableColumns count="1">
    <tableColumn id="1" xr3:uid="{B3791AE7-640C-4EEA-9E1E-FB63F9342FDF}" name="D10_P08_ListDistritos"/>
  </tableColumns>
  <tableStyleInfo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744CA40-6A31-446E-B28F-A2F98E51D9E4}" name="D10_P09_ListDistritos" displayName="D10_P09_ListDistritos" ref="HM58:HM63" totalsRowShown="0">
  <autoFilter ref="HM58:HM63" xr:uid="{D5DC8478-7D7F-4E88-AC7A-9D2DE9ADBB04}"/>
  <tableColumns count="1">
    <tableColumn id="1" xr3:uid="{F624B6E4-C2A8-4C61-9D4D-9E549CEEA6E0}" name="D10_P09_ListDistritos"/>
  </tableColumns>
  <tableStyleInfo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3009F600-086A-4360-839C-41BB422E5E61}" name="D10_P10_ListDistritos" displayName="D10_P10_ListDistritos" ref="HO58:HO65" totalsRowShown="0">
  <autoFilter ref="HO58:HO65" xr:uid="{55043B76-9043-494D-8F02-30B515BB5DBF}"/>
  <tableColumns count="1">
    <tableColumn id="1" xr3:uid="{B87EB4D4-0AA5-4039-B12F-E003BD0E09C9}" name="D10_P10_ListDistritos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B9C543E-A7A4-40E8-85BD-BD9CDB8993F9}" name="List_DOI_Tipo2" displayName="List_DOI_Tipo2" ref="F7:F10" totalsRowShown="0">
  <tableColumns count="1">
    <tableColumn id="1" xr3:uid="{DE5D5849-FB91-4D6D-8C9B-FA5B64E0F8D6}" name="List_DOI_Tipo2"/>
  </tableColumns>
  <tableStyleInfo name="EstiloTabla01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3D91D2FE-66FE-43AE-96A2-CD92644C4CBA}" name="D10_P11_ListDistritos" displayName="D10_P11_ListDistritos" ref="HQ58:HQ66" totalsRowShown="0">
  <autoFilter ref="HQ58:HQ66" xr:uid="{00C0976B-B299-482E-AA8C-4398BF3526BE}"/>
  <tableColumns count="1">
    <tableColumn id="1" xr3:uid="{65F000DD-B94B-4AD7-A24D-A3BCDF402920}" name="D10_P11_ListDistritos"/>
  </tableColumns>
  <tableStyleInfo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3CDDA19C-D6DB-457C-BCA0-A397D5B5038C}" name="D11_P01_ListDistritos" displayName="D11_P01_ListDistritos" ref="HS58:HS72" totalsRowShown="0">
  <autoFilter ref="HS58:HS72" xr:uid="{F4D5CD63-51DF-4684-823F-F6C43FE33C6F}"/>
  <tableColumns count="1">
    <tableColumn id="1" xr3:uid="{E6C2C33E-DF65-4F31-88B8-EEA46D44C516}" name="D11_P01_ListDistritos"/>
  </tableColumns>
  <tableStyleInfo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40676C4D-A083-4E38-8B9E-8B66279FA66B}" name="D11_P02_ListDistritos" displayName="D11_P02_ListDistritos" ref="HU58:HU69" totalsRowShown="0">
  <autoFilter ref="HU58:HU69" xr:uid="{008D0280-2D96-433E-811E-253D8E533695}"/>
  <tableColumns count="1">
    <tableColumn id="1" xr3:uid="{11BFFD4C-44FA-46D0-B9C2-C2EA661DE523}" name="D11_P02_ListDistritos"/>
  </tableColumns>
  <tableStyleInfo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59108449-FC9A-4988-A134-740999F7079C}" name="D11_P03_ListDistritos" displayName="D11_P03_ListDistritos" ref="HW58:HW63" totalsRowShown="0">
  <autoFilter ref="HW58:HW63" xr:uid="{F359B7F0-78B2-4149-B934-3BA4653ACFFB}"/>
  <tableColumns count="1">
    <tableColumn id="1" xr3:uid="{F43914D0-6196-4AB0-B4A1-7D0ECFA82CE0}" name="D11_P03_ListDistritos"/>
  </tableColumns>
  <tableStyleInfo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3E028C5E-3D52-4F7B-BDCC-630D7C404CD5}" name="D11_P04_ListDistritos" displayName="D11_P04_ListDistritos" ref="HY58:HY63" totalsRowShown="0">
  <autoFilter ref="HY58:HY63" xr:uid="{167F6B81-9B0F-4CD5-92BE-351B6A77DB87}"/>
  <tableColumns count="1">
    <tableColumn id="1" xr3:uid="{D42EB45C-D597-4C66-980B-284B1F39E05A}" name="D11_P04_ListDistritos"/>
  </tableColumns>
  <tableStyleInfo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B42C0971-A080-4553-B4C4-627370BC55C0}" name="D11_P05_ListDistritos" displayName="D11_P05_ListDistritos" ref="IA58:IA66" totalsRowShown="0">
  <autoFilter ref="IA58:IA66" xr:uid="{97CD4E98-6A32-4D8A-926A-2331AE9534EE}"/>
  <tableColumns count="1">
    <tableColumn id="1" xr3:uid="{8AB46D72-6F21-433F-8446-77B9FBC35AF8}" name="D11_P05_ListDistritos"/>
  </tableColumns>
  <tableStyleInfo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7C6A7350-BEAD-445E-A311-6705006016CB}" name="D12_P01_ListDistritos" displayName="D12_P01_ListDistritos" ref="IC58:IC86" totalsRowShown="0">
  <autoFilter ref="IC58:IC86" xr:uid="{C872554D-BAF1-4ABA-AB6A-1E2813B19FAA}"/>
  <tableColumns count="1">
    <tableColumn id="1" xr3:uid="{F4F093E8-C6BB-4D4E-AEBE-8BF197A0548B}" name="D12_P01_ListDistritos"/>
  </tableColumns>
  <tableStyleInfo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4B00C602-25E2-4624-B0C7-48C8BE1EC302}" name="D12_P02_ListDistritos" displayName="D12_P02_ListDistritos" ref="IE58:IE73" totalsRowShown="0">
  <autoFilter ref="IE58:IE73" xr:uid="{386BCD77-62AB-41A8-A7EC-210C3E48BB74}"/>
  <tableColumns count="1">
    <tableColumn id="1" xr3:uid="{27F223D7-AB68-4ED4-9791-9421A5FA3A89}" name="D12_P02_ListDistritos"/>
  </tableColumns>
  <tableStyleInfo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E83AE495-EA0C-4943-A9D9-738932BA64E5}" name="D12_P03_ListDistritos" displayName="D12_P03_ListDistritos" ref="IG58:IG64" totalsRowShown="0">
  <autoFilter ref="IG58:IG64" xr:uid="{C115F303-FA10-4493-A971-6774705A49F9}"/>
  <tableColumns count="1">
    <tableColumn id="1" xr3:uid="{0ACAC274-5D96-4687-BB78-6308BEA25BEA}" name="D12_P03_ListDistritos"/>
  </tableColumns>
  <tableStyleInfo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EA456B61-9890-462E-A83F-A4C7B08BEAD3}" name="D12_P04_ListDistritos" displayName="D12_P04_ListDistritos" ref="II58:II92" totalsRowShown="0">
  <autoFilter ref="II58:II92" xr:uid="{C4BC3955-D430-4AA0-9F24-B024C30D3569}"/>
  <tableColumns count="1">
    <tableColumn id="1" xr3:uid="{B627CA4E-011C-4322-9705-31314EE47954}" name="D12_P04_ListDistritos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0C954D-EBC4-498F-BAE2-56388A54521C}" name="Tab_ProductoServicio" displayName="Tab_ProductoServicio" ref="H13:I16" totalsRowShown="0">
  <tableColumns count="2">
    <tableColumn id="1" xr3:uid="{D2EB56E2-0D7E-429D-94F7-5CC5D0D57FB2}" name="ProductoServicio"/>
    <tableColumn id="2" xr3:uid="{46E54F76-D986-4CD7-A4B6-A94F577D5408}" name="Codigo" dataDxfId="89"/>
  </tableColumns>
  <tableStyleInfo name="EstiloTabla01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4310BAF4-2C78-49AE-ABDD-DAC742CC3E13}" name="D12_P05_ListDistritos" displayName="D12_P05_ListDistritos" ref="IK58:IK62" totalsRowShown="0">
  <autoFilter ref="IK58:IK62" xr:uid="{3C4E2EC4-0C12-47DF-8DE8-AB77866EE1DB}"/>
  <tableColumns count="1">
    <tableColumn id="1" xr3:uid="{C734BA94-7097-4D36-967B-82650E326C96}" name="D12_P05_ListDistritos"/>
  </tableColumns>
  <tableStyleInfo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75C601D-ECC5-4CE5-BDF1-2BAB424B334D}" name="D12_P06_ListDistritos" displayName="D12_P06_ListDistritos" ref="IM58:IM66" totalsRowShown="0">
  <autoFilter ref="IM58:IM66" xr:uid="{4EFA8C48-8481-4640-899F-D57D0679A54C}"/>
  <tableColumns count="1">
    <tableColumn id="1" xr3:uid="{D6AEC6CC-CAB0-4B1E-8CA1-9DC17B6B43EF}" name="D12_P06_ListDistritos"/>
  </tableColumns>
  <tableStyleInfo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FD168740-89E6-4283-9923-AD2DF19124C0}" name="D12_P07_ListDistritos" displayName="D12_P07_ListDistritos" ref="AE105:AE114" totalsRowShown="0">
  <autoFilter ref="AE105:AE114" xr:uid="{D3E9DB88-8215-4768-B63E-E1E966D65D9A}"/>
  <tableColumns count="1">
    <tableColumn id="1" xr3:uid="{DC1EB997-15A5-48FC-BE47-6F146B5103C1}" name="D12_P07_ListDistritos"/>
  </tableColumns>
  <tableStyleInfo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DA632188-894F-4B7E-90C1-A264BB58268B}" name="D12_P08_ListDistritos" displayName="D12_P08_ListDistritos" ref="AG105:AG115" totalsRowShown="0">
  <autoFilter ref="AG105:AG115" xr:uid="{B3AFC678-7082-4D39-B250-F4C7E5BE5586}"/>
  <tableColumns count="1">
    <tableColumn id="1" xr3:uid="{0F7F8F1C-A28A-426E-BD26-D064E741959A}" name="D12_P08_ListDistritos"/>
  </tableColumns>
  <tableStyleInfo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7A0ADD41-A397-4985-8DC9-4EDA79EBC1A9}" name="D12_P09_ListDistritos" displayName="D12_P09_ListDistritos" ref="AI105:AI114" totalsRowShown="0">
  <autoFilter ref="AI105:AI114" xr:uid="{3E5FF91A-F3F0-4B9A-A747-7B5DBEE67B68}"/>
  <tableColumns count="1">
    <tableColumn id="1" xr3:uid="{21E5A9D7-3066-4CB8-AC2D-CD3278DF641B}" name="D12_P09_ListDistritos"/>
  </tableColumns>
  <tableStyleInfo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C34DE2B-3F69-47FD-9CB4-B4D948973528}" name="D13_P01_ListDistritos" displayName="D13_P01_ListDistritos" ref="AK105:AK116" totalsRowShown="0">
  <autoFilter ref="AK105:AK116" xr:uid="{2D121782-344C-4135-8A64-226DD337004F}"/>
  <tableColumns count="1">
    <tableColumn id="1" xr3:uid="{08352F73-0307-4745-B763-3310BDAB3483}" name="D13_P01_ListDistritos"/>
  </tableColumns>
  <tableStyleInfo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7EC87F60-294A-493A-8CCB-1CF988A29652}" name="D13_P02_ListDistritos" displayName="D13_P02_ListDistritos" ref="AM105:AM113" totalsRowShown="0">
  <autoFilter ref="AM105:AM113" xr:uid="{0B45E176-6EED-4F9F-B799-2FB753042F12}"/>
  <tableColumns count="1">
    <tableColumn id="1" xr3:uid="{7139DA6A-274B-4A4E-991A-46497C7576B0}" name="D13_P02_ListDistritos"/>
  </tableColumns>
  <tableStyleInfo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C37FBFC4-F380-4727-8271-3BC9E439B810}" name="D13_P03_ListDistritos" displayName="D13_P03_ListDistritos" ref="AO105:AO111" totalsRowShown="0">
  <autoFilter ref="AO105:AO111" xr:uid="{343F70D8-BEDA-4201-8A29-19846A58595D}"/>
  <tableColumns count="1">
    <tableColumn id="1" xr3:uid="{11454553-BFC8-4EE9-8128-5AA4C1372213}" name="D13_P03_ListDistritos"/>
  </tableColumns>
  <tableStyleInfo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74057A8B-B980-4C28-8B6F-91F69EEB2D68}" name="D13_P04_ListDistritos" displayName="D13_P04_ListDistritos" ref="AQ105:AQ108" totalsRowShown="0">
  <autoFilter ref="AQ105:AQ108" xr:uid="{95358378-5B07-4366-9C35-68C6FBE24272}"/>
  <tableColumns count="1">
    <tableColumn id="1" xr3:uid="{128721FE-F0DB-4DAF-ACA6-661C2BF8E2EF}" name="D13_P04_ListDistritos"/>
  </tableColumns>
  <tableStyleInfo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9423811F-C566-4960-8968-E3DB31C2DF9C}" name="D13_P05_ListDistritos" displayName="D13_P05_ListDistritos" ref="AS105:AS109" totalsRowShown="0">
  <autoFilter ref="AS105:AS109" xr:uid="{4639657B-1EB7-482E-A395-C5F464F251B0}"/>
  <tableColumns count="1">
    <tableColumn id="1" xr3:uid="{6872ACCA-B49C-481E-9A1F-C3B9C70BCD2F}" name="D13_P05_ListDistritos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7EB14C-E06A-402A-B833-32E6D0345EF1}" name="Tab_TipoDocumento" displayName="Tab_TipoDocumento" ref="K13:L16" totalsRowShown="0">
  <tableColumns count="2">
    <tableColumn id="1" xr3:uid="{499F9974-816C-4309-8ABE-C903EA48AF12}" name="TipoDocumento"/>
    <tableColumn id="2" xr3:uid="{EDF98F4B-E6CD-4B6F-9FD8-C3DE9B90A094}" name="Codigo" dataDxfId="88"/>
  </tableColumns>
  <tableStyleInfo name="EstiloTabla01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31A149D9-3146-4BC3-B7DD-AE2BF88493F2}" name="D13_P06_ListDistritos" displayName="D13_P06_ListDistritos" ref="AU105:AU115" totalsRowShown="0">
  <autoFilter ref="AU105:AU115" xr:uid="{029E01DB-91F1-47CC-9070-87534849493D}"/>
  <tableColumns count="1">
    <tableColumn id="1" xr3:uid="{784E964E-6874-4637-A1D8-CAEF0AAFD8E9}" name="D13_P06_ListDistritos"/>
  </tableColumns>
  <tableStyleInfo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14E9006-368E-4C43-9F4D-B4981C4C68D5}" name="D13_P07_ListDistritos" displayName="D13_P07_ListDistritos" ref="AW105:AW110" totalsRowShown="0">
  <autoFilter ref="AW105:AW110" xr:uid="{C04C6348-AD07-4BE3-A6A4-72DFE62BA0EC}"/>
  <tableColumns count="1">
    <tableColumn id="1" xr3:uid="{BFC84FF5-1D19-4DDE-843E-3D48852FFFC1}" name="D13_P07_ListDistritos"/>
  </tableColumns>
  <tableStyleInfo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7FA9CF6-F515-42F1-9CBD-56D6AF11C276}" name="D13_P08_ListDistritos" displayName="D13_P08_ListDistritos" ref="AY105:AY118" totalsRowShown="0">
  <autoFilter ref="AY105:AY118" xr:uid="{591744E9-B558-429C-B808-AABD9440B762}"/>
  <tableColumns count="1">
    <tableColumn id="1" xr3:uid="{D08763E8-4389-406E-AA55-DA90B225BE59}" name="D13_P08_ListDistritos"/>
  </tableColumns>
  <tableStyleInfo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62953520-BBB2-4077-AEC6-FC8F78D6B9BC}" name="D13_P09_ListDistritos" displayName="D13_P09_ListDistritos" ref="BA105:BA113" totalsRowShown="0">
  <autoFilter ref="BA105:BA113" xr:uid="{5866E7AE-06F7-4916-A76E-3AB59F15CEC9}"/>
  <tableColumns count="1">
    <tableColumn id="1" xr3:uid="{DA544E43-147E-4141-98C5-780EA2485830}" name="D13_P09_ListDistritos"/>
  </tableColumns>
  <tableStyleInfo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7912BEFC-5430-4F87-9C63-2CFA5C9B085C}" name="D13_P10_ListDistritos" displayName="D13_P10_ListDistritos" ref="BC105:BC113" totalsRowShown="0">
  <autoFilter ref="BC105:BC113" xr:uid="{C727572D-B08D-423F-BBCD-0D62D6D4B256}"/>
  <tableColumns count="1">
    <tableColumn id="1" xr3:uid="{532B6300-CE18-4A18-A307-97993005EB76}" name="D13_P10_ListDistritos"/>
  </tableColumns>
  <tableStyleInfo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F79AB573-09BA-4E7B-A073-96CDB2D74F5B}" name="D13_P11_ListDistritos" displayName="D13_P11_ListDistritos" ref="BE105:BE109" totalsRowShown="0">
  <autoFilter ref="BE105:BE109" xr:uid="{362F953A-2221-4A5F-B3A0-970CCB22F2EE}"/>
  <tableColumns count="1">
    <tableColumn id="1" xr3:uid="{75ECA40A-E58F-4A32-81D7-485DFFC891DE}" name="D13_P11_ListDistritos"/>
  </tableColumns>
  <tableStyleInfo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2ADC4405-38DC-49D6-8A23-F377409977B0}" name="D13_P12_ListDistritos" displayName="D13_P12_ListDistritos" ref="BG105:BG108" totalsRowShown="0">
  <autoFilter ref="BG105:BG108" xr:uid="{91D20B9D-7DD3-493A-A843-F84FB2421327}"/>
  <tableColumns count="1">
    <tableColumn id="1" xr3:uid="{AADCD8CE-E83F-45BD-ACA6-FFBD0DCAB35B}" name="D13_P12_ListDistritos"/>
  </tableColumns>
  <tableStyleInfo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15EE9559-C8E8-4146-A2FC-1955D669D40D}" name="D14_P01_ListDistritos" displayName="D14_P01_ListDistritos" ref="BI105:BI125" totalsRowShown="0">
  <autoFilter ref="BI105:BI125" xr:uid="{C72B6EDC-C113-4F91-8922-0F959179F4CA}"/>
  <tableColumns count="1">
    <tableColumn id="1" xr3:uid="{78A060DA-8326-4878-84A4-5BAAAE19E32E}" name="D14_P01_ListDistritos"/>
  </tableColumns>
  <tableStyleInfo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D61EB456-F8DE-4B74-AE50-A423829B2758}" name="D14_P02_ListDistritos" displayName="D14_P02_ListDistritos" ref="BK105:BK111" totalsRowShown="0">
  <autoFilter ref="BK105:BK111" xr:uid="{26E75598-1539-4722-9845-2C1DDA93C757}"/>
  <tableColumns count="1">
    <tableColumn id="1" xr3:uid="{19947D6C-86EB-438E-8F0D-5B781BEDA75B}" name="D14_P02_ListDistritos"/>
  </tableColumns>
  <tableStyleInfo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B7D58B33-D539-46BC-8B7D-A44ED0EE52F6}" name="D14_P03_ListDistritos" displayName="D14_P03_ListDistritos" ref="BM105:BM117" totalsRowShown="0">
  <autoFilter ref="BM105:BM117" xr:uid="{6AC626F2-7E16-42EB-9063-E707387D77FB}"/>
  <tableColumns count="1">
    <tableColumn id="1" xr3:uid="{4FB6FFCD-E20F-4D84-A4A0-D9E67E4C4648}" name="D14_P03_ListDistritos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CE5E9A-8A98-4ECF-BDFE-4F4861B056ED}" name="List_DOI_Tipo1" displayName="List_DOI_Tipo1" ref="D7:D8" totalsRowShown="0">
  <tableColumns count="1">
    <tableColumn id="1" xr3:uid="{B16BB894-D3B8-40F8-9907-CD4F75C15C6B}" name="List_DOI_Tipo1"/>
  </tableColumns>
  <tableStyleInfo name="EstiloTabla01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9465644F-12FC-4B64-8BF4-112BFD01D558}" name="D15_P01_ListDistritos" displayName="D15_P01_ListDistritos" ref="BO105:BO148" totalsRowShown="0" headerRowDxfId="66" headerRowBorderDxfId="64" tableBorderDxfId="65" totalsRowBorderDxfId="63">
  <autoFilter ref="BO105:BO148" xr:uid="{BAB78404-D3AB-4E84-BE1E-84EDFB68B681}"/>
  <tableColumns count="1">
    <tableColumn id="1" xr3:uid="{91189D93-1A66-40EE-9E6F-05C792162F1C}" name="D15_P01_ListDistritos"/>
  </tableColumns>
  <tableStyleInfo name="EstiloTabla01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3223365F-2B7A-4DB3-AABF-8B4F6E946CF2}" name="D15_P02_ListDistritos" displayName="D15_P02_ListDistritos" ref="BQ105:BQ110" totalsRowShown="0">
  <autoFilter ref="BQ105:BQ110" xr:uid="{A019DFFE-8140-4346-98D4-2508E7DA5C1E}"/>
  <tableColumns count="1">
    <tableColumn id="1" xr3:uid="{ADC73001-9365-46F7-A65E-26EA60B438EF}" name="D15_P02_ListDistritos"/>
  </tableColumns>
  <tableStyleInfo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0C29409-13E8-4352-8F24-C861A11B5063}" name="D15_P03_ListDistritos" displayName="D15_P03_ListDistritos" ref="BS105:BS110" totalsRowShown="0">
  <autoFilter ref="BS105:BS110" xr:uid="{2EAB9835-38B9-4BDD-BAE5-48FE57965CE7}"/>
  <tableColumns count="1">
    <tableColumn id="1" xr3:uid="{8A7D4049-A1E3-4A44-A930-C5B73D47FE99}" name="D15_P03_ListDistritos"/>
  </tableColumns>
  <tableStyleInfo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1188D68-B12F-4DB1-AFD1-91CD1505D847}" name="D15_P04_ListDistritos" displayName="D15_P04_ListDistritos" ref="BU105:BU112" totalsRowShown="0">
  <autoFilter ref="BU105:BU112" xr:uid="{B68BFE59-BBC9-4D1B-8631-391EB8467601}"/>
  <tableColumns count="1">
    <tableColumn id="1" xr3:uid="{C86F6A37-41AD-410E-AC12-699C69EF7386}" name="D15_P04_ListDistritos"/>
  </tableColumns>
  <tableStyleInfo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D6970875-3D10-443E-AC9D-84CD28810948}" name="D15_P05_ListDistritos" displayName="D15_P05_ListDistritos" ref="BW105:BW121" totalsRowShown="0">
  <autoFilter ref="BW105:BW121" xr:uid="{A7634E59-82B4-404F-A1E0-9C97BF4CE7E5}"/>
  <tableColumns count="1">
    <tableColumn id="1" xr3:uid="{A02D944B-F802-4340-BC2C-5F50E9CE4A92}" name="D15_P05_ListDistritos"/>
  </tableColumns>
  <tableStyleInfo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89DA3DE7-806E-4218-B207-04020C25DF7B}" name="D15_P06_ListDistritos" displayName="D15_P06_ListDistritos" ref="BY105:BY117" totalsRowShown="0">
  <autoFilter ref="BY105:BY117" xr:uid="{A78FDE2D-5DE0-42DA-A3C4-ADC43026789E}"/>
  <tableColumns count="1">
    <tableColumn id="1" xr3:uid="{47AF278B-3584-497B-BD23-7191642CE1E8}" name="D15_P06_ListDistritos"/>
  </tableColumns>
  <tableStyleInfo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20B226F8-B5A5-41E1-9FE6-628AD9D0D2F5}" name="D15_P07_ListDistritos" displayName="D15_P07_ListDistritos" ref="CA105:CA137" totalsRowShown="0">
  <autoFilter ref="CA105:CA137" xr:uid="{B2CD5D4E-5E8F-4244-9D25-CB62204245CF}"/>
  <tableColumns count="1">
    <tableColumn id="1" xr3:uid="{66090D6A-9AD3-4D3A-BB51-EFCC9F5D4354}" name="D15_P07_ListDistritos"/>
  </tableColumns>
  <tableStyleInfo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28CCF3FE-2763-428B-9FF5-B1AFA2ED8433}" name="D15_P08_ListDistritos" displayName="D15_P08_ListDistritos" ref="CC105:CC117" totalsRowShown="0">
  <autoFilter ref="CC105:CC117" xr:uid="{5A023695-88DC-44DC-A9B0-98A36815AA5F}"/>
  <tableColumns count="1">
    <tableColumn id="1" xr3:uid="{2DB43896-8B27-47FE-B793-A2AAE87E19BF}" name="D15_P08_ListDistritos"/>
  </tableColumns>
  <tableStyleInfo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EC842F03-E058-40C4-A33B-343051B08F40}" name="D15_P09_ListDistritos" displayName="D15_P09_ListDistritos" ref="CE105:CE111" totalsRowShown="0">
  <autoFilter ref="CE105:CE111" xr:uid="{2F1AC203-C686-4CA7-92C2-2199EE96576D}"/>
  <tableColumns count="1">
    <tableColumn id="1" xr3:uid="{8F6659C2-A80D-4B75-8363-1C3310637CEC}" name="D15_P09_ListDistritos"/>
  </tableColumns>
  <tableStyleInfo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B979EA9C-C637-4B7B-BD83-A3BED6EB23EA}" name="D15_P10_ListDistritos" displayName="D15_P10_ListDistritos" ref="CG105:CG138" totalsRowShown="0">
  <autoFilter ref="CG105:CG138" xr:uid="{B41D4BC9-736D-4B60-9426-8C1349C7858B}"/>
  <tableColumns count="1">
    <tableColumn id="1" xr3:uid="{1A3672E7-4B69-4FBE-8224-3FB56F50429A}" name="D15_P10_ListDistritos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5DD00C0D-D235-4055-A1F5-9511F3B45496}" name="List_Banca" displayName="List_Banca" ref="P7:P11" totalsRowShown="0" headerRowDxfId="87">
  <tableColumns count="1">
    <tableColumn id="1" xr3:uid="{E2404188-D45E-4B66-A840-AC63F7F91629}" name="List_Banca"/>
  </tableColumns>
  <tableStyleInfo name="EstiloTabla01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939FB5EF-6464-49B4-930A-6712CE6791B3}" name="D16_P01_ListDistritos" displayName="D16_P01_ListDistritos" ref="CI105:CI118" totalsRowShown="0">
  <autoFilter ref="CI105:CI118" xr:uid="{683CF7AB-6EFB-40CB-B512-4D9B05DDE7D9}"/>
  <tableColumns count="1">
    <tableColumn id="1" xr3:uid="{22746286-3029-490A-92AD-76F1EC2F731B}" name="D16_P01_ListDistritos"/>
  </tableColumns>
  <tableStyleInfo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790B19E7-884C-4B94-94D2-EB408A22366D}" name="D16_P02_ListDistritos" displayName="D16_P02_ListDistritos" ref="CK105:CK111" totalsRowShown="0">
  <autoFilter ref="CK105:CK111" xr:uid="{10EE6280-CEDC-4D20-9A72-21649378B6A7}"/>
  <tableColumns count="1">
    <tableColumn id="1" xr3:uid="{52F0533A-E56A-46D0-A07A-2F0EFCC981D6}" name="D16_P02_ListDistritos"/>
  </tableColumns>
  <tableStyleInfo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BBD9B4C3-77FF-42E8-94C3-A472DC9FC6CA}" name="D16_P03_ListDistritos" displayName="D16_P03_ListDistritos" ref="CM105:CM110" totalsRowShown="0">
  <autoFilter ref="CM105:CM110" xr:uid="{82FED217-6178-4A11-AF4B-80A27367CC08}"/>
  <tableColumns count="1">
    <tableColumn id="1" xr3:uid="{714858B2-9066-42E0-BB99-C95571679BAC}" name="D16_P03_ListDistritos"/>
  </tableColumns>
  <tableStyleInfo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166290FB-AE93-4E50-85A0-6BAC44ABE1EA}" name="D16_P04_ListDistritos" displayName="D16_P04_ListDistritos" ref="CO105:CO109" totalsRowShown="0">
  <autoFilter ref="CO105:CO109" xr:uid="{45BEBDCD-69BC-42D4-B710-67537B6F7007}"/>
  <tableColumns count="1">
    <tableColumn id="1" xr3:uid="{C9EC34B2-1070-45DC-BB4F-51881B3E0E63}" name="D16_P04_ListDistritos"/>
  </tableColumns>
  <tableStyleInfo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D0C6A313-090D-4454-8FC6-4BB0C630D681}" name="D16_P05_ListDistritos" displayName="D16_P05_ListDistritos" ref="CQ105:CQ116" totalsRowShown="0">
  <autoFilter ref="CQ105:CQ116" xr:uid="{CBCAA33E-31B1-488C-B72A-8BEDF8E7B247}"/>
  <tableColumns count="1">
    <tableColumn id="1" xr3:uid="{EF0BEB30-BA75-452C-9EFE-894206D2E36B}" name="D16_P05_ListDistritos"/>
  </tableColumns>
  <tableStyleInfo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B4F42B78-D6C2-4B70-8656-C79D73408AB7}" name="D16_P06_ListDistritos" displayName="D16_P06_ListDistritos" ref="CS105:CS111" totalsRowShown="0">
  <autoFilter ref="CS105:CS111" xr:uid="{5FE37F76-7599-45C3-88C1-9BB96A3A059B}"/>
  <tableColumns count="1">
    <tableColumn id="1" xr3:uid="{434735EC-663E-41B6-B041-1DC961841D27}" name="D16_P06_ListDistritos"/>
  </tableColumns>
  <tableStyleInfo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E88B7AF7-CB12-4C78-BD25-3B9FF7A56378}" name="D16_P07_ListDistritos" displayName="D16_P07_ListDistritos" ref="CU105:CU113" totalsRowShown="0">
  <autoFilter ref="CU105:CU113" xr:uid="{174486D7-2470-43E0-9CAA-BC88CEF414CD}"/>
  <tableColumns count="1">
    <tableColumn id="1" xr3:uid="{53718498-8A86-4DA6-B0DC-6F502E064AED}" name="D16_P07_ListDistritos"/>
  </tableColumns>
  <tableStyleInfo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F335F1BF-2683-418C-9FB2-D7ACE11D9381}" name="D17_P01_ListDistritos" displayName="D17_P01_ListDistritos" ref="CW105:CW109" totalsRowShown="0">
  <autoFilter ref="CW105:CW109" xr:uid="{61F2F681-97F5-4956-BEB1-51F67CA505FF}"/>
  <tableColumns count="1">
    <tableColumn id="1" xr3:uid="{30766609-A890-4B92-91A6-36E002BB448F}" name="D17_P01_ListDistritos"/>
  </tableColumns>
  <tableStyleInfo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36F2FE1F-B334-47C8-AE90-FE31C741C52A}" name="D17_P02_ListDistritos" displayName="D17_P02_ListDistritos" ref="CY105:CY109" totalsRowShown="0">
  <autoFilter ref="CY105:CY109" xr:uid="{E6554B15-304B-4A4B-9ACE-9933B642CB32}"/>
  <tableColumns count="1">
    <tableColumn id="1" xr3:uid="{815955A9-A716-4424-B4AF-BC91A06D3706}" name="D17_P02_ListDistritos"/>
  </tableColumns>
  <tableStyleInfo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DEEEE088-5FE8-40DA-AC09-8E468622B3D8}" name="D17_P03_ListDistritos" displayName="D17_P03_ListDistritos" ref="DA105:DA108" totalsRowShown="0">
  <autoFilter ref="DA105:DA108" xr:uid="{A80A2C40-3225-4027-B4D4-99E46DCE34DF}"/>
  <tableColumns count="1">
    <tableColumn id="1" xr3:uid="{6F22571B-3503-431C-BDBB-A56D543A30D4}" name="D17_P03_ListDistritos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BFCBC5F-610A-42A5-B31B-0EB26CFD333C}" name="List_Prioridad" displayName="List_Prioridad" ref="R7:R13" totalsRowShown="0" headerRowDxfId="86">
  <tableColumns count="1">
    <tableColumn id="1" xr3:uid="{B4571901-19C5-467F-8BAB-89D82FC17F20}" name="List_Prioridad"/>
  </tableColumns>
  <tableStyleInfo name="EstiloTabla01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8137A061-A284-4485-9393-F42F912A8E54}" name="D18_P01_ListDistritos" displayName="D18_P01_ListDistritos" ref="DC105:DC111" totalsRowShown="0">
  <autoFilter ref="DC105:DC111" xr:uid="{96A2DA9E-D80E-48B8-A8E2-DF3C3407B006}"/>
  <tableColumns count="1">
    <tableColumn id="1" xr3:uid="{250C431C-D455-4644-B802-01FFC34658E1}" name="D18_P01_ListDistritos"/>
  </tableColumns>
  <tableStyleInfo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7A76CBFA-4E36-4C83-A3A3-69599FE3A05E}" name="D18_P02_ListDistritos" displayName="D18_P02_ListDistritos" ref="DE105:DE116" totalsRowShown="0">
  <autoFilter ref="DE105:DE116" xr:uid="{B8D73B5F-F1BF-4FCF-B20A-31FEFD62C41B}"/>
  <tableColumns count="1">
    <tableColumn id="1" xr3:uid="{7A1FDC76-DB41-4D1E-BB8B-6DD225677CF2}" name="D18_P02_ListDistritos"/>
  </tableColumns>
  <tableStyleInfo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741C68D6-D1F1-448A-BD78-05923675038D}" name="D18_P03_ListDistritos" displayName="D18_P03_ListDistritos" ref="DG105:DG108" totalsRowShown="0">
  <autoFilter ref="DG105:DG108" xr:uid="{F59AC3B0-2733-440F-8741-C2EED49FC0BA}"/>
  <tableColumns count="1">
    <tableColumn id="1" xr3:uid="{63489845-3974-4443-9D33-E6D532FBB72F}" name="D18_P03_ListDistritos"/>
  </tableColumns>
  <tableStyleInfo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6BCCC5EF-CFEF-4E13-B1E4-75831BDEA5BA}" name="D19_P01_ListDistritos" displayName="D19_P01_ListDistritos" ref="DI105:DI118" totalsRowShown="0">
  <autoFilter ref="DI105:DI118" xr:uid="{7A66A378-9D62-4438-9E0E-48633F38BE29}"/>
  <tableColumns count="1">
    <tableColumn id="1" xr3:uid="{013074FD-9CA0-479F-A7C4-7100168B8D9B}" name="D19_P01_ListDistritos"/>
  </tableColumns>
  <tableStyleInfo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7222ECEB-AD64-4F9B-95FC-E00BBFC9D799}" name="D19_P02_ListDistritos" displayName="D19_P02_ListDistritos" ref="DK105:DK113" totalsRowShown="0">
  <autoFilter ref="DK105:DK113" xr:uid="{17270C3F-BF6D-4914-9D7A-930C44CC4323}"/>
  <tableColumns count="1">
    <tableColumn id="1" xr3:uid="{1549B6E0-C8EC-440A-93B5-FCF48A369EA1}" name="D19_P02_ListDistritos"/>
  </tableColumns>
  <tableStyleInfo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D7EA5DFD-5CEE-4131-BBAD-67F6F60DF861}" name="D19_P03_ListDistritos" displayName="D19_P03_ListDistritos" ref="DM105:DM113" totalsRowShown="0">
  <autoFilter ref="DM105:DM113" xr:uid="{3D70E9AB-FC83-4320-A53E-2CFF4FAFAA41}"/>
  <tableColumns count="1">
    <tableColumn id="1" xr3:uid="{F01F4AE5-86C9-4596-839E-F2A078E8F4E1}" name="D19_P03_ListDistritos"/>
  </tableColumns>
  <tableStyleInfo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C1639CBF-45A0-4CD2-843F-49CD34F9B6EF}" name="D20_P01_ListDistritos" displayName="D20_P01_ListDistritos" ref="DO105:DO115" totalsRowShown="0">
  <autoFilter ref="DO105:DO115" xr:uid="{3785902B-8D7A-407C-B3AB-B4410B89AAC2}"/>
  <tableColumns count="1">
    <tableColumn id="1" xr3:uid="{BCBC446C-C413-4147-8D11-587049E6C24C}" name="D20_P01_ListDistritos"/>
  </tableColumns>
  <tableStyleInfo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8D03BC4E-DB02-42D1-9F01-132839C7756F}" name="D20_P02_ListDistritos" displayName="D20_P02_ListDistritos" ref="DQ105:DQ115" totalsRowShown="0">
  <autoFilter ref="DQ105:DQ115" xr:uid="{58EC9B1E-2921-418A-92B8-D5721BB4C743}"/>
  <tableColumns count="1">
    <tableColumn id="1" xr3:uid="{627EE31F-5276-4722-8A16-BD342306F87C}" name="D20_P02_ListDistritos"/>
  </tableColumns>
  <tableStyleInfo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597C0FC0-F6E9-46A7-BD0B-7816BB11E97E}" name="D20_P03_ListDistritos" displayName="D20_P03_ListDistritos" ref="DS105:DS113" totalsRowShown="0">
  <autoFilter ref="DS105:DS113" xr:uid="{AE542DA4-AF23-4C8C-9E79-74A51C715668}"/>
  <tableColumns count="1">
    <tableColumn id="1" xr3:uid="{5CFC270C-414D-404F-93B8-F283DC78406E}" name="D20_P03_ListDistritos"/>
  </tableColumns>
  <tableStyleInfo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7090D956-68F8-4693-976A-065BD817B4FF}" name="D20_P04_ListDistritos" displayName="D20_P04_ListDistritos" ref="DU105:DU115" totalsRowShown="0">
  <autoFilter ref="DU105:DU115" xr:uid="{DB811297-F1D1-4A93-97A1-570A98878AE0}"/>
  <tableColumns count="1">
    <tableColumn id="1" xr3:uid="{9322D9C4-27FB-4F29-B693-A6E1BA12DC8B}" name="D20_P04_ListDistritos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3DE590-44BA-477A-BD03-89909DF5278F}" name="Tab_UBIGEO" displayName="Tab_UBIGEO" ref="B5:O1874" totalsRowShown="0" headerRowDxfId="82" dataDxfId="81">
  <autoFilter ref="B5:O1874" xr:uid="{FF3DE590-44BA-477A-BD03-89909DF5278F}">
    <filterColumn colId="1">
      <filters>
        <filter val="Loreto"/>
      </filters>
    </filterColumn>
    <filterColumn colId="4">
      <filters>
        <filter val="Datem del Marañon"/>
      </filters>
    </filterColumn>
  </autoFilter>
  <tableColumns count="14">
    <tableColumn id="6" xr3:uid="{F67927A5-BF55-4DA8-8D57-2ACE759229B3}" name="Departamento_Codigo" dataDxfId="80"/>
    <tableColumn id="1" xr3:uid="{EDEAF771-C606-4620-B525-CAEC241473E5}" name="Departamento" dataDxfId="79"/>
    <tableColumn id="2" xr3:uid="{FCCE1D9C-0301-4A61-B3C6-53D645420500}" name="List_Provincia" dataDxfId="78"/>
    <tableColumn id="7" xr3:uid="{D6ACAFAE-E348-4C39-BEC5-09C6708AE8CC}" name="Provincia_Codigo" dataDxfId="77"/>
    <tableColumn id="3" xr3:uid="{72F2FA76-4F79-49C7-8DFF-9E32058B74B1}" name="Provincia" dataDxfId="76"/>
    <tableColumn id="4" xr3:uid="{AAB274E3-FEE2-40F3-84ED-AA49234CE52E}" name="List_Distrito" dataDxfId="75"/>
    <tableColumn id="8" xr3:uid="{CDE2E948-ABBB-4D4D-AE0D-3F812D33CDEC}" name="Distrito_Codigo" dataDxfId="74"/>
    <tableColumn id="5" xr3:uid="{6DB80359-5D0A-4FA2-A8FD-A385FA8A5272}" name="Distrito" dataDxfId="73"/>
    <tableColumn id="13" xr3:uid="{5185BEB8-979F-4714-9330-414B54C50202}" name="UBIGEO" dataDxfId="72"/>
    <tableColumn id="18" xr3:uid="{893BA98C-8C64-4B85-924E-E6798E33D6FB}" name="DepaProvRelacion" dataDxfId="71"/>
    <tableColumn id="15" xr3:uid="{B415F9BB-51FB-4708-828C-D9705A4F52AF}" name="ProvDistRelacion" dataDxfId="70"/>
    <tableColumn id="9" xr3:uid="{29EB89A6-8CFE-43EC-9C9E-D1B28AE7A54E}" name="Plaza_Pago" dataDxfId="69"/>
    <tableColumn id="10" xr3:uid="{9C6BA092-8AB9-4BFB-B05C-3FC063769CDA}" name="Codigo_Postal" dataDxfId="68"/>
    <tableColumn id="14" xr3:uid="{AE4C43C4-B690-40E1-9147-C94111F09441}" name="Distrito_CodPostal" dataDxfId="67"/>
  </tableColumns>
  <tableStyleInfo name="EstiloTabla01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12A9A46D-EDA9-4C2D-8A1D-0F83F0FD37AF}" name="D20_P05_ListDistritos" displayName="D20_P05_ListDistritos" ref="DW105:DW112" totalsRowShown="0">
  <autoFilter ref="DW105:DW112" xr:uid="{66849B65-71E1-4E96-A347-587AC0724460}"/>
  <tableColumns count="1">
    <tableColumn id="1" xr3:uid="{F4131439-EE88-4B05-A330-1C217A5B6820}" name="D20_P05_ListDistritos"/>
  </tableColumns>
  <tableStyleInfo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3107AEE6-E1DA-4417-91A7-141D74479466}" name="D20_P06_ListDistritos" displayName="D20_P06_ListDistritos" ref="DY105:DY113" totalsRowShown="0">
  <autoFilter ref="DY105:DY113" xr:uid="{FB0C8870-76D0-4C95-B842-31CDDE4AF040}"/>
  <tableColumns count="1">
    <tableColumn id="1" xr3:uid="{614FDA53-5168-4DC4-9487-2DF942374240}" name="D20_P06_ListDistritos"/>
  </tableColumns>
  <tableStyleInfo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67E45BFF-93D5-4CD2-A0B1-4EFDDE2367B3}" name="D20_P07_ListDistritos" displayName="D20_P07_ListDistritos" ref="EA105:EA111" totalsRowShown="0">
  <autoFilter ref="EA105:EA111" xr:uid="{EE4787B6-1A46-4084-B063-10170D90FB20}"/>
  <tableColumns count="1">
    <tableColumn id="1" xr3:uid="{C4638D9B-0C98-42F8-A31F-EF5A5E5D534A}" name="D20_P07_ListDistritos"/>
  </tableColumns>
  <tableStyleInfo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240A7BA9-3D23-44B4-B264-57F1C47503E9}" name="D20_P08_ListDistritos" displayName="D20_P08_ListDistritos" ref="EC105:EC111" totalsRowShown="0">
  <autoFilter ref="EC105:EC111" xr:uid="{C56CD516-3B1B-4B7E-8478-CAB7EA2DE0FE}"/>
  <tableColumns count="1">
    <tableColumn id="1" xr3:uid="{0D60F6EB-C650-4170-9352-C9C15176D8D9}" name="D20_P08_ListDistritos"/>
  </tableColumns>
  <tableStyleInfo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3B75C418-4A3F-4254-8668-E09F8EA18D5F}" name="D21_P01_ListDistritos" displayName="D21_P01_ListDistritos" ref="EE105:EE120" totalsRowShown="0">
  <autoFilter ref="EE105:EE120" xr:uid="{CDC0DB6A-EBA8-4224-BBE4-BB85EBD6DA7D}"/>
  <tableColumns count="1">
    <tableColumn id="1" xr3:uid="{84FDA74B-00A2-43F1-BF25-6591F6A04942}" name="D21_P01_ListDistritos"/>
  </tableColumns>
  <tableStyleInfo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CEF50354-9FED-404F-B4FF-0A641F129452}" name="D21_P02_ListDistritos" displayName="D21_P02_ListDistritos" ref="EG105:EG120" totalsRowShown="0">
  <autoFilter ref="EG105:EG120" xr:uid="{03F1F95C-4F75-4D17-B9CC-237E10E44B77}"/>
  <tableColumns count="1">
    <tableColumn id="1" xr3:uid="{47246FFB-FB8B-43ED-85B8-372E2B9FC55B}" name="D21_P02_ListDistritos"/>
  </tableColumns>
  <tableStyleInfo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BBAA3A53-11CF-45E2-96FF-24BC43594AF4}" name="D21_P03_ListDistritos" displayName="D21_P03_ListDistritos" ref="EI105:EI115" totalsRowShown="0">
  <autoFilter ref="EI105:EI115" xr:uid="{301FCEF7-BCE1-4586-81B6-9A33220C9099}"/>
  <tableColumns count="1">
    <tableColumn id="1" xr3:uid="{BCF19E3C-0CCD-4F5E-8B9A-A7828094D849}" name="D21_P03_ListDistritos"/>
  </tableColumns>
  <tableStyleInfo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81520AD6-243C-4429-8E05-EF2E523EE309}" name="D21_P04_ListDistritos" displayName="D21_P04_ListDistritos" ref="EK105:EK112" totalsRowShown="0">
  <autoFilter ref="EK105:EK112" xr:uid="{7573E4F6-6F71-4930-B719-6D4A13C87757}"/>
  <tableColumns count="1">
    <tableColumn id="1" xr3:uid="{F945C412-4DF6-41C3-893C-687BE5B87300}" name="D21_P04_ListDistritos"/>
  </tableColumns>
  <tableStyleInfo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C34A7295-2C9F-4357-A7D9-09C4410BD3FF}" name="D21_P05_ListDistritos" displayName="D21_P05_ListDistritos" ref="EM105:EM110" totalsRowShown="0">
  <autoFilter ref="EM105:EM110" xr:uid="{0F8C4923-65A0-44B7-BCF6-703598F7F59E}"/>
  <tableColumns count="1">
    <tableColumn id="1" xr3:uid="{1D5C9B94-4A19-4460-A5B0-CF53AFC4668F}" name="D21_P05_ListDistritos"/>
  </tableColumns>
  <tableStyleInfo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0FABAD8A-E0AC-4841-881D-444184FC2C20}" name="D21_P06_ListDistritos" displayName="D21_P06_ListDistritos" ref="EO105:EO113" totalsRowShown="0">
  <autoFilter ref="EO105:EO113" xr:uid="{BE1870B2-5170-432C-AEF3-CE5E2F22A6C4}"/>
  <tableColumns count="1">
    <tableColumn id="1" xr3:uid="{ADAAA8A6-E95A-4B53-8721-72E58EFB2405}" name="D21_P06_ListDistritos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0CC03D5-D52C-4769-A2B4-D62FBE9A9196}" name="D01_ListProvincias" displayName="D01_ListProvincias" ref="AE34:AE41" totalsRowShown="0">
  <tableColumns count="1">
    <tableColumn id="1" xr3:uid="{1092FE0D-744B-4657-94CC-605A28CAF5EB}" name="D01_ListProvincias"/>
  </tableColumns>
  <tableStyleInfo name="EstiloTabla01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5E77457A-3234-4162-A1A1-27639F8FFE5C}" name="D21_P07_ListDistritos" displayName="D21_P07_ListDistritos" ref="EQ105:EQ115" totalsRowShown="0">
  <autoFilter ref="EQ105:EQ115" xr:uid="{4C0F823C-0C28-4F0A-9250-15ABE9FB17E1}"/>
  <tableColumns count="1">
    <tableColumn id="1" xr3:uid="{78028F05-A3B3-4E4B-B292-5B7D225E474A}" name="D21_P07_ListDistritos"/>
  </tableColumns>
  <tableStyleInfo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5A9F8FA1-5416-4E85-9B27-79C847FAF7D5}" name="D21_P08_ListDistritos" displayName="D21_P08_ListDistritos" ref="ES105:ES114" totalsRowShown="0">
  <autoFilter ref="ES105:ES114" xr:uid="{EBFE3055-A77F-43B6-8D76-72D8E49F8E25}"/>
  <tableColumns count="1">
    <tableColumn id="1" xr3:uid="{7F47F1DD-689D-4282-A280-973FA97D3697}" name="D21_P08_ListDistritos"/>
  </tableColumns>
  <tableStyleInfo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879BBC1A-0442-4394-A5F2-29FA82CA6252}" name="D21_P09_ListDistritos" displayName="D21_P09_ListDistritos" ref="EU105:EU109" totalsRowShown="0">
  <autoFilter ref="EU105:EU109" xr:uid="{29D6793E-AEBC-4CDB-A5E1-F647B33F5EB7}"/>
  <tableColumns count="1">
    <tableColumn id="1" xr3:uid="{E802AA36-0616-4AA6-8C57-7411176A4E81}" name="D21_P09_ListDistritos"/>
  </tableColumns>
  <tableStyleInfo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1CE9449B-1FC3-4537-822A-DDB4004FB0CA}" name="D21_P10_ListDistritos" displayName="D21_P10_ListDistritos" ref="EW105:EW110" totalsRowShown="0">
  <autoFilter ref="EW105:EW110" xr:uid="{E4A857F3-9F3B-4ACF-B9EA-9A489E96005D}"/>
  <tableColumns count="1">
    <tableColumn id="1" xr3:uid="{9890FA9A-D578-48D7-9BE5-BFA9FDB0EC87}" name="D21_P10_ListDistritos"/>
  </tableColumns>
  <tableStyleInfo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85ED7FAA-68F0-4278-BB46-BFD3E6154E4E}" name="D21_P11_ListDistritos" displayName="D21_P11_ListDistritos" ref="EY105:EY110" totalsRowShown="0">
  <autoFilter ref="EY105:EY110" xr:uid="{E510B9E8-B9F4-4A60-BD35-04BC9F684528}"/>
  <tableColumns count="1">
    <tableColumn id="1" xr3:uid="{1CC24DAC-C219-4A3C-A2E2-77D7DC9BCC31}" name="D21_P11_ListDistritos"/>
  </tableColumns>
  <tableStyleInfo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7B483C3D-CD90-49D9-B310-F2788858103B}" name="D21_P12_ListDistritos" displayName="D21_P12_ListDistritos" ref="FA105:FA115" totalsRowShown="0">
  <autoFilter ref="FA105:FA115" xr:uid="{A313BA5B-CDB1-4DDB-B498-C9865963AC1C}"/>
  <tableColumns count="1">
    <tableColumn id="1" xr3:uid="{A18E782E-B2E6-42EF-BC3E-56A333511761}" name="D21_P12_ListDistritos"/>
  </tableColumns>
  <tableStyleInfo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DB6A655A-C984-45AC-AA62-12AB1F25A65C}" name="D21_P13_ListDistritos" displayName="D21_P13_ListDistritos" ref="FC105:FC112" totalsRowShown="0">
  <autoFilter ref="FC105:FC112" xr:uid="{9FC00F7E-93EE-4E24-AE67-29EE0E8CCFFF}"/>
  <tableColumns count="1">
    <tableColumn id="1" xr3:uid="{69E7FE3C-AC01-4E43-932A-DC576C2CEF52}" name="D21_P13_ListDistritos"/>
  </tableColumns>
  <tableStyleInfo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FB4DE78B-6429-4597-AD01-8692246AD484}" name="D22_P01_ListDistritos" displayName="D22_P01_ListDistritos" ref="FE105:FE111" totalsRowShown="0">
  <autoFilter ref="FE105:FE111" xr:uid="{92303A01-2BD7-4FB3-BE30-447E620B256D}"/>
  <tableColumns count="1">
    <tableColumn id="1" xr3:uid="{BF155E31-632A-4731-9E88-075EEE966D10}" name="D22_P01_ListDistritos"/>
  </tableColumns>
  <tableStyleInfo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5A23062A-AB47-4A40-8AA5-65ACD4B962C9}" name="D22_P02_ListDistritos" displayName="D22_P02_ListDistritos" ref="FG105:FG111" totalsRowShown="0">
  <autoFilter ref="FG105:FG111" xr:uid="{E9EAC5D0-F8CF-43A2-AD6E-C05C0FE55DE6}"/>
  <tableColumns count="1">
    <tableColumn id="1" xr3:uid="{60027D2C-FCE7-4386-973B-8B2BC05B3C5E}" name="D22_P02_ListDistritos"/>
  </tableColumns>
  <tableStyleInfo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D0FD47FD-CA11-4DD6-99A2-C176F2560E47}" name="D22_P03_ListDistritos" displayName="D22_P03_ListDistritos" ref="FI105:FI110" totalsRowShown="0">
  <autoFilter ref="FI105:FI110" xr:uid="{18766244-787C-426C-9287-5DEA71C3144C}"/>
  <tableColumns count="1">
    <tableColumn id="1" xr3:uid="{CCE74045-00D1-4C5B-8CAD-343D8E3153F2}" name="D22_P03_ListDistrito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E014E5C0-5830-40EA-A898-B8E7C6252952}" name="Tab_Documentos" displayName="Tab_Documentos" ref="C34:P44" totalsRowShown="0" headerRowDxfId="217" dataDxfId="216">
  <tableColumns count="14">
    <tableColumn id="1" xr3:uid="{0175EA84-BABD-424D-BB39-DCC310613574}" name="N° Serie" dataDxfId="215"/>
    <tableColumn id="2" xr3:uid="{1E6505B5-B8BF-446F-A1E1-D80F4784E2F3}" name="N° Doc." dataDxfId="214"/>
    <tableColumn id="3" xr3:uid="{167F677E-7739-4EE7-915B-2EC807F1FF01}" name="Monto" dataDxfId="213"/>
    <tableColumn id="4" xr3:uid="{B2B8BB0A-107F-44D6-AC9F-C7837E2F0FA0}" name="Fecha Vcto." dataDxfId="212"/>
    <tableColumn id="5" xr3:uid="{5C428D2F-CAED-4C53-BE56-9DDDE5FF74F7}" name="Razón Social" dataDxfId="211"/>
    <tableColumn id="6" xr3:uid="{2C2ADE88-ADF4-41ED-92EA-87AA6354E074}" name="Tipo DOI" dataDxfId="210"/>
    <tableColumn id="7" xr3:uid="{D5DDB3FB-0835-4A4E-8F40-CFD387972805}" name="N° DOI" dataDxfId="209"/>
    <tableColumn id="8" xr3:uid="{D078B5F6-74B1-4A33-A011-165F78290351}" name="Dirección" dataDxfId="208"/>
    <tableColumn id="9" xr3:uid="{15B687EB-EC34-4E2E-A11F-88B96040EE23}" name="Departamento" dataDxfId="207"/>
    <tableColumn id="10" xr3:uid="{DB8DAEA7-5908-4A7F-B5AC-AF2250081EC7}" name="Provincia" dataDxfId="206"/>
    <tableColumn id="11" xr3:uid="{56C15E95-851C-45D5-B595-68B78E2C04DF}" name="Distrito" dataDxfId="205"/>
    <tableColumn id="12" xr3:uid="{A26395AE-6D92-4410-BB0D-63773BEA1C9B}" name="Contacto" dataDxfId="204"/>
    <tableColumn id="13" xr3:uid="{E09B757C-BE8F-4261-BAFB-262DF510A97C}" name="Teléfono" dataDxfId="203"/>
    <tableColumn id="14" xr3:uid="{BB25489F-D9DA-4C7C-8F31-F2C0F9ED9B41}" name="E-mail" dataDxfId="202" dataCellStyle="Hipervínculo"/>
  </tableColumns>
  <tableStyleInfo name="EstiloTabla0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8C35D4B-4C33-4601-8A3A-BF4777878C71}" name="D01_P01_ListDistritos" displayName="D01_P01_ListDistritos" ref="AE58:AE79" totalsRowShown="0">
  <tableColumns count="1">
    <tableColumn id="1" xr3:uid="{17E08E72-8153-474E-97E8-E743DD641D72}" name="D01_P01_ListDistritos"/>
  </tableColumns>
  <tableStyleInfo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CD7630B3-577B-45AC-928D-706A47C6AD04}" name="D22_P04_ListDistritos" displayName="D22_P04_ListDistritos" ref="FK105:FK111" totalsRowShown="0">
  <autoFilter ref="FK105:FK111" xr:uid="{69D5B342-7CF0-4B70-99B2-A3003EAB40EB}"/>
  <tableColumns count="1">
    <tableColumn id="1" xr3:uid="{900585CE-24B3-4A21-9D78-B235C07863DF}" name="D22_P04_ListDistritos"/>
  </tableColumns>
  <tableStyleInfo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D4F34284-7F4B-4B5B-B576-4385B3422042}" name="D22_P05_ListDistritos" displayName="D22_P05_ListDistritos" ref="FM105:FM116" totalsRowShown="0">
  <autoFilter ref="FM105:FM116" xr:uid="{AC440A6E-B68F-4F55-832D-DBC098A17E16}"/>
  <tableColumns count="1">
    <tableColumn id="1" xr3:uid="{6A8A9388-DB14-49F2-99FF-76C11085E2BA}" name="D22_P05_ListDistritos"/>
  </tableColumns>
  <tableStyleInfo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CCC28D84-8D36-4F36-9879-0E027D3A0187}" name="D22_P06_ListDistritos" displayName="D22_P06_ListDistritos" ref="FO105:FO110" totalsRowShown="0">
  <autoFilter ref="FO105:FO110" xr:uid="{2DC8D6E7-94BE-4783-BCFD-B143CBD89FA9}"/>
  <tableColumns count="1">
    <tableColumn id="1" xr3:uid="{EFCA3133-6A3E-4488-8458-8480934037D7}" name="D22_P06_ListDistritos"/>
  </tableColumns>
  <tableStyleInfo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3356E547-F28A-436D-B516-C89C15E3D4E4}" name="D22_P07_ListDistritos" displayName="D22_P07_ListDistritos" ref="FQ105:FQ115" totalsRowShown="0">
  <autoFilter ref="FQ105:FQ115" xr:uid="{7632AA4E-755F-44CC-965E-7E4C232DF113}"/>
  <tableColumns count="1">
    <tableColumn id="1" xr3:uid="{EBEFE3A5-C39E-4762-81F5-D6BA7AAFC7B6}" name="D22_P07_ListDistritos"/>
  </tableColumns>
  <tableStyleInfo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22E459A1-B521-4082-9FED-292723CDF651}" name="D22_P08_ListDistritos" displayName="D22_P08_ListDistritos" ref="FS105:FS114" totalsRowShown="0">
  <autoFilter ref="FS105:FS114" xr:uid="{6220CFD3-A14E-45F1-BEDB-DD2DDA23454F}"/>
  <tableColumns count="1">
    <tableColumn id="1" xr3:uid="{BD5DF2CE-6990-4CB0-BD60-C7988834AE9C}" name="D22_P08_ListDistritos"/>
  </tableColumns>
  <tableStyleInfo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113C1BC6-AE72-43E4-8B80-E5B2AA7C8DE6}" name="D22_P09_ListDistritos" displayName="D22_P09_ListDistritos" ref="FU105:FU119" totalsRowShown="0">
  <autoFilter ref="FU105:FU119" xr:uid="{14A540A9-564C-4E68-929B-7EA50776DE27}"/>
  <tableColumns count="1">
    <tableColumn id="1" xr3:uid="{9482AF51-09E3-427E-86BD-FB260DCB866F}" name="D22_P09_ListDistritos"/>
  </tableColumns>
  <tableStyleInfo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9EB97730-EE57-4B36-89D4-E99006BA7A59}" name="D22_P10_ListDistritos" displayName="D22_P10_ListDistritos" ref="FW105:FW110" totalsRowShown="0">
  <autoFilter ref="FW105:FW110" xr:uid="{DE8A786E-8831-4B4F-8CE7-36DDCFF8DFDA}"/>
  <tableColumns count="1">
    <tableColumn id="1" xr3:uid="{7C859969-9A4A-4511-862A-4747453B6EC3}" name="D22_P10_ListDistritos"/>
  </tableColumns>
  <tableStyleInfo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4EE4E7ED-01B9-4DF0-B2EC-FFAE95C655E4}" name="D23_P01_ListDistritos" displayName="D23_P01_ListDistritos" ref="FY105:FY116" totalsRowShown="0">
  <autoFilter ref="FY105:FY116" xr:uid="{42D1D679-D2C1-4A63-B0AC-06650C998F25}"/>
  <tableColumns count="1">
    <tableColumn id="1" xr3:uid="{A30C03AE-3FAC-4370-BF39-A2CA772ED065}" name="D23_P01_ListDistritos"/>
  </tableColumns>
  <tableStyleInfo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7167FE3E-5F99-4FF6-BF34-8004DF704D03}" name="D23_P02_ListDistritos" displayName="D23_P02_ListDistritos" ref="GA105:GA111" totalsRowShown="0">
  <autoFilter ref="GA105:GA111" xr:uid="{BAEFD8A3-7942-49E1-ADD2-2E48DCDD292E}"/>
  <tableColumns count="1">
    <tableColumn id="1" xr3:uid="{F3F2939E-20F2-423C-8CAE-7DF016DCD622}" name="D23_P02_ListDistritos"/>
  </tableColumns>
  <tableStyleInfo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110CDD88-0D1B-4771-B306-44F54E0416E6}" name="D23_P03_ListDistritos" displayName="D23_P03_ListDistritos" ref="GC105:GC108" totalsRowShown="0">
  <autoFilter ref="GC105:GC108" xr:uid="{F3C8A4BE-A576-409B-830A-11CCD39F1620}"/>
  <tableColumns count="1">
    <tableColumn id="1" xr3:uid="{369387A7-9D70-4D10-BB01-1CA75F62FBE3}" name="D23_P03_ListDistritos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683EDE4-80A8-456F-A9FA-9E40080B0D5F}" name="D02_ListProvincias" displayName="D02_ListProvincias" ref="AG34:AG54" totalsRowShown="0">
  <tableColumns count="1">
    <tableColumn id="1" xr3:uid="{E85E2902-545D-46CE-BD59-1795013A491E}" name="D02_ListProvincias"/>
  </tableColumns>
  <tableStyleInfo name="EstiloTabla01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014180C6-4335-4F35-BE12-CA30B33C1872}" name="D23_P04_ListDistritos" displayName="D23_P04_ListDistritos" ref="GE105:GE113" totalsRowShown="0">
  <autoFilter ref="GE105:GE113" xr:uid="{518832DF-2C40-4EE7-9B5E-A7B53ABFD396}"/>
  <tableColumns count="1">
    <tableColumn id="1" xr3:uid="{560ECDD6-1358-490F-BF13-59C8F3326A04}" name="D23_P04_ListDistritos"/>
  </tableColumns>
  <tableStyleInfo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98202EE6-2B24-49D6-8763-FF25FF8496B6}" name="D24_P01_ListDistritos" displayName="D24_P01_ListDistritos" ref="GG105:GG111" totalsRowShown="0">
  <autoFilter ref="GG105:GG111" xr:uid="{D80DBD96-4696-4A4F-90D8-B630BA2A684D}"/>
  <tableColumns count="1">
    <tableColumn id="1" xr3:uid="{22D51B3C-7C44-4546-875E-6EE91FF6EFF8}" name="D24_P01_ListDistritos"/>
  </tableColumns>
  <tableStyleInfo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5958F519-AFA8-4A8D-9369-FF529CEC3FB4}" name="D24_P02_ListDistritos" displayName="D24_P02_ListDistritos" ref="GI105:GI108" totalsRowShown="0">
  <autoFilter ref="GI105:GI108" xr:uid="{5E09EE0B-9CF7-4097-AAD4-26E747BF5EDB}"/>
  <tableColumns count="1">
    <tableColumn id="1" xr3:uid="{A87F112E-3145-4EEA-AC68-407B03BE5685}" name="D24_P02_ListDistritos"/>
  </tableColumns>
  <tableStyleInfo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61BF2C15-8280-43CB-83CA-F124F6D62BB6}" name="D24_P03_ListDistritos" displayName="D24_P03_ListDistritos" ref="GK105:GK109" totalsRowShown="0">
  <tableColumns count="1">
    <tableColumn id="1" xr3:uid="{EEA51662-7E4A-4934-8CD6-543317CB50F7}" name="D24_P03_ListDistritos"/>
  </tableColumns>
  <tableStyleInfo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01FEACD4-88FE-427E-A27D-4F70D994103E}" name="D25_P01_ListDistritos" displayName="D25_P01_ListDistritos" ref="GM105:GM112" totalsRowShown="0">
  <tableColumns count="1">
    <tableColumn id="1" xr3:uid="{EC86E73F-DCDF-4F6D-B0AC-D9124670457C}" name="D25_P01_ListDistritos"/>
  </tableColumns>
  <tableStyleInfo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D7A62E49-E31D-4CCE-BAD6-6BAB33001E0F}" name="D25_P02_ListDistritos" displayName="D25_P02_ListDistritos" ref="GO105:GO109" totalsRowShown="0">
  <tableColumns count="1">
    <tableColumn id="1" xr3:uid="{BB691148-62B8-4056-A71E-B1C62724AC56}" name="D25_P02_ListDistritos"/>
  </tableColumns>
  <tableStyleInfo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3D8ADC49-F9E5-4CB4-8CF1-40E99D8DE210}" name="D25_P03_ListDistritos" displayName="D25_P03_ListDistritos" ref="GQ105:GQ110" totalsRowShown="0">
  <tableColumns count="1">
    <tableColumn id="1" xr3:uid="{5F080810-90FF-4691-A42D-900161179CED}" name="D25_P03_ListDistritos"/>
  </tableColumns>
  <tableStyleInfo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FFE016A4-C9F4-4623-B467-A5C1AF315AAF}" name="D25_P04_ListDistritos" displayName="D25_P04_ListDistritos" ref="GS105:GS106" totalsRowShown="0">
  <tableColumns count="1">
    <tableColumn id="1" xr3:uid="{46B764CE-95E3-48F7-A9E1-C3419B43E5AF}" name="D25_P04_ListDistritos"/>
  </tableColumns>
  <tableStyleInfo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621C5AED-C1C2-473A-A483-EFC4A390679E}" name="D05_ListProvincias" displayName="D05_ListProvincias" ref="AM34:AM45" totalsRowShown="0" headerRowDxfId="62" headerRowBorderDxfId="60" tableBorderDxfId="61">
  <tableColumns count="1">
    <tableColumn id="1" xr3:uid="{C3E51FAC-E05E-4B89-8650-91B03549A6B2}" name="D05_ListProvincias"/>
  </tableColumns>
  <tableStyleInfo name="EstiloTabla01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0C9FA66F-9E4A-4065-B17C-18CEA324C954}" name="D06_ListProvincias" displayName="D06_ListProvincias" ref="AO34:AO47" totalsRowShown="0" headerRowDxfId="59" headerRowBorderDxfId="57" tableBorderDxfId="58">
  <tableColumns count="1">
    <tableColumn id="1" xr3:uid="{2801A554-AFBB-4A8B-BA0E-23FCCD7A62A5}" name="D06_ListProvincias"/>
  </tableColumns>
  <tableStyleInfo name="EstiloTabla0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6C4A4C6-9138-4DEF-8180-98648041373B}" name="D03_ListProvincias" displayName="D03_ListProvincias" ref="AI34:AI41" totalsRowShown="0">
  <tableColumns count="1">
    <tableColumn id="1" xr3:uid="{9F3E9A57-EC1D-4E9B-B86B-B29C2B5C8CBC}" name="D03_ListProvincias"/>
  </tableColumns>
  <tableStyleInfo name="EstiloTabla01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1817E5C4-6D50-42E4-A770-EF979F39AF24}" name="D07_ListProvincias" displayName="D07_ListProvincias" ref="AQ34:AQ35" totalsRowShown="0" headerRowDxfId="56" headerRowBorderDxfId="54" tableBorderDxfId="55">
  <autoFilter ref="AQ34:AQ35" xr:uid="{6B2FC785-167D-41CA-9928-E1C2D86B200A}">
    <filterColumn colId="0" hiddenButton="1"/>
  </autoFilter>
  <tableColumns count="1">
    <tableColumn id="1" xr3:uid="{90038D50-4A0E-4500-9C6D-6FC9704C2251}" name="D07_ListProvincias"/>
  </tableColumns>
  <tableStyleInfo name="EstiloTabla01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9410539A-6669-4E35-B414-D5064BCE60FE}" name="D08_ListProvincias" displayName="D08_ListProvincias" ref="AS34:AS47" totalsRowShown="0" headerRowDxfId="53" headerRowBorderDxfId="51" tableBorderDxfId="52">
  <autoFilter ref="AS34:AS47" xr:uid="{B9F8264D-5E3E-496D-AFAD-67718F8119AD}">
    <filterColumn colId="0" hiddenButton="1"/>
  </autoFilter>
  <tableColumns count="1">
    <tableColumn id="1" xr3:uid="{14FCAFC2-9041-41D6-9427-217732C69AAA}" name="D08_ListProvincias"/>
  </tableColumns>
  <tableStyleInfo name="EstiloTabla01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427B6FD4-3C2A-41BF-B0E0-2AD00AEBF41F}" name="D09_ListProvincias" displayName="D09_ListProvincias" ref="AU34:AU41" totalsRowShown="0" headerRowDxfId="50" headerRowBorderDxfId="48" tableBorderDxfId="49">
  <autoFilter ref="AU34:AU41" xr:uid="{11E896D5-47EF-4E27-89DF-0DF3A90A5BB7}">
    <filterColumn colId="0" hiddenButton="1"/>
  </autoFilter>
  <tableColumns count="1">
    <tableColumn id="1" xr3:uid="{07829B69-4A80-44AC-B924-B894A9C0517A}" name="D09_ListProvincias"/>
  </tableColumns>
  <tableStyleInfo name="EstiloTabla01" showFirstColumn="0" showLastColumn="0" showRowStripes="1" showColumnStripes="0"/>
</table>
</file>

<file path=xl/tables/table2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84603CB9-5D18-44DE-A3DA-66013BBDFE44}" name="D10_ListProvincias" displayName="D10_ListProvincias" ref="AW34:AW45" totalsRowShown="0" headerRowDxfId="47" headerRowBorderDxfId="45" tableBorderDxfId="46">
  <autoFilter ref="AW34:AW45" xr:uid="{DD2F9729-22A2-48ED-A8AB-2E67B40BE684}">
    <filterColumn colId="0" hiddenButton="1"/>
  </autoFilter>
  <tableColumns count="1">
    <tableColumn id="1" xr3:uid="{A002BD74-3CFB-445D-8A13-8CFD84CF8271}" name="D10_ListProvincias"/>
  </tableColumns>
  <tableStyleInfo name="EstiloTabla01" showFirstColumn="0" showLastColumn="0" showRowStripes="1" showColumnStripes="0"/>
</table>
</file>

<file path=xl/tables/table2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0B529013-7EF2-48DC-9326-EB92FABC07F1}" name="D11_ListProvincias" displayName="D11_ListProvincias" ref="AY34:AY39" totalsRowShown="0" headerRowDxfId="44" headerRowBorderDxfId="42" tableBorderDxfId="43">
  <autoFilter ref="AY34:AY39" xr:uid="{C6C9D33A-52A5-46D1-9D2B-CF52A8653D07}">
    <filterColumn colId="0" hiddenButton="1"/>
  </autoFilter>
  <tableColumns count="1">
    <tableColumn id="1" xr3:uid="{B80BA247-44C6-40CE-9F72-406DCDD09EF6}" name="D11_ListProvincias"/>
  </tableColumns>
  <tableStyleInfo name="EstiloTabla01" showFirstColumn="0" showLastColumn="0" showRowStripes="1" showColumnStripes="0"/>
</table>
</file>

<file path=xl/tables/table2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66E1EACC-6BFF-4364-B46F-B1A41965B44A}" name="D12_ListProvincias" displayName="D12_ListProvincias" ref="BA34:BA43" totalsRowShown="0" headerRowDxfId="41" headerRowBorderDxfId="39" tableBorderDxfId="40">
  <autoFilter ref="BA34:BA43" xr:uid="{88A3AF62-29C5-46C9-86CB-29196D895DE2}">
    <filterColumn colId="0" hiddenButton="1"/>
  </autoFilter>
  <tableColumns count="1">
    <tableColumn id="1" xr3:uid="{F04F6047-5210-4216-ADCB-5871DEE6ECE1}" name="D12_ListProvincias"/>
  </tableColumns>
  <tableStyleInfo name="EstiloTabla01" showFirstColumn="0" showLastColumn="0" showRowStripes="1" showColumnStripes="0"/>
</table>
</file>

<file path=xl/tables/table2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CDA31CE9-96E3-46DC-830E-102509207F2A}" name="D13_ListProvincias" displayName="D13_ListProvincias" ref="BC34:BC46" totalsRowShown="0" headerRowDxfId="38" headerRowBorderDxfId="36" tableBorderDxfId="37">
  <autoFilter ref="BC34:BC46" xr:uid="{ED043760-77EE-4DFE-B960-B4C78ED8E698}">
    <filterColumn colId="0" hiddenButton="1"/>
  </autoFilter>
  <tableColumns count="1">
    <tableColumn id="1" xr3:uid="{DEB92693-C5ED-4096-9724-C0334A5C482C}" name="D13_ListProvincias"/>
  </tableColumns>
  <tableStyleInfo name="EstiloTabla01" showFirstColumn="0" showLastColumn="0" showRowStripes="1" showColumnStripes="0"/>
</table>
</file>

<file path=xl/tables/table2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9AFAD079-CF6A-4DA5-8B0D-F5F1DCC9937A}" name="D14_ListProvincias" displayName="D14_ListProvincias" ref="BE34:BE37" totalsRowShown="0" headerRowDxfId="35" headerRowBorderDxfId="33" tableBorderDxfId="34">
  <autoFilter ref="BE34:BE37" xr:uid="{28CB7077-D3C1-44CE-BE87-3279AF684B54}">
    <filterColumn colId="0" hiddenButton="1"/>
  </autoFilter>
  <tableColumns count="1">
    <tableColumn id="1" xr3:uid="{A180F7E9-92C2-4E2F-A129-709B9CFD1603}" name="D14_ListProvincias"/>
  </tableColumns>
  <tableStyleInfo name="EstiloTabla01" showFirstColumn="0" showLastColumn="0" showRowStripes="1" showColumnStripes="0"/>
</table>
</file>

<file path=xl/tables/table2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3006E82B-6095-440B-BC27-47F4405589E8}" name="D15_ListProvincias" displayName="D15_ListProvincias" ref="BG34:BG44" totalsRowShown="0" headerRowDxfId="32" headerRowBorderDxfId="30" tableBorderDxfId="31">
  <autoFilter ref="BG34:BG44" xr:uid="{2B8E1408-2E08-4FAB-A171-60445E80AE38}">
    <filterColumn colId="0" hiddenButton="1"/>
  </autoFilter>
  <tableColumns count="1">
    <tableColumn id="1" xr3:uid="{30E514B3-4B28-415C-8EB0-E9726616FF09}" name="D15_ListProvincias"/>
  </tableColumns>
  <tableStyleInfo name="EstiloTabla01" showFirstColumn="0" showLastColumn="0" showRowStripes="1" showColumnStripes="0"/>
</table>
</file>

<file path=xl/tables/table2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556FC2D0-3FC9-4F79-A47B-5224FC6725F8}" name="D16_ListProvincias" displayName="D16_ListProvincias" ref="BI34:BI41" totalsRowShown="0" headerRowDxfId="29" headerRowBorderDxfId="27" tableBorderDxfId="28">
  <autoFilter ref="BI34:BI41" xr:uid="{16BE5E30-DCE9-472B-B35D-2C08B3368610}">
    <filterColumn colId="0" hiddenButton="1"/>
  </autoFilter>
  <tableColumns count="1">
    <tableColumn id="1" xr3:uid="{C05C84CF-9F7E-489D-8C45-E694329BD760}" name="D16_ListProvincias"/>
  </tableColumns>
  <tableStyleInfo name="EstiloTabla0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935DC3-F2E9-45FE-A759-A58EA7DA7037}" name="D01_P02_ListDistritos" displayName="D01_P02_ListDistritos" ref="AG58:AG64" totalsRowShown="0">
  <tableColumns count="1">
    <tableColumn id="1" xr3:uid="{12C34D10-EB44-477A-984B-04B2DE966AFD}" name="D01_P02_ListDistritos"/>
  </tableColumns>
  <tableStyleInfo showFirstColumn="0" showLastColumn="0" showRowStripes="1" showColumnStripes="0"/>
</table>
</file>

<file path=xl/tables/table2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1C3F966D-6AD9-431A-A4EB-FF300C574648}" name="D17_ListProvincias" displayName="D17_ListProvincias" ref="BK34:BK37" totalsRowShown="0" headerRowDxfId="26" headerRowBorderDxfId="24" tableBorderDxfId="25">
  <autoFilter ref="BK34:BK37" xr:uid="{E99F0F45-17AE-41F0-90F4-82C5EEA6F8CB}">
    <filterColumn colId="0" hiddenButton="1"/>
  </autoFilter>
  <tableColumns count="1">
    <tableColumn id="1" xr3:uid="{02526071-F589-470E-B98B-945C575B96C0}" name="D17_ListProvincias"/>
  </tableColumns>
  <tableStyleInfo name="EstiloTabla01" showFirstColumn="0" showLastColumn="0" showRowStripes="1" showColumnStripes="0"/>
</table>
</file>

<file path=xl/tables/table2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E1733E37-E248-4228-95CF-F2C661AA9873}" name="D18_ListProvincias" displayName="D18_ListProvincias" ref="BM34:BM37" totalsRowShown="0" headerRowDxfId="23" headerRowBorderDxfId="21" tableBorderDxfId="22">
  <autoFilter ref="BM34:BM37" xr:uid="{2D2A19FD-0B59-4146-BC59-7493E4670D94}">
    <filterColumn colId="0" hiddenButton="1"/>
  </autoFilter>
  <tableColumns count="1">
    <tableColumn id="1" xr3:uid="{FF32F575-2487-4C11-8C60-A3BE1BDD90C6}" name="D18_ListProvincias"/>
  </tableColumns>
  <tableStyleInfo name="EstiloTabla01" showFirstColumn="0" showLastColumn="0" showRowStripes="1" showColumnStripes="0"/>
</table>
</file>

<file path=xl/tables/table2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CA226831-F667-4466-A981-4CF476A54239}" name="D19_ListProvincias" displayName="D19_ListProvincias" ref="BO34:BO37" totalsRowShown="0" headerRowDxfId="20" headerRowBorderDxfId="18" tableBorderDxfId="19">
  <autoFilter ref="BO34:BO37" xr:uid="{86A6D621-AE7A-4BF0-A13A-8AABA19BCE39}">
    <filterColumn colId="0" hiddenButton="1"/>
  </autoFilter>
  <tableColumns count="1">
    <tableColumn id="1" xr3:uid="{5E14480D-463D-4E7E-9E7D-7EA66F96D747}" name="D19_ListProvincias"/>
  </tableColumns>
  <tableStyleInfo name="EstiloTabla01" showFirstColumn="0" showLastColumn="0" showRowStripes="1" showColumnStripes="0"/>
</table>
</file>

<file path=xl/tables/table2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B36074BD-B582-40BE-B46D-AE644B978CDA}" name="D20_ListProvincias" displayName="D20_ListProvincias" ref="BQ34:BQ42" totalsRowShown="0" headerRowDxfId="17" headerRowBorderDxfId="15" tableBorderDxfId="16">
  <autoFilter ref="BQ34:BQ42" xr:uid="{05DB08CF-1A7A-4C85-B39C-6E84B90B3C68}">
    <filterColumn colId="0" hiddenButton="1"/>
  </autoFilter>
  <tableColumns count="1">
    <tableColumn id="1" xr3:uid="{5FD37E98-0F8E-43A0-93AE-7E985C9932AD}" name="D20_ListProvincias"/>
  </tableColumns>
  <tableStyleInfo name="EstiloTabla01" showFirstColumn="0" showLastColumn="0" showRowStripes="1" showColumnStripes="0"/>
</table>
</file>

<file path=xl/tables/table2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083B5C16-971F-4466-8CE8-5EAE121CC9C5}" name="D21_ListProvincias" displayName="D21_ListProvincias" ref="BS34:BS47" totalsRowShown="0" headerRowDxfId="14" headerRowBorderDxfId="12" tableBorderDxfId="13">
  <autoFilter ref="BS34:BS47" xr:uid="{A75B2AA4-AE28-4F24-B8C1-A92D9CC6C599}">
    <filterColumn colId="0" hiddenButton="1"/>
  </autoFilter>
  <tableColumns count="1">
    <tableColumn id="1" xr3:uid="{B7A5AADA-B396-4706-90E7-53015FF607F2}" name="D21_ListProvincias"/>
  </tableColumns>
  <tableStyleInfo name="EstiloTabla01" showFirstColumn="0" showLastColumn="0" showRowStripes="1" showColumnStripes="0"/>
</table>
</file>

<file path=xl/tables/table2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F269B64D-798B-4507-B732-C316E1D14FC4}" name="D22_ListProvincias" displayName="D22_ListProvincias" ref="BU34:BU44" totalsRowShown="0" headerRowDxfId="11" headerRowBorderDxfId="9" tableBorderDxfId="10">
  <autoFilter ref="BU34:BU44" xr:uid="{E4542F5F-5BB9-4B2E-8DE8-EAC3C0BE543D}">
    <filterColumn colId="0" hiddenButton="1"/>
  </autoFilter>
  <tableColumns count="1">
    <tableColumn id="1" xr3:uid="{EA2529DB-4233-448D-BA34-179B564B1F4A}" name="D22_ListProvincias"/>
  </tableColumns>
  <tableStyleInfo name="EstiloTabla01" showFirstColumn="0" showLastColumn="0" showRowStripes="1" showColumnStripes="0"/>
</table>
</file>

<file path=xl/tables/table2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4FB37DD5-37AA-468B-B01A-53F67B4D9C79}" name="D23_ListProvincias" displayName="D23_ListProvincias" ref="BW34:BW38" totalsRowShown="0" headerRowDxfId="8" headerRowBorderDxfId="6" tableBorderDxfId="7">
  <autoFilter ref="BW34:BW38" xr:uid="{52D624D7-CEB5-4CAB-9242-F227DAF8B8F3}">
    <filterColumn colId="0" hiddenButton="1"/>
  </autoFilter>
  <tableColumns count="1">
    <tableColumn id="1" xr3:uid="{565A6707-F4A7-473D-A771-4692BBEC3B2C}" name="D23_ListProvincias"/>
  </tableColumns>
  <tableStyleInfo name="EstiloTabla01" showFirstColumn="0" showLastColumn="0" showRowStripes="1" showColumnStripes="0"/>
</table>
</file>

<file path=xl/tables/table2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41D9B961-71C4-4C41-BB55-A457483D2E1E}" name="D24_ListProvincias" displayName="D24_ListProvincias" ref="BY34:BY37" totalsRowShown="0" headerRowDxfId="5" headerRowBorderDxfId="3" tableBorderDxfId="4">
  <autoFilter ref="BY34:BY37" xr:uid="{3FBE832B-FF0D-4E31-9E77-8342B767F4BC}">
    <filterColumn colId="0" hiddenButton="1"/>
  </autoFilter>
  <tableColumns count="1">
    <tableColumn id="1" xr3:uid="{EE352D6C-52EC-4B23-B3F3-49E4E000E9E5}" name="D24_ListProvincias"/>
  </tableColumns>
  <tableStyleInfo name="EstiloTabla01" showFirstColumn="0" showLastColumn="0" showRowStripes="1" showColumnStripes="0"/>
</table>
</file>

<file path=xl/tables/table2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A973394A-A63C-4726-8FD5-A48D3CBE8092}" name="D25_ListProvincias" displayName="D25_ListProvincias" ref="CA34:CA38" totalsRowShown="0" headerRowDxfId="2" headerRowBorderDxfId="0" tableBorderDxfId="1">
  <autoFilter ref="CA34:CA38" xr:uid="{903B1254-0A86-43D5-81C8-803385783D75}">
    <filterColumn colId="0" hiddenButton="1"/>
  </autoFilter>
  <tableColumns count="1">
    <tableColumn id="1" xr3:uid="{FC9AF040-9E0E-492A-BC61-13EDD52B68CA}" name="D25_ListProvincias"/>
  </tableColumns>
  <tableStyleInfo name="EstiloTabla01" showFirstColumn="0" showLastColumn="0" showRowStripes="1" showColumnStripes="0"/>
</table>
</file>

<file path=xl/tables/table2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DAEFB27B-F49C-404B-B234-E520A2CB580A}" name="List_Departamentos" displayName="List_Departamentos" ref="AE5:AE30" totalsRowShown="0">
  <tableColumns count="1">
    <tableColumn id="1" xr3:uid="{D61C32C5-0F06-41E3-8DEE-E41269FC049F}" name="List_Departamentos"/>
  </tableColumns>
  <tableStyleInfo name="EstiloTabla0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FD51E6C-85BA-41CD-AC69-E1C56E17AA2F}" name="D04_ListProvincias" displayName="D04_ListProvincias" ref="AK34:AK42" totalsRowShown="0">
  <tableColumns count="1">
    <tableColumn id="1" xr3:uid="{0DBA17E2-673C-417E-AFE9-DF0DE053EDEE}" name="D04_ListProvincias"/>
  </tableColumns>
  <tableStyleInfo name="EstiloTabla01" showFirstColumn="0" showLastColumn="0" showRowStripes="1" showColumnStripes="0"/>
</table>
</file>

<file path=xl/tables/table2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145AFA74-8C71-46C1-9E7F-77EC70CF3E6B}" name="Tab_Equivalencias" displayName="Tab_Equivalencias" ref="Y5:AA28" totalsRowShown="0">
  <tableColumns count="3">
    <tableColumn id="1" xr3:uid="{D699477E-2608-4966-8260-4B3E88609B23}" name="Tipo"/>
    <tableColumn id="2" xr3:uid="{E187B328-002E-47D5-A71C-A4D4FF6BE2E2}" name="Nombre IBS"/>
    <tableColumn id="3" xr3:uid="{EE6C017E-2385-42CE-9A57-BF12B3C0AE22}" name="Nombre Planilla"/>
  </tableColumns>
  <tableStyleInfo name="EstiloTabla0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533E328-4631-49DD-BEA3-AC450E1CA280}" name="D01_P03_ListDistritos" displayName="D01_P03_ListDistritos" ref="AI58:AI70" totalsRowShown="0">
  <autoFilter ref="AI58:AI70" xr:uid="{36EBF3BE-9508-453C-9266-016F57971366}">
    <filterColumn colId="0" hiddenButton="1"/>
  </autoFilter>
  <tableColumns count="1">
    <tableColumn id="1" xr3:uid="{409888B4-D0F4-42F8-A4F2-E7872591EF91}" name="D01_P03_ListDistritos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2C066A0-9F96-47DA-91DA-C5C16EC116D2}" name="D01_P04_ListDistritos" displayName="D01_P04_ListDistritos" ref="AK58:AK61" totalsRowShown="0">
  <autoFilter ref="AK58:AK61" xr:uid="{D88B2B6F-C08B-4E1A-A2DA-076062601A35}">
    <filterColumn colId="0" hiddenButton="1"/>
  </autoFilter>
  <tableColumns count="1">
    <tableColumn id="1" xr3:uid="{527DC9F8-F6A0-4C8C-8AE1-64DE8A284D33}" name="D01_P04_ListDistritos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38F74A0-6C8E-40DB-9896-64DF38DBC6AC}" name="D01_P05_ListDistritos" displayName="D01_P05_ListDistritos" ref="AM58:AM81" totalsRowShown="0">
  <autoFilter ref="AM58:AM81" xr:uid="{C0E29955-224A-40C4-AF49-21904DA0EFF4}">
    <filterColumn colId="0" hiddenButton="1"/>
  </autoFilter>
  <tableColumns count="1">
    <tableColumn id="1" xr3:uid="{7819440E-4776-4384-9CD7-C19AA6539F88}" name="D01_P05_ListDistritos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8878EDC-A9CD-4ED6-92DF-AB9B019546FB}" name="D01_P06_ListDistritos" displayName="D01_P06_ListDistritos" ref="AO58:AO70" totalsRowShown="0">
  <autoFilter ref="AO58:AO70" xr:uid="{4325CBB8-8E0E-4DE7-9A69-27831440A517}">
    <filterColumn colId="0" hiddenButton="1"/>
  </autoFilter>
  <tableColumns count="1">
    <tableColumn id="1" xr3:uid="{4211037F-8C31-4E30-9216-29F4198AD313}" name="D01_P06_ListDistritos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D280405-D31D-4763-B7FD-1EB325A05224}" name="D01_P07_ListDistritos" displayName="D01_P07_ListDistritos" ref="AQ58:AQ65" totalsRowShown="0">
  <autoFilter ref="AQ58:AQ65" xr:uid="{A0E1D9E0-D451-4E78-BBA4-F48DA30708A2}">
    <filterColumn colId="0" hiddenButton="1"/>
  </autoFilter>
  <tableColumns count="1">
    <tableColumn id="1" xr3:uid="{4330057E-3518-4393-9C2C-E1B97CF48F8E}" name="D01_P07_ListDistritos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718D7A21-EAA8-41D2-9E32-0C2C30797BC5}" name="Tab_DocumentosAux" displayName="Tab_DocumentosAux" ref="T34:AB44" totalsRowShown="0" headerRowDxfId="201" dataDxfId="200" headerRowBorderDxfId="198" tableBorderDxfId="199">
  <autoFilter ref="T34:AB44" xr:uid="{8F874D5D-0101-47B8-8098-E242A2F88F76}"/>
  <tableColumns count="9">
    <tableColumn id="1" xr3:uid="{0EF703F3-60A4-4FE4-B240-A397570A590B}" name="Nro" dataDxfId="197"/>
    <tableColumn id="2" xr3:uid="{A62BB77D-7170-4D7D-B153-362C3A8DEF8A}" name="ADQ_UBIGEO" dataDxfId="196">
      <calculatedColumnFormula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calculatedColumnFormula>
    </tableColumn>
    <tableColumn id="6" xr3:uid="{7B509E70-A771-4DB1-9EC8-C1C993F8B06B}" name="Plaza_Pago" dataDxfId="195">
      <calculatedColumnFormula>IFERROR(INDEX(Tab_UBIGEO[],MATCH(Tab_DocumentosAux[[#This Row],[ADQ_UBIGEO]],Tab_UBIGEO[UBIGEO],0),MATCH('Planilla de Documentos'!V$34,Tab_UBIGEO[#Headers],0)),"")</calculatedColumnFormula>
    </tableColumn>
    <tableColumn id="7" xr3:uid="{D91AF11A-7B3F-436E-8E69-D76B29C07669}" name="Codigo_Postal" dataDxfId="194">
      <calculatedColumnFormula>IFERROR(INDEX(Tab_UBIGEO[],MATCH(Tab_DocumentosAux[[#This Row],[ADQ_UBIGEO]],Tab_UBIGEO[UBIGEO],0),MATCH('Planilla de Documentos'!W$34,Tab_UBIGEO[#Headers],0)),"")</calculatedColumnFormula>
    </tableColumn>
    <tableColumn id="8" xr3:uid="{6A921E73-AD37-477F-BC88-1BCB83EBC89E}" name="List_Provincia" dataDxfId="193">
      <calculatedColumnFormula>IFERROR(INDEX(Tab_UBIGEO[],MATCH(Tab_Documentos[[#This Row],[Departamento]],Tab_UBIGEO[Departamento],0),MATCH("List_Provincia",Tab_UBIGEO[#Headers],0)),"")</calculatedColumnFormula>
    </tableColumn>
    <tableColumn id="9" xr3:uid="{2AB4C35A-0A5D-40DA-AF23-2A4F0E457A4B}" name="List_Distrito" dataDxfId="192">
      <calculatedColumnFormula>IFERROR(INDEX(Tab_UBIGEO[],MATCH(Tab_Documentos[[#This Row],[Provincia]],Tab_UBIGEO[Provincia],0),MATCH("List_Distrito",Tab_UBIGEO[#Headers],0)),"")</calculatedColumnFormula>
    </tableColumn>
    <tableColumn id="10" xr3:uid="{54A1521D-9CB1-41B8-BC8F-F610409D92A3}" name="ADQ_Depa_UBIGEO_Validacion" dataDxfId="191">
      <calculatedColumnFormula>IF(Tab_Documentos[[#This Row],[Departamento]]&lt;&gt;"",IF(COUNTIF(Tab_UBIGEO[Departamento],Tab_Documentos[[#This Row],[Departamento]])&gt;=1,1,0),"")</calculatedColumnFormula>
    </tableColumn>
    <tableColumn id="11" xr3:uid="{70D7E576-BB9C-4295-9FFC-E7BF93F67A8E}" name="ADQ_Prov_UBIGEO_Validacion" dataDxfId="190">
      <calculatedColumnFormula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calculatedColumnFormula>
    </tableColumn>
    <tableColumn id="12" xr3:uid="{8BFF26A4-004F-4B88-A4C7-473BC16AC2A7}" name="ADQ_Dist_UBIGEO_Validacion" dataDxfId="189">
      <calculatedColumnFormula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calculatedColumnFormula>
    </tableColumn>
  </tableColumns>
  <tableStyleInfo name="EstiloTabla0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8517D02-43FC-4368-9929-72315A4180C1}" name="D02_P01_ListDistritos" displayName="D02_P01_ListDistritos" ref="AS58:AS70" totalsRowShown="0">
  <autoFilter ref="AS58:AS70" xr:uid="{EA07E2FF-BDD0-40C1-85F7-A48AEB2B8A67}">
    <filterColumn colId="0" hiddenButton="1"/>
  </autoFilter>
  <tableColumns count="1">
    <tableColumn id="1" xr3:uid="{5E6A87CF-EA52-49E2-826C-4B61140ED690}" name="D02_P01_ListDistritos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7303028-4C9D-4CBD-A671-9358BA61562B}" name="D02_P02_ListDistritos" displayName="D02_P02_ListDistritos" ref="AU58:AU63" totalsRowShown="0">
  <autoFilter ref="AU58:AU63" xr:uid="{217FF2A6-B0E7-49C7-91D4-F7FBA866C167}">
    <filterColumn colId="0" hiddenButton="1"/>
  </autoFilter>
  <tableColumns count="1">
    <tableColumn id="1" xr3:uid="{E140A288-7383-4354-8D2D-6EA22BB85B83}" name="D02_P02_ListDistritos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32E9D00-A89F-4B1E-8412-E178445C6061}" name="D02_P03_ListDistritos" displayName="D02_P03_ListDistritos" ref="AW58:AW64" totalsRowShown="0">
  <autoFilter ref="AW58:AW64" xr:uid="{A782BA4C-6105-4DE4-BD60-D2DB31F602A3}">
    <filterColumn colId="0" hiddenButton="1"/>
  </autoFilter>
  <tableColumns count="1">
    <tableColumn id="1" xr3:uid="{648CA2E6-42B6-4BFE-ACA7-794D232000F5}" name="D02_P03_ListDistritos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C55DAC9-6513-4EE0-B287-94288E08BA8D}" name="D02_P04_ListDistritos" displayName="D02_P04_ListDistritos" ref="AY58:AY60" totalsRowShown="0">
  <autoFilter ref="AY58:AY60" xr:uid="{47E05564-D3FA-48F9-B96E-BABB640B531A}">
    <filterColumn colId="0" hiddenButton="1"/>
  </autoFilter>
  <tableColumns count="1">
    <tableColumn id="1" xr3:uid="{3210722A-FBD1-437E-8972-A8E3F4A9A562}" name="D02_P04_ListDistritos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621913B-CD88-4052-9406-F86F50DABAFF}" name="D02_P05_ListDistritos" displayName="D02_P05_ListDistritos" ref="BA58:BA73" totalsRowShown="0">
  <autoFilter ref="BA58:BA73" xr:uid="{AB728EB5-F26E-49AE-96E1-DC37ADF97489}">
    <filterColumn colId="0" hiddenButton="1"/>
  </autoFilter>
  <tableColumns count="1">
    <tableColumn id="1" xr3:uid="{DD93E5D5-77AF-4D6E-83EB-B726A1B36B68}" name="D02_P05_ListDistritos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E2838C3-5635-4723-AABA-4A7B383C7BB1}" name="D02_P06_ListDistritos" displayName="D02_P06_ListDistritos" ref="BC58:BC69" totalsRowShown="0">
  <autoFilter ref="BC58:BC69" xr:uid="{2767D47C-07F4-4D02-9694-D13EC14B6F04}">
    <filterColumn colId="0" hiddenButton="1"/>
  </autoFilter>
  <tableColumns count="1">
    <tableColumn id="1" xr3:uid="{C099D919-1B87-4ABD-A3EA-2C3E91220CB0}" name="D02_P06_ListDistritos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0C60F4D-B6CE-404A-BBE6-09268966F8D7}" name="D02_P07_ListDistritos" displayName="D02_P07_ListDistritos" ref="BE58:BE61" totalsRowShown="0">
  <autoFilter ref="BE58:BE61" xr:uid="{7EFB44C4-F8B9-4A0A-8679-0C1FEB1703FD}">
    <filterColumn colId="0" hiddenButton="1"/>
  </autoFilter>
  <tableColumns count="1">
    <tableColumn id="1" xr3:uid="{6FE56BF2-E68E-40F3-98EB-4BA95F7422BD}" name="D02_P07_ListDistritos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4510DA4-B90D-4DF5-BFF6-E985AC377215}" name="D02_P08_ListDistritos" displayName="D02_P08_ListDistritos" ref="BG58:BG62" totalsRowShown="0">
  <autoFilter ref="BG58:BG62" xr:uid="{B3924527-C1B5-4D94-A69C-1DC76834E1E0}">
    <filterColumn colId="0" hiddenButton="1"/>
  </autoFilter>
  <tableColumns count="1">
    <tableColumn id="1" xr3:uid="{E659629B-ACB6-4A58-BE31-D9DCF19E9D76}" name="D02_P08_ListDistritos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A2D0639-5A53-495A-83BD-701FF4B473BD}" name="D02_P09_ListDistritos" displayName="D02_P09_ListDistritos" ref="BI58:BI65" totalsRowShown="0">
  <autoFilter ref="BI58:BI65" xr:uid="{BE4A2D4B-E1B4-4ED2-A103-67F494146339}">
    <filterColumn colId="0" hiddenButton="1"/>
  </autoFilter>
  <tableColumns count="1">
    <tableColumn id="1" xr3:uid="{DD7C7EB4-E45C-499F-9D8C-A1413222776D}" name="D02_P09_ListDistritos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1724257-4E7C-4721-A678-5CCD2C36B13E}" name="D02_P10_ListDistritos" displayName="D02_P10_ListDistritos" ref="BK58:BK74" totalsRowShown="0">
  <autoFilter ref="BK58:BK74" xr:uid="{ED93AFF7-3AA4-4AA8-AC73-3E7C19F01EB7}">
    <filterColumn colId="0" hiddenButton="1"/>
  </autoFilter>
  <tableColumns count="1">
    <tableColumn id="1" xr3:uid="{582367C2-01F2-4BBE-93E2-0D5454F739D0}" name="D02_P10_ListDistrito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A3554B20-CE86-47B8-A77B-B5ED70AC3C2E}" name="Tab_ClienteAux" displayName="Tab_ClienteAux" ref="T21:V22" totalsRowShown="0" headerRowDxfId="188" dataDxfId="187">
  <tableColumns count="3">
    <tableColumn id="4" xr3:uid="{EFB12B2C-6C49-4EA7-A09B-3FF9C2EA6E66}" name="Cliente_Depa_UBIGEO_Validacion" dataDxfId="186">
      <calculatedColumnFormula>IF(Cliente_Departamento&lt;&gt;"",IF(COUNTIF(Tab_UBIGEO[Departamento],Cliente_Departamento)&gt;=1,1,0),"")</calculatedColumnFormula>
    </tableColumn>
    <tableColumn id="5" xr3:uid="{07109EE1-5552-4965-BA9A-B93CDB0A7A14}" name="Cliente_Prov_UBIGEO_Validacion" dataDxfId="185">
      <calculatedColumnFormula>IF(AND(Cliente_Departamento&lt;&gt;"",Cliente_Provincia&lt;&gt;""),IF(COUNTIF(Tab_UBIGEO[DepaProvRelacion],IFERROR(INDEX(Tab_UBIGEO[],MATCH(Cliente_Departamento&amp;Cliente_Provincia,Tab_UBIGEO[DepaProvRelacion],0),MATCH("DepaProvRelacion",Tab_UBIGEO[#Headers],0)),""))&gt;=1,1,0),"")</calculatedColumnFormula>
    </tableColumn>
    <tableColumn id="6" xr3:uid="{B01FFB39-183E-4893-8501-59ACAF09A99C}" name="Cliente_Dist_UBIGEO_Validacion" dataDxfId="184">
      <calculatedColumnFormula>IF(AND(Cliente_Departamento&lt;&gt;"",Cliente_Provincia&lt;&gt;"",Cliente_Distrito&lt;&gt;""),IF(AND(COUNTIF(Tab_UBIGEO[ProvDistRelacion],IFERROR(INDEX(Tab_UBIGEO[],MATCH(Cliente_Provincia&amp;Cliente_Distrito,Tab_UBIGEO[ProvDistRelacion],0),MATCH("ProvDistRelacion",Tab_UBIGEO[#Headers],0)),""))&gt;=1,Tab_ClienteAux[[#This Row],[Cliente_Prov_UBIGEO_Validacion]]=1),1,0),"")</calculatedColumnFormula>
    </tableColumn>
  </tableColumns>
  <tableStyleInfo name="EstiloTabla0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B6EAA25-F4CD-4C3D-A048-FEC7C707646F}" name="D02_P11_ListDistritos" displayName="D02_P11_ListDistritos" ref="BM58:BM63" totalsRowShown="0">
  <autoFilter ref="BM58:BM63" xr:uid="{4B69E045-9246-4F3C-B192-195816EF5E29}">
    <filterColumn colId="0" hiddenButton="1"/>
  </autoFilter>
  <tableColumns count="1">
    <tableColumn id="1" xr3:uid="{1E243321-7645-4EDF-A755-A115665D0B20}" name="D02_P11_ListDistritos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7FCEAA0-2997-41DF-9617-DAF0CFE739F3}" name="D02_P12_ListDistritos" displayName="D02_P12_ListDistritos" ref="BO58:BO68" totalsRowShown="0">
  <autoFilter ref="BO58:BO68" xr:uid="{D22BB779-2A7E-4710-BC49-4780B8457406}">
    <filterColumn colId="0" hiddenButton="1"/>
  </autoFilter>
  <tableColumns count="1">
    <tableColumn id="1" xr3:uid="{54FA2003-DA03-47D5-A892-8A9953C3586C}" name="D02_P12_ListDistritos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57CBE88-3524-45F8-9CAF-236DB95130E8}" name="D02_P13_ListDistritos" displayName="D02_P13_ListDistritos" ref="BQ58:BQ66" totalsRowShown="0">
  <autoFilter ref="BQ58:BQ66" xr:uid="{90283132-930D-42DE-A2B7-7038C899A620}"/>
  <tableColumns count="1">
    <tableColumn id="1" xr3:uid="{77B72DFE-F7E4-4BB2-8921-11F923AE3567}" name="D02_P13_ListDistritos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AC75124-6377-460F-A4F0-0637BCBF9BE7}" name="D02_P14_ListDistritos" displayName="D02_P14_ListDistritos" ref="BS58:BS68" totalsRowShown="0">
  <autoFilter ref="BS58:BS68" xr:uid="{5D249EF6-A432-49ED-807A-B7CDD7BFBD83}"/>
  <tableColumns count="1">
    <tableColumn id="1" xr3:uid="{25E1A225-3A9B-4650-B984-E82C941EA925}" name="D02_P14_ListDistritos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9C6CD10-8964-472E-8F77-0754F76CE4EC}" name="D02_P15_ListDistritos" displayName="D02_P15_ListDistritos" ref="BU58:BU69" totalsRowShown="0">
  <autoFilter ref="BU58:BU69" xr:uid="{04392709-FE33-4FD6-8DD5-70ABBCAE2840}"/>
  <tableColumns count="1">
    <tableColumn id="1" xr3:uid="{28EB8C6E-2578-4BB1-A002-91257708FD79}" name="D02_P15_ListDistritos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60E630D-1FAD-47F8-A30E-83BE566BE02B}" name="D02_P16_ListDistritos" displayName="D02_P16_ListDistritos" ref="BW58:BW62" totalsRowShown="0">
  <autoFilter ref="BW58:BW62" xr:uid="{2B4EF7B7-9080-4A06-BC7D-1AB3771EAB82}"/>
  <tableColumns count="1">
    <tableColumn id="1" xr3:uid="{2021A2D9-AC75-4EE4-81F9-5D08D8CA2510}" name="D02_P16_ListDistritos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38140B8-0FE0-432C-B82C-8A2F8F7A3923}" name="D02_P17_ListDistritos" displayName="D02_P17_ListDistritos" ref="BY58:BY68" totalsRowShown="0">
  <autoFilter ref="BY58:BY68" xr:uid="{6605FEDD-E970-493D-9F91-B37AC5517798}"/>
  <tableColumns count="1">
    <tableColumn id="1" xr3:uid="{CC22C87B-5B16-4104-B0C9-9F3D235CF1CB}" name="D02_P17_ListDistritos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50760FC-9736-4EF6-83AA-096E35A8D522}" name="D02_P18_ListDistritos" displayName="D02_P18_ListDistritos" ref="CA58:CA67" totalsRowShown="0">
  <autoFilter ref="CA58:CA67" xr:uid="{A450BD4F-436B-4493-B776-D495DF99AFC9}"/>
  <tableColumns count="1">
    <tableColumn id="1" xr3:uid="{0BF9E795-0346-4799-8418-31ED9198083C}" name="D02_P18_ListDistritos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5E77FF8-7496-4472-97DD-6D49C118EA34}" name="D02_P19_ListDistritos" displayName="D02_P19_ListDistritos" ref="CC58:CC68" totalsRowShown="0">
  <autoFilter ref="CC58:CC68" xr:uid="{FAB07DA6-A658-4257-99EA-0A3D12AC03AC}"/>
  <tableColumns count="1">
    <tableColumn id="1" xr3:uid="{C969F9D7-85DD-4797-9FD1-2034656D27FC}" name="D02_P19_ListDistritos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3EF1BB6-A9A8-49DB-AF55-45818E821A39}" name="D02_P20_ListDistritos" displayName="D02_P20_ListDistritos" ref="CE58:CE66" totalsRowShown="0">
  <autoFilter ref="CE58:CE66" xr:uid="{538A8A97-A2F9-47D6-998C-F1FC48ADDB56}"/>
  <tableColumns count="1">
    <tableColumn id="1" xr3:uid="{1519A4C1-0406-41B6-8964-0325E000F3D9}" name="D02_P20_ListDistritos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51D12E22-E640-408E-9325-D0BFE7649EF2}" name="PlnMsv_Tab_Planilla" displayName="PlnMsv_Tab_Planilla" ref="T13:BK14" totalsRowShown="0" headerRowDxfId="164" dataDxfId="163">
  <tableColumns count="44">
    <tableColumn id="4" xr3:uid="{47CC0F1E-7B25-49D2-B9FA-02FA991BFA53}" name="Fecha" dataDxfId="162">
      <calculatedColumnFormula>IF(Fecha&lt;&gt;"",Fecha,"")</calculatedColumnFormula>
    </tableColumn>
    <tableColumn id="21" xr3:uid="{08195724-D9C9-45AA-9D1A-6B460343F8FE}" name="Cliente_Codigo" dataDxfId="161">
      <calculatedColumnFormula>IF(Cliente_Codigo&lt;&gt;"",Cliente_Codigo,"")</calculatedColumnFormula>
    </tableColumn>
    <tableColumn id="6" xr3:uid="{3B5856DA-107C-4840-B839-146105BFB8D4}" name="Cliente_RUC" dataDxfId="160">
      <calculatedColumnFormula>IF(Cliente_RUC&lt;&gt;"",Cliente_RUC,"")</calculatedColumnFormula>
    </tableColumn>
    <tableColumn id="5" xr3:uid="{4CDAB4EB-E348-4AC1-B39A-D5EFF9880F8D}" name="Cliente_RazonSocial" dataDxfId="159">
      <calculatedColumnFormula>TEXT(Cliente_RazonSocial,)</calculatedColumnFormula>
    </tableColumn>
    <tableColumn id="25" xr3:uid="{239A1819-2E3E-4D27-A370-B111F43DB11E}" name="Cliente_Banca" dataDxfId="158">
      <calculatedColumnFormula>TEXT(Cliente_Banca,)</calculatedColumnFormula>
    </tableColumn>
    <tableColumn id="7" xr3:uid="{B837C835-E3CC-49CB-B7B5-F01FBB63D69C}" name="Cliente_Email" dataDxfId="157">
      <calculatedColumnFormula>TEXT(Cliente_Email,)</calculatedColumnFormula>
    </tableColumn>
    <tableColumn id="8" xr3:uid="{61723AF3-1757-4C16-B616-0B49B9DBD12A}" name="Producto" dataDxfId="156">
      <calculatedColumnFormula>TEXT(Producto,)</calculatedColumnFormula>
    </tableColumn>
    <tableColumn id="9" xr3:uid="{DD369C42-E15B-444E-A688-CA5D5A31FF11}" name="TipoDocumento" dataDxfId="155">
      <calculatedColumnFormula>TEXT(TipoDocumento,)</calculatedColumnFormula>
    </tableColumn>
    <tableColumn id="34" xr3:uid="{5AE7EE83-CD6D-4E59-A2D6-CBF484FE8E13}" name="Planilla_Versión" dataDxfId="154"/>
    <tableColumn id="10" xr3:uid="{70FA3790-3DF0-48A1-B46A-3FB3D70B8B8E}" name="Planilla_Moneda" dataDxfId="153">
      <calculatedColumnFormula>TEXT(Planilla_Moneda,)</calculatedColumnFormula>
    </tableColumn>
    <tableColumn id="11" xr3:uid="{2C582206-4E32-4A6B-BB63-2637A5A71417}" name="Planilla_MontoTotal" dataDxfId="152">
      <calculatedColumnFormula>IF(PlanillaMsv_MontoTotal&lt;&gt;"",PlanillaMsv_MontoTotal,"")</calculatedColumnFormula>
    </tableColumn>
    <tableColumn id="12" xr3:uid="{087550BA-2D0D-44A9-A518-E2BB5B13A188}" name="Protesto" dataDxfId="151">
      <calculatedColumnFormula>TEXT(Protesto,)</calculatedColumnFormula>
    </tableColumn>
    <tableColumn id="13" xr3:uid="{E90CBCA3-59F1-460E-9CB6-86E3082111F2}" name="CantidadDocsTotal" dataDxfId="150">
      <calculatedColumnFormula>IF(PlanillaMsv_CantidadDocs&lt;&gt;"",PlanillaMsv_CantidadDocs,"")</calculatedColumnFormula>
    </tableColumn>
    <tableColumn id="14" xr3:uid="{7DDC5A8B-1AD4-4D09-AAB8-F7C70884FB1B}" name="NroCuentaCorriente" dataDxfId="149">
      <calculatedColumnFormula>IF(NroCuentaCorriente&lt;&gt;"",NroCuentaCorriente,"")</calculatedColumnFormula>
    </tableColumn>
    <tableColumn id="15" xr3:uid="{688447BB-F979-43E0-9DDC-DA9CE3D88A1E}" name="NroCuentaGarantia" dataDxfId="148">
      <calculatedColumnFormula>IF(NroCuentaGarantia&lt;&gt;"",NroCuentaGarantia,"")</calculatedColumnFormula>
    </tableColumn>
    <tableColumn id="22" xr3:uid="{3A13467F-E467-46A8-AC77-C72B76414AE6}" name="Agencia_Codigo" dataDxfId="147">
      <calculatedColumnFormula>IF(Agencia_Codigo&lt;&gt;"",Agencia_Codigo,"")</calculatedColumnFormula>
    </tableColumn>
    <tableColumn id="23" xr3:uid="{D215B8F9-7B14-4AC2-A996-5BAE53B9F832}" name="Tarifa_Codigo" dataDxfId="146">
      <calculatedColumnFormula>IF(Tarifa_Codigo&lt;&gt;"",Tarifa_Codigo,"")</calculatedColumnFormula>
    </tableColumn>
    <tableColumn id="24" xr3:uid="{34EC0BAF-1180-4CE2-8F54-9CAEE5D91F75}" name="FdN_Codigo" dataDxfId="145">
      <calculatedColumnFormula>IF(FdN_Codigo&lt;&gt;"",FdN_Codigo,"")</calculatedColumnFormula>
    </tableColumn>
    <tableColumn id="26" xr3:uid="{B6A8C821-CEB1-4B4D-9D26-FCC74BF45EE5}" name="Sublimite" dataDxfId="144">
      <calculatedColumnFormula>IF(Sublimite&lt;&gt;"",Sublimite,"")</calculatedColumnFormula>
    </tableColumn>
    <tableColumn id="27" xr3:uid="{56D93152-D2C8-48F4-8589-56D61AD0A70A}" name="TEA" dataDxfId="143" dataCellStyle="Porcentaje">
      <calculatedColumnFormula>IF(TEA&lt;&gt;"",TEA,"")</calculatedColumnFormula>
    </tableColumn>
    <tableColumn id="1" xr3:uid="{A9CCC4CE-3F03-45F5-9C68-760D9D340186}" name="Producto_Codigo" dataDxfId="142">
      <calculatedColumnFormula>IFERROR(INDEX(Tab_ProductoServicio[],MATCH(Producto,Tab_ProductoServicio[ProductoServicio],0),2),"")</calculatedColumnFormula>
    </tableColumn>
    <tableColumn id="2" xr3:uid="{B8AEB1FD-9E05-4ACF-A622-5B242C148580}" name="TipoDocumento_Codigo" dataDxfId="141">
      <calculatedColumnFormula>IFERROR(INDEX(Tab_TipoDocumento[],MATCH(TipoDocumento,Tab_TipoDocumento[TipoDocumento],0),2),"")</calculatedColumnFormula>
    </tableColumn>
    <tableColumn id="3" xr3:uid="{1C94F4DC-8F2E-4FC3-B7CF-4323B84DCA4D}" name="List_DOITipo" dataDxfId="140">
      <calculatedColumnFormula>IF(OR(TipoDocumento_Codigo=1,TipoDocumento_Codigo=2),"List_DOI_Tipo1",IF(TipoDocumento_Codigo=3,"List_DOI_Tipo2","List_DOI_Tipo2"))</calculatedColumnFormula>
    </tableColumn>
    <tableColumn id="16" xr3:uid="{A140C87F-1403-4218-8AAB-A4FC6A9A7953}" name="Cliente_Direccion" dataDxfId="139">
      <calculatedColumnFormula>TEXT(Cliente_Direccion,)</calculatedColumnFormula>
    </tableColumn>
    <tableColumn id="17" xr3:uid="{1D2AE703-381E-40D8-8AF1-CEC241243FD5}" name="Cliente_Departamento" dataDxfId="138">
      <calculatedColumnFormula>TEXT(Cliente_Departamento,)</calculatedColumnFormula>
    </tableColumn>
    <tableColumn id="18" xr3:uid="{0A387FEF-E204-4A8D-A6FB-212788573A87}" name="Cliente_Provincia" dataDxfId="137">
      <calculatedColumnFormula>TEXT(Cliente_Provincia,)</calculatedColumnFormula>
    </tableColumn>
    <tableColumn id="19" xr3:uid="{558E8BA8-DD24-4B25-8558-C9B71CBFF55B}" name="Cliente_Distrito" dataDxfId="136">
      <calculatedColumnFormula>TEXT(Cliente_Distrito,)</calculatedColumnFormula>
    </tableColumn>
    <tableColumn id="20" xr3:uid="{29DEB5E9-690F-4C3C-B71C-7A5E55BE213C}" name="List_Provincia" dataDxfId="135">
      <calculatedColumnFormula>IFERROR(INDEX(Tab_UBIGEO[],MATCH(PlnMsv_Tab_Planilla[[#This Row],[Cliente_Departamento]],Tab_UBIGEO[Departamento],0),MATCH("List_Provincia",Tab_UBIGEO[#Headers],0)),"")</calculatedColumnFormula>
    </tableColumn>
    <tableColumn id="28" xr3:uid="{32287174-557F-4FB5-B69A-E131A63C6573}" name="List_Distrito" dataDxfId="134">
      <calculatedColumnFormula>IFERROR(INDEX(Tab_UBIGEO[],MATCH(PlnMsv_Tab_Planilla[[#This Row],[Cliente_Provincia]],Tab_UBIGEO[Provincia],0),MATCH("List_Distrito",Tab_UBIGEO[#Headers],0)),"")</calculatedColumnFormula>
    </tableColumn>
    <tableColumn id="43" xr3:uid="{860E05AB-43AD-4C1F-A556-CD8AB514590F}" name="Cliente_UBIGEO" dataDxfId="133"/>
    <tableColumn id="29" xr3:uid="{90766E3E-4738-4AEF-9F64-2F07A3B02F67}" name="Cliente_Departamento_UBIGEO2" dataDxfId="132"/>
    <tableColumn id="30" xr3:uid="{3EB884D7-F96B-4276-8A6C-32B77A5BC2FE}" name="Cliente_Provincia_UBIGEO" dataDxfId="131"/>
    <tableColumn id="31" xr3:uid="{058A4380-9CE5-4DB2-9F0E-D59F9D6AE129}" name="Cliente_Distrito_UBIGEO" dataDxfId="130"/>
    <tableColumn id="32" xr3:uid="{EACC7C7C-1B9B-4E41-B07F-6CC349668807}" name="PlanillaMasiva" dataDxfId="129"/>
    <tableColumn id="33" xr3:uid="{B9A07274-E99E-42EB-B35B-55B2277C341C}" name="Transf_OpCambio" dataDxfId="128">
      <calculatedColumnFormula>TEXT(Marca_Operacion,)</calculatedColumnFormula>
    </tableColumn>
    <tableColumn id="35" xr3:uid="{F2AB8AF6-185D-46AC-AE2C-9A86DBEB6485}" name="CampoAdicional1" dataDxfId="127"/>
    <tableColumn id="36" xr3:uid="{E817C097-9AC9-4DCD-A274-244A4B53C536}" name="CampoAdicional2" dataDxfId="126"/>
    <tableColumn id="37" xr3:uid="{05F03233-A689-4B2A-85AC-4BE87A7B6549}" name="CampoAdicional3" dataDxfId="125"/>
    <tableColumn id="38" xr3:uid="{F2586EEC-B671-49AC-8155-1FE7AFCDA48C}" name="CampoAdicional4" dataDxfId="124"/>
    <tableColumn id="39" xr3:uid="{F47C4967-0639-45B3-B4CC-11CD094FA034}" name="CampoAdicional5" dataDxfId="123"/>
    <tableColumn id="40" xr3:uid="{06B9E999-2DEC-445F-B6C8-9904065000AB}" name="CampoAdicional6" dataDxfId="122"/>
    <tableColumn id="41" xr3:uid="{E8352E3F-7108-46EC-824C-F7E16F0036C6}" name="CampoAdicional7" dataDxfId="121"/>
    <tableColumn id="42" xr3:uid="{A7F4A7BB-3546-41BC-90CA-16F93BB3CF29}" name="CampoAdicional8" dataDxfId="120"/>
    <tableColumn id="44" xr3:uid="{C34DDE97-B50C-491C-8B45-6183B2DDE072}" name="CampoAdicional9" dataDxfId="119"/>
  </tableColumns>
  <tableStyleInfo name="EstiloTabla0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F81A49F-E751-40D2-AD96-AA56700C3F08}" name="D03_P01_ListDistritos" displayName="D03_P01_ListDistritos" ref="CG58:CG67" totalsRowShown="0">
  <autoFilter ref="CG58:CG67" xr:uid="{87605A2B-5EF0-443F-BCC6-A7D543FD20B4}"/>
  <tableColumns count="1">
    <tableColumn id="1" xr3:uid="{905BBD0C-4DB1-4B62-86F4-76FF264B20A6}" name="D03_P01_ListDistritos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62C1EB8-FACC-435A-9586-5CD968D96712}" name="D03_P02_ListDistritos" displayName="D03_P02_ListDistritos" ref="CI58:CI78" totalsRowShown="0">
  <autoFilter ref="CI58:CI78" xr:uid="{5DBC49A3-94A5-46AE-8770-1603B1776494}"/>
  <tableColumns count="1">
    <tableColumn id="1" xr3:uid="{C6806887-87F8-4864-93EB-E7FA7C7D1802}" name="D03_P02_ListDistritos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26A50AC-0701-4A69-88D5-FF92A5807600}" name="D03_P03_ListDistritos" displayName="D03_P03_ListDistritos" ref="CK58:CK65" totalsRowShown="0">
  <autoFilter ref="CK58:CK65" xr:uid="{203DA579-9F2E-473E-8D1C-0577E72DF9A9}"/>
  <tableColumns count="1">
    <tableColumn id="1" xr3:uid="{76946D3A-B658-401D-A2FF-448B1E75184D}" name="D03_P03_ListDistritos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CB898AD-3CD7-418E-A6AA-5619A1269E14}" name="D03_P04_ListDistritos" displayName="D03_P04_ListDistritos" ref="CM58:CM75" totalsRowShown="0">
  <autoFilter ref="CM58:CM75" xr:uid="{66D7FE0B-B884-4928-8F63-F07BA0C56E1B}"/>
  <tableColumns count="1">
    <tableColumn id="1" xr3:uid="{4392133F-7525-421E-B97E-0176163A0FB1}" name="D03_P04_ListDistritos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D1F548E-89C6-47A8-8BB6-463E7CDFEFF6}" name="D03_P05_ListDistritos" displayName="D03_P05_ListDistritos" ref="CO58:CO64" totalsRowShown="0">
  <autoFilter ref="CO58:CO64" xr:uid="{40460150-FD8F-4CDC-A1E6-62219ED73169}"/>
  <tableColumns count="1">
    <tableColumn id="1" xr3:uid="{8C182E51-2E00-4EF1-8DCE-7DC2B4ECF4F2}" name="D03_P05_ListDistritos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BF0E0F9-AC81-4D34-8195-8936CC69CFB4}" name="D03_P06_ListDistritos" displayName="D03_P06_ListDistritos" ref="CQ58:CQ68" totalsRowShown="0">
  <autoFilter ref="CQ58:CQ68" xr:uid="{32E36156-72AB-4EA6-BC78-97A6C52206CB}"/>
  <tableColumns count="1">
    <tableColumn id="1" xr3:uid="{7FBF25CE-AC9F-4C34-9BAB-EE2B02620845}" name="D03_P06_ListDistritos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51B3521-DF3B-4784-A9B8-97F6200E1131}" name="D03_P07_ListDistritos" displayName="D03_P07_ListDistritos" ref="CS58:CS72" totalsRowShown="0">
  <autoFilter ref="CS58:CS72" xr:uid="{47CB8C71-6AAE-4F4A-ACDC-1697EAF28015}"/>
  <tableColumns count="1">
    <tableColumn id="1" xr3:uid="{F728C583-1C3B-4F5B-9FE0-BE60B00EE1C3}" name="D03_P07_ListDistritos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C208397-71FF-4129-9E71-67DF34F5CE05}" name="D04_P01_ListDistritos" displayName="D04_P01_ListDistritos" ref="CU58:CU87" totalsRowShown="0">
  <autoFilter ref="CU58:CU87" xr:uid="{7D0686CA-A54C-431D-87D7-3BC27FCFBD1A}"/>
  <tableColumns count="1">
    <tableColumn id="1" xr3:uid="{C817FB14-C983-4B82-89DA-E2BC7436A876}" name="D04_P01_ListDistritos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BF35AB2-8E54-4311-961E-42E0D0079188}" name="D04_P02_ListDistritos" displayName="D04_P02_ListDistritos" ref="CW58:CW66" totalsRowShown="0">
  <autoFilter ref="CW58:CW66" xr:uid="{FB3211CF-E499-4829-BD72-76590413F6AC}"/>
  <tableColumns count="1">
    <tableColumn id="1" xr3:uid="{D0CB115A-063E-45ED-89C4-A41303B62FDF}" name="D04_P02_ListDistritos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46B7422-4FA4-4BCF-8C3C-2A732A1F37D1}" name="D04_P03_ListDistritos" displayName="D04_P03_ListDistritos" ref="CY58:CY71" totalsRowShown="0">
  <autoFilter ref="CY58:CY71" xr:uid="{0FE02DF4-733D-4A29-8401-6690DCF0C978}"/>
  <tableColumns count="1">
    <tableColumn id="1" xr3:uid="{ABAAF812-94B3-49D5-931C-26948A3D882B}" name="D04_P03_ListDistritos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822F7275-E07F-4FFD-B76F-B1FC176552AF}" name="PlnMsv_Tab_Documentos" displayName="PlnMsv_Tab_Documentos" ref="C34:P2034" totalsRowShown="0" headerRowDxfId="118" dataDxfId="117">
  <autoFilter ref="C34:P2034" xr:uid="{17D0E4F2-2F93-4294-8BA3-92FBD21C43C4}"/>
  <tableColumns count="14">
    <tableColumn id="1" xr3:uid="{845877A6-5D84-422F-92B2-1565BA390AE0}" name="N° Serie" dataDxfId="116"/>
    <tableColumn id="2" xr3:uid="{0CF892DC-4F31-4646-9686-DD0384565AFF}" name="N° Doc." dataDxfId="115"/>
    <tableColumn id="3" xr3:uid="{6E365D31-84BD-48D5-85C5-FB5D4D39E461}" name="Monto" dataDxfId="114"/>
    <tableColumn id="4" xr3:uid="{04428CA5-88B6-4AC7-98DC-D66B61B1E7EF}" name="Fecha Vcto." dataDxfId="113"/>
    <tableColumn id="5" xr3:uid="{183073AD-FF99-4DB5-AB67-EC0780961C40}" name="Razón Social" dataDxfId="112"/>
    <tableColumn id="6" xr3:uid="{1D5A1D6F-610A-48D5-B792-80EEB3C93D6A}" name="Tipo DOI" dataDxfId="111"/>
    <tableColumn id="7" xr3:uid="{4B3A75BB-2AE5-4151-910F-56035F454686}" name="N° DOI" dataDxfId="110"/>
    <tableColumn id="8" xr3:uid="{D438AF60-C212-46F6-82A4-D676351A1B97}" name="Dirección" dataDxfId="109"/>
    <tableColumn id="9" xr3:uid="{5F517B6C-BE64-4C7E-81C5-472A702C3465}" name="Departamento" dataDxfId="108"/>
    <tableColumn id="10" xr3:uid="{2D9070B0-3675-4E64-9BDB-6A10F5FEF6F3}" name="Provincia" dataDxfId="107"/>
    <tableColumn id="11" xr3:uid="{BFC232FB-12E6-4B61-BA8C-9A735A84642F}" name="Distrito" dataDxfId="106"/>
    <tableColumn id="12" xr3:uid="{7DC86525-B563-4B0F-A9F4-6FC155CC33E3}" name="Contacto" dataDxfId="105"/>
    <tableColumn id="13" xr3:uid="{7A33FFBD-6DE0-4A9C-AE4D-9FA6468FF553}" name="Teléfono" dataDxfId="104"/>
    <tableColumn id="14" xr3:uid="{872D9BB9-F267-407A-B215-34C13C319C59}" name="E-mail" dataDxfId="103" dataCellStyle="Hipervínculo"/>
  </tableColumns>
  <tableStyleInfo name="EstiloTabla0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198FB66-71DA-4ED2-965E-C74C2C7DD306}" name="D04_P04_ListDistritos" displayName="D04_P04_ListDistritos" ref="DA58:DA72" totalsRowShown="0">
  <autoFilter ref="DA58:DA72" xr:uid="{C815CF22-95BD-4E8D-8662-F630AE318805}"/>
  <tableColumns count="1">
    <tableColumn id="1" xr3:uid="{5F69D06E-3CFF-42E7-8D06-90DD31D81248}" name="D04_P04_ListDistritos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7B8DC8A-9F7C-4C3F-9377-2841B85A3112}" name="D04_P05_ListDistritos" displayName="D04_P05_ListDistritos" ref="DC58:DC78" totalsRowShown="0">
  <autoFilter ref="DC58:DC78" xr:uid="{7E5E5799-ED56-4F52-9560-F17534C61CA8}"/>
  <tableColumns count="1">
    <tableColumn id="1" xr3:uid="{E0D69372-763E-47F4-8F19-90980D73D87E}" name="D04_P05_ListDistritos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CFD467F-9538-47C4-B73D-9463156A5F42}" name="D04_P06_ListDistritos" displayName="D04_P06_ListDistritos" ref="DE58:DE66" totalsRowShown="0">
  <autoFilter ref="DE58:DE66" xr:uid="{2D73E48C-D240-4F3C-9893-091227D10555}"/>
  <tableColumns count="1">
    <tableColumn id="1" xr3:uid="{9D9502C3-826E-4672-AE5C-7D483451ACE6}" name="D04_P06_ListDistritos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2B96E8C-52B3-4578-AA0E-0A34317CACBF}" name="D04_P07_ListDistritos" displayName="D04_P07_ListDistritos" ref="DG58:DG64" totalsRowShown="0">
  <autoFilter ref="DG58:DG64" xr:uid="{8AFDB5F4-D71F-43DE-B00A-313AEED611C7}"/>
  <tableColumns count="1">
    <tableColumn id="1" xr3:uid="{C9C5AC37-0666-4073-B500-60BFDE24EB89}" name="D04_P07_ListDistritos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37B278D-5552-48DE-9E7A-0E98B4DDDCF6}" name="D04_P08_ListDistritos" displayName="D04_P08_ListDistritos" ref="DI58:DI69" totalsRowShown="0">
  <autoFilter ref="DI58:DI69" xr:uid="{65566103-292F-479B-9F16-80548490E05F}"/>
  <tableColumns count="1">
    <tableColumn id="1" xr3:uid="{6A9C786E-E468-4AE6-A2DC-5ABE8CA21391}" name="D04_P08_ListDistritos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BAB90D9-6739-4B94-882E-D2104F6EF1F2}" name="D05_P01_ListDistritos" displayName="D05_P01_ListDistritos" ref="DK58:DK74" totalsRowShown="0">
  <autoFilter ref="DK58:DK74" xr:uid="{F4D8E50D-2F80-4FBB-9E19-9187A07430EE}"/>
  <tableColumns count="1">
    <tableColumn id="1" xr3:uid="{3C8DCE9E-62FE-4AEC-B56F-5ACA9CBDAD65}" name="D05_P01_ListDistritos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A7F3652-829C-4C62-8776-1EF1227E9E2D}" name="D05_P02_ListDistritos" displayName="D05_P02_ListDistritos" ref="DM58:DM64" totalsRowShown="0">
  <autoFilter ref="DM58:DM64" xr:uid="{E04E87D9-CEBF-4ECD-AED9-0ABF1F8367B2}"/>
  <tableColumns count="1">
    <tableColumn id="1" xr3:uid="{1CA2B9E4-BB0E-4715-9E62-797586D5B6D7}" name="D05_P02_ListDistritos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15E20EB-1334-45AA-BFDB-F39CD19B557B}" name="D05_P03_ListDistritos" displayName="D05_P03_ListDistritos" ref="DO58:DO62" totalsRowShown="0">
  <autoFilter ref="DO58:DO62" xr:uid="{DFC34E8D-2C2C-4F28-8716-6F8BC4147C60}"/>
  <tableColumns count="1">
    <tableColumn id="1" xr3:uid="{E07A913C-C460-45C1-9584-8BDE7CC87647}" name="D05_P03_ListDistritos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F12EBCA-2442-4E84-B6FE-55A057A2CA95}" name="D05_P04_ListDistritos" displayName="D05_P04_ListDistritos" ref="DQ58:DQ70" totalsRowShown="0">
  <autoFilter ref="DQ58:DQ70" xr:uid="{78122166-9CA1-4E61-80FA-8CD51914534D}"/>
  <tableColumns count="1">
    <tableColumn id="1" xr3:uid="{4B888372-5C43-4903-AAEB-FCFE8E9A82C6}" name="D05_P04_ListDistritos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F0180B3-EFD1-43DD-B80E-856FC3BB291D}" name="D05_P05_ListDistritos" displayName="D05_P05_ListDistritos" ref="DS58:DS68" totalsRowShown="0">
  <autoFilter ref="DS58:DS68" xr:uid="{DE711EDE-597B-42D0-A387-E5D4C2A05E15}"/>
  <tableColumns count="1">
    <tableColumn id="1" xr3:uid="{0354B995-7500-40A5-B39F-2927FEB91D99}" name="D05_P05_ListDistritos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8B03DF76-30F3-484C-8419-433B339577A6}" name="PlnMsv_Tab_DocumentosAux" displayName="PlnMsv_Tab_DocumentosAux" ref="T34:AB2034" totalsRowShown="0" headerRowDxfId="102" dataDxfId="101" headerRowBorderDxfId="99" tableBorderDxfId="100">
  <autoFilter ref="T34:AB2034" xr:uid="{C1EA8DB2-6A17-470A-A53C-F320B7454834}"/>
  <tableColumns count="9">
    <tableColumn id="1" xr3:uid="{78078271-C67F-4C1F-A0ED-8B62447815D5}" name="Nro" dataDxfId="98"/>
    <tableColumn id="2" xr3:uid="{86B29C4C-94AD-487B-AE14-F32274444BDA}" name="ADQ_UBIGEO" dataDxfId="97">
      <calculatedColumnFormula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calculatedColumnFormula>
    </tableColumn>
    <tableColumn id="6" xr3:uid="{776C9AED-3912-4AAA-80C4-FE50FEDCB8B1}" name="Plaza_Pago" dataDxfId="96">
      <calculatedColumnFormula>IFERROR(INDEX(Tab_UBIGEO[],MATCH(PlnMsv_Tab_DocumentosAux[[#This Row],[ADQ_UBIGEO]],Tab_UBIGEO[UBIGEO],0),MATCH($V$34,Tab_UBIGEO[#Headers],0)),"")</calculatedColumnFormula>
    </tableColumn>
    <tableColumn id="7" xr3:uid="{6986BDCA-9B6F-4569-A7DE-87FE8C1BC97B}" name="Codigo_Postal" dataDxfId="95">
      <calculatedColumnFormula>IFERROR(INDEX(Tab_UBIGEO[],MATCH(PlnMsv_Tab_DocumentosAux[[#This Row],[ADQ_UBIGEO]],Tab_UBIGEO[UBIGEO],0),MATCH($W$34,Tab_UBIGEO[#Headers],0)),"")</calculatedColumnFormula>
    </tableColumn>
    <tableColumn id="8" xr3:uid="{586F5A67-13E1-47EC-B476-0B21EF510104}" name="List_Provincia" dataDxfId="94">
      <calculatedColumnFormula>IFERROR(INDEX(Tab_UBIGEO[],MATCH(PlnMsv_Tab_Documentos[[#This Row],[Departamento]],Tab_UBIGEO[Departamento],0),MATCH(X$34,Tab_UBIGEO[#Headers],0)),"")</calculatedColumnFormula>
    </tableColumn>
    <tableColumn id="9" xr3:uid="{21E7AF67-DE24-40C9-9175-CECD7C6DB8A4}" name="List_Distrito" dataDxfId="93">
      <calculatedColumnFormula>IFERROR(INDEX(Tab_UBIGEO[],MATCH(PlnMsv_Tab_Documentos[[#This Row],[Provincia]],Tab_UBIGEO[Provincia],0),MATCH(Y$34,Tab_UBIGEO[#Headers],0)),"")</calculatedColumnFormula>
    </tableColumn>
    <tableColumn id="10" xr3:uid="{044E1059-0B73-4FDD-B4F2-9F08E4F1A280}" name="ADQ_Depa_UBIGEO_Validacion" dataDxfId="92">
      <calculatedColumnFormula>IF(PlnMsv_Tab_Documentos[[#This Row],[Departamento]]&lt;&gt;"",IF(COUNTIF(Tab_UBIGEO[Departamento],PlnMsv_Tab_Documentos[[#This Row],[Departamento]])&gt;=1,1,0),"")</calculatedColumnFormula>
    </tableColumn>
    <tableColumn id="11" xr3:uid="{B2188CA6-80F9-4F94-94BF-9E9D70F08A4D}" name="ADQ_Prov_UBIGEO_Validacion" dataDxfId="91">
      <calculatedColumnFormula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calculatedColumnFormula>
    </tableColumn>
    <tableColumn id="12" xr3:uid="{45019F5E-4C29-4759-B31B-C8589B9478C9}" name="ADQ_Dist_UBIGEO_Validacion" dataDxfId="90">
      <calculatedColumnFormula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calculatedColumnFormula>
    </tableColumn>
  </tableColumns>
  <tableStyleInfo name="EstiloTabla01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250DAF2-710D-4A2A-9A40-C2C7AD8799D1}" name="D05_P06_ListDistritos" displayName="D05_P06_ListDistritos" ref="DU58:DU79" totalsRowShown="0">
  <autoFilter ref="DU58:DU79" xr:uid="{2C0D30AF-5B27-4E2A-8A5D-3C781A098EA8}"/>
  <tableColumns count="1">
    <tableColumn id="1" xr3:uid="{638ABD05-F580-47E8-9A29-23AD1FCAA481}" name="D05_P06_ListDistritos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3D8F33C-780A-46E3-9A7B-C3ACF1C644D3}" name="D05_P07_ListDistritos" displayName="D05_P07_ListDistritos" ref="DW58:DW66" totalsRowShown="0">
  <autoFilter ref="DW58:DW66" xr:uid="{C812B454-3057-4286-ACD7-1A0865C5A2F1}"/>
  <tableColumns count="1">
    <tableColumn id="1" xr3:uid="{EF5FA085-7AD5-4BC3-9774-BFFDBFA423F3}" name="D05_P07_ListDistritos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14A8E14B-B5CE-45C9-BC0F-A6269E79559E}" name="D05_P08_ListDistritos" displayName="D05_P08_ListDistritos" ref="DY58:DY68" totalsRowShown="0">
  <autoFilter ref="DY58:DY68" xr:uid="{5EE6BADE-6F33-4C06-AF14-1A94687FAAA7}"/>
  <tableColumns count="1">
    <tableColumn id="1" xr3:uid="{C8FEFA18-47B8-4215-81C3-1D985FE514CF}" name="D05_P08_ListDistritos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64FD2BFE-1D87-4B44-A978-EB73E1894CE3}" name="D05_P09_ListDistritos" displayName="D05_P09_ListDistritos" ref="EA58:EA69" totalsRowShown="0">
  <autoFilter ref="EA58:EA69" xr:uid="{7B1AC04C-3292-4A7C-8C6B-59E5AFA3C23B}"/>
  <tableColumns count="1">
    <tableColumn id="1" xr3:uid="{A7BAD626-BC2F-4395-8BE7-5A2C64A48255}" name="D05_P09_ListDistritos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3F8FDF7-982B-4004-9581-C818CC2B726B}" name="D05_P10_ListDistritos" displayName="D05_P10_ListDistritos" ref="EC58:EC70" totalsRowShown="0">
  <autoFilter ref="EC58:EC70" xr:uid="{0C2A6E2C-1D47-46EC-9D8D-FAD62B89E41C}"/>
  <tableColumns count="1">
    <tableColumn id="1" xr3:uid="{C2A834A8-A562-4A87-8D73-469C3A4F296B}" name="D05_P10_ListDistritos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42B2042F-C981-45F4-B17F-E0611E1F5DA2}" name="D05_P11_ListDistritos" displayName="D05_P11_ListDistritos" ref="EE58:EE66" totalsRowShown="0">
  <autoFilter ref="EE58:EE66" xr:uid="{C2ECB1A9-02C2-40D0-A28F-D92F1B4D5D45}"/>
  <tableColumns count="1">
    <tableColumn id="1" xr3:uid="{77F6C1DD-FF02-4457-87DB-A1649900AD99}" name="D05_P11_ListDistritos"/>
  </tableColumns>
  <tableStyleInfo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D469AA5E-06D5-477D-AB28-73FB81DA8BAE}" name="D06_P01_ListDistritos" displayName="D06_P01_ListDistritos" ref="EG58:EG70" totalsRowShown="0">
  <autoFilter ref="EG58:EG70" xr:uid="{4C4A83A6-DC35-4F14-9789-1DFDBFB30E80}"/>
  <tableColumns count="1">
    <tableColumn id="1" xr3:uid="{0C0F4CCD-97B0-457D-BA37-382BCC5EBD6A}" name="D06_P01_ListDistritos"/>
  </tableColumns>
  <tableStyleInfo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A4FAEEC7-8A22-443E-9F55-89B0E61D83E3}" name="D06_P02_ListDistritos" displayName="D06_P02_ListDistritos" ref="EI58:EI62" totalsRowShown="0">
  <autoFilter ref="EI58:EI62" xr:uid="{5E18EB32-1DD6-49F2-A084-5380605C8AA2}"/>
  <tableColumns count="1">
    <tableColumn id="1" xr3:uid="{847B86EB-72BB-4D55-B02C-40BBB8C810E4}" name="D06_P02_ListDistritos"/>
  </tableColumns>
  <tableStyleInfo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9CE80824-A298-4D30-8876-8B3C4FF14127}" name="D06_P03_ListDistritos" displayName="D06_P03_ListDistritos" ref="EK58:EK70" totalsRowShown="0">
  <autoFilter ref="EK58:EK70" xr:uid="{293C8371-EC70-4E3C-956F-597F160BFE5A}"/>
  <tableColumns count="1">
    <tableColumn id="1" xr3:uid="{3F45777C-A78D-4F58-81CF-ACC9D927B944}" name="D06_P03_ListDistritos"/>
  </tableColumns>
  <tableStyleInfo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FA4DDF09-66DA-4E67-B0F5-82E3F5128495}" name="D06_P04_ListDistritos" displayName="D06_P04_ListDistritos" ref="EM58:EM77" totalsRowShown="0">
  <autoFilter ref="EM58:EM77" xr:uid="{82EE0E7E-BCD1-4787-8932-F56B62F298D1}"/>
  <tableColumns count="1">
    <tableColumn id="1" xr3:uid="{4F45B0CC-6C4D-4249-A812-D5B26C10696A}" name="D06_P04_ListDistritos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894E17-A0C0-48DE-8297-AA638F1CA125}" name="List_Moneda" displayName="List_Moneda" ref="B7:B9" totalsRowShown="0">
  <tableColumns count="1">
    <tableColumn id="1" xr3:uid="{24A69988-605D-4516-BB2D-C7C2EE34C2EF}" name="List_Moneda"/>
  </tableColumns>
  <tableStyleInfo name="EstiloTabla01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C526BDC1-62C6-477E-B42A-E0F22EF45F10}" name="D06_P05_ListDistritos" displayName="D06_P05_ListDistritos" ref="EO58:EO66" totalsRowShown="0">
  <autoFilter ref="EO58:EO66" xr:uid="{0CEAB112-C255-4A99-A1B4-CCD34F9A651E}"/>
  <tableColumns count="1">
    <tableColumn id="1" xr3:uid="{94FEDFBC-4F91-4652-A5FD-7F121AEDC042}" name="D06_P05_ListDistritos"/>
  </tableColumns>
  <tableStyleInfo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6DF46D0A-12C0-428B-9881-E05D893E4273}" name="D06_P06_ListDistritos" displayName="D06_P06_ListDistritos" ref="EQ58:EQ73" totalsRowShown="0">
  <autoFilter ref="EQ58:EQ73" xr:uid="{C26E42CB-696E-4067-B06E-04115386AC84}"/>
  <tableColumns count="1">
    <tableColumn id="1" xr3:uid="{91BD12A7-E9DE-490F-80A4-89B87E82C1C2}" name="D06_P06_ListDistritos"/>
  </tableColumns>
  <tableStyleInfo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8DEB778F-323F-4240-B5F0-2104DDF23BC1}" name="D06_P07_ListDistritos" displayName="D06_P07_ListDistritos" ref="ES58:ES61" totalsRowShown="0">
  <autoFilter ref="ES58:ES61" xr:uid="{650AFCB2-21DD-40F3-8A7E-FB805D66F168}"/>
  <tableColumns count="1">
    <tableColumn id="1" xr3:uid="{9930F8BB-F93F-4A0E-B93B-9389040A6BE8}" name="D06_P07_ListDistritos"/>
  </tableColumns>
  <tableStyleInfo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B11F56E-15E1-4569-8CA7-3EAFB96E6483}" name="D06_P08_ListDistritos" displayName="D06_P08_ListDistritos" ref="EU58:EU70" totalsRowShown="0">
  <autoFilter ref="EU58:EU70" xr:uid="{1E839BD9-BFD0-4910-8E3E-A915852741D9}"/>
  <tableColumns count="1">
    <tableColumn id="1" xr3:uid="{70FDAD2C-1C45-4107-A4EC-6451DEC20B16}" name="D06_P08_ListDistritos"/>
  </tableColumns>
  <tableStyleInfo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9E7B4E6-8B23-48B4-962A-E07DE840E044}" name="D06_P09_ListDistritos" displayName="D06_P09_ListDistritos" ref="EW58:EW65" totalsRowShown="0">
  <autoFilter ref="EW58:EW65" xr:uid="{DB412108-7530-4796-87E6-86C279E95C30}"/>
  <tableColumns count="1">
    <tableColumn id="1" xr3:uid="{0AFEAE11-8796-4FC5-A5E2-5AD5845F240C}" name="D06_P09_ListDistritos"/>
  </tableColumns>
  <tableStyleInfo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61DE38AA-6626-4BA8-9DF1-86320E196004}" name="D06_P10_ListDistritos" displayName="D06_P10_ListDistritos" ref="EY58:EY65" totalsRowShown="0">
  <autoFilter ref="EY58:EY65" xr:uid="{987C8FE1-13E9-4E0E-B6FB-428EEE472A33}"/>
  <tableColumns count="1">
    <tableColumn id="1" xr3:uid="{96FA9CD7-08A2-408D-B6DB-58AC243B5C8D}" name="D06_P10_ListDistritos"/>
  </tableColumns>
  <tableStyleInfo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58C17208-D3C3-4D01-A12B-8410D07C52BA}" name="D06_P11_ListDistritos" displayName="D06_P11_ListDistritos" ref="FA58:FA71" totalsRowShown="0">
  <autoFilter ref="FA58:FA71" xr:uid="{65048137-FB2A-4DE2-8BB4-4D06F8594D26}"/>
  <tableColumns count="1">
    <tableColumn id="1" xr3:uid="{5C0ACFA0-233F-4D43-986D-A2F8DF1E6546}" name="D06_P11_ListDistritos"/>
  </tableColumns>
  <tableStyleInfo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E9439BC-8975-4D99-B9D3-B365A29C00F9}" name="D06_P12_ListDistritos" displayName="D06_P12_ListDistritos" ref="FC58:FC62" totalsRowShown="0">
  <autoFilter ref="FC58:FC62" xr:uid="{59E7DF99-F390-421B-9B52-10504580991A}"/>
  <tableColumns count="1">
    <tableColumn id="1" xr3:uid="{901668C6-02A9-4214-B8BF-0AC4EAEE7EE4}" name="D06_P12_ListDistritos"/>
  </tableColumns>
  <tableStyleInfo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78EF1A0F-7B32-414B-8776-F773404F948A}" name="D06_P13_ListDistritos" displayName="D06_P13_ListDistritos" ref="FE58:FE69" totalsRowShown="0">
  <autoFilter ref="FE58:FE69" xr:uid="{27F7A39D-CDD5-40C6-AEA0-10D869064917}"/>
  <tableColumns count="1">
    <tableColumn id="1" xr3:uid="{F0CE60A6-F544-42ED-A804-CA54A6886ED9}" name="D06_P13_ListDistritos"/>
  </tableColumns>
  <tableStyleInfo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B1F3659C-AF65-4A8A-88A6-3054D053C74F}" name="D07_P01_ListDistritos" displayName="D07_P01_ListDistritos" ref="FG58:FG65" totalsRowShown="0">
  <autoFilter ref="FG58:FG65" xr:uid="{BE29328F-7724-4BCD-9BC0-5F4BC91CDE20}"/>
  <tableColumns count="1">
    <tableColumn id="1" xr3:uid="{1EFCCB26-4548-4AAB-AA14-2655997860B1}" name="D07_P01_ListDistritos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7F4EF51-8E9E-49FB-8318-EAAD90F55F81}" name="List_ProductoServicio" displayName="List_ProductoServicio" ref="H7:H10" totalsRowShown="0">
  <tableColumns count="1">
    <tableColumn id="1" xr3:uid="{F482E7E5-A4CB-4DE5-A894-8BFCFAC1F91D}" name="List_ProductoServicio"/>
  </tableColumns>
  <tableStyleInfo name="EstiloTabla01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BB6FEB8A-4CA6-4E7C-8872-7E5987B3E08E}" name="D08_P01_ListDistritos" displayName="D08_P01_ListDistritos" ref="FI58:FI66" totalsRowShown="0">
  <autoFilter ref="FI58:FI66" xr:uid="{28B881E7-D6A5-4618-B9F3-5A3D91E6F05A}"/>
  <tableColumns count="1">
    <tableColumn id="1" xr3:uid="{4339904E-594A-423A-8726-BD9CD1E0FB50}" name="D08_P01_ListDistritos"/>
  </tableColumns>
  <tableStyleInfo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CF92D63F-8E9E-4BFD-AF49-40ED4DE01345}" name="D08_P02_ListDistritos" displayName="D08_P02_ListDistritos" ref="FK58:FK65" totalsRowShown="0">
  <autoFilter ref="FK58:FK65" xr:uid="{539D03D0-A5F7-4718-B1C3-5FCFDF320900}"/>
  <tableColumns count="1">
    <tableColumn id="1" xr3:uid="{7790FB35-3FEB-45DE-B9D1-5070F3D80256}" name="D08_P02_ListDistritos"/>
  </tableColumns>
  <tableStyleInfo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A3E690B9-5848-4C95-A7C1-3B74517B014F}" name="D08_P03_ListDistritos" displayName="D08_P03_ListDistritos" ref="FM58:FM67" totalsRowShown="0">
  <autoFilter ref="FM58:FM67" xr:uid="{55B1D0FA-D6BC-4C74-921D-335F957EA8BC}"/>
  <tableColumns count="1">
    <tableColumn id="1" xr3:uid="{8F5AC58F-839A-443E-BE9B-E4E27F601F0E}" name="D08_P03_ListDistritos"/>
  </tableColumns>
  <tableStyleInfo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87A2CF9-5494-4212-8C2E-31F416AC0FE5}" name="D08_P04_ListDistritos" displayName="D08_P04_ListDistritos" ref="FO58:FO66" totalsRowShown="0">
  <autoFilter ref="FO58:FO66" xr:uid="{FAE994CF-B1A1-4D55-8568-D7B6A6349E86}"/>
  <tableColumns count="1">
    <tableColumn id="1" xr3:uid="{0DAA1F3D-51D5-43C0-B421-7F19FA209A10}" name="D08_P04_ListDistritos"/>
  </tableColumns>
  <tableStyleInfo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C9A0022-8D9D-4921-9A64-36CFD651B6A9}" name="D08_P05_ListDistritos" displayName="D08_P05_ListDistritos" ref="FQ58:FQ66" totalsRowShown="0">
  <autoFilter ref="FQ58:FQ66" xr:uid="{2D276AB9-6A9B-43ED-AB99-C338A5AEC8C1}"/>
  <tableColumns count="1">
    <tableColumn id="1" xr3:uid="{ECB2D53E-60B4-424E-BD9F-53205F2A712E}" name="D08_P05_ListDistritos"/>
  </tableColumns>
  <tableStyleInfo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9B707CF0-46FB-4608-9DCB-263F4F941330}" name="D08_P06_ListDistritos" displayName="D08_P06_ListDistritos" ref="FS58:FS66" totalsRowShown="0">
  <autoFilter ref="FS58:FS66" xr:uid="{29608640-BA43-4127-982D-E9556682884B}"/>
  <tableColumns count="1">
    <tableColumn id="1" xr3:uid="{06E6EEB7-3B75-4422-A487-74BC246529FA}" name="D08_P06_ListDistritos"/>
  </tableColumns>
  <tableStyleInfo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28BB3218-1249-4953-8539-C4CA0F7A108D}" name="D08_P07_ListDistritos" displayName="D08_P07_ListDistritos" ref="FU58:FU66" totalsRowShown="0">
  <autoFilter ref="FU58:FU66" xr:uid="{8478C9C1-80CC-4EF5-983A-7F021EEA56C2}"/>
  <tableColumns count="1">
    <tableColumn id="1" xr3:uid="{3B73254C-90BC-4F54-9611-4CD9A186C018}" name="D08_P07_ListDistritos"/>
  </tableColumns>
  <tableStyleInfo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F5F6505B-A88D-4C88-8A3F-1E90CDC0F2D6}" name="D08_P08_ListDistritos" displayName="D08_P08_ListDistritos" ref="FW58:FW66" totalsRowShown="0">
  <autoFilter ref="FW58:FW66" xr:uid="{2CD6F99F-17C6-44A7-8D56-C6EFE9EE5E39}"/>
  <tableColumns count="1">
    <tableColumn id="1" xr3:uid="{F24D1B64-5CA8-4740-A803-780A05F6A27F}" name="D08_P08_ListDistritos"/>
  </tableColumns>
  <tableStyleInfo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61BC0EE5-8AA1-44CD-BF06-CFD3C6E9E9AA}" name="D08_P09_ListDistritos" displayName="D08_P09_ListDistritos" ref="FY58:FY72" totalsRowShown="0">
  <autoFilter ref="FY58:FY72" xr:uid="{77130E86-5C9B-41EE-B187-3FF1A0ED1E7A}"/>
  <tableColumns count="1">
    <tableColumn id="1" xr3:uid="{009F5903-7699-461A-8363-F8DBC6FBA181}" name="D08_P09_ListDistritos"/>
  </tableColumns>
  <tableStyleInfo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F695B4E9-AFC2-4AA5-942C-593E78441C9A}" name="D08_P10_ListDistritos" displayName="D08_P10_ListDistritos" ref="GA58:GA67" totalsRowShown="0">
  <autoFilter ref="GA58:GA67" xr:uid="{1384A3F6-D11A-4688-942E-C690A6ECDC53}"/>
  <tableColumns count="1">
    <tableColumn id="1" xr3:uid="{F403BA0A-65A5-4582-B54C-B57CD2E4C8A1}" name="D08_P10_ListDistrit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10" Type="http://schemas.openxmlformats.org/officeDocument/2006/relationships/table" Target="../tables/table17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table" Target="../tables/table129.xml"/><Relationship Id="rId21" Type="http://schemas.openxmlformats.org/officeDocument/2006/relationships/table" Target="../tables/table33.xml"/><Relationship Id="rId42" Type="http://schemas.openxmlformats.org/officeDocument/2006/relationships/table" Target="../tables/table54.xml"/><Relationship Id="rId63" Type="http://schemas.openxmlformats.org/officeDocument/2006/relationships/table" Target="../tables/table75.xml"/><Relationship Id="rId84" Type="http://schemas.openxmlformats.org/officeDocument/2006/relationships/table" Target="../tables/table96.xml"/><Relationship Id="rId138" Type="http://schemas.openxmlformats.org/officeDocument/2006/relationships/table" Target="../tables/table150.xml"/><Relationship Id="rId159" Type="http://schemas.openxmlformats.org/officeDocument/2006/relationships/table" Target="../tables/table171.xml"/><Relationship Id="rId170" Type="http://schemas.openxmlformats.org/officeDocument/2006/relationships/table" Target="../tables/table182.xml"/><Relationship Id="rId191" Type="http://schemas.openxmlformats.org/officeDocument/2006/relationships/table" Target="../tables/table203.xml"/><Relationship Id="rId205" Type="http://schemas.openxmlformats.org/officeDocument/2006/relationships/table" Target="../tables/table217.xml"/><Relationship Id="rId226" Type="http://schemas.openxmlformats.org/officeDocument/2006/relationships/table" Target="../tables/table238.xml"/><Relationship Id="rId107" Type="http://schemas.openxmlformats.org/officeDocument/2006/relationships/table" Target="../tables/table119.xml"/><Relationship Id="rId11" Type="http://schemas.openxmlformats.org/officeDocument/2006/relationships/table" Target="../tables/table23.xml"/><Relationship Id="rId32" Type="http://schemas.openxmlformats.org/officeDocument/2006/relationships/table" Target="../tables/table44.xml"/><Relationship Id="rId53" Type="http://schemas.openxmlformats.org/officeDocument/2006/relationships/table" Target="../tables/table65.xml"/><Relationship Id="rId74" Type="http://schemas.openxmlformats.org/officeDocument/2006/relationships/table" Target="../tables/table86.xml"/><Relationship Id="rId128" Type="http://schemas.openxmlformats.org/officeDocument/2006/relationships/table" Target="../tables/table140.xml"/><Relationship Id="rId149" Type="http://schemas.openxmlformats.org/officeDocument/2006/relationships/table" Target="../tables/table161.xml"/><Relationship Id="rId5" Type="http://schemas.openxmlformats.org/officeDocument/2006/relationships/vmlDrawing" Target="../drawings/vmlDrawing3.vml"/><Relationship Id="rId95" Type="http://schemas.openxmlformats.org/officeDocument/2006/relationships/table" Target="../tables/table107.xml"/><Relationship Id="rId160" Type="http://schemas.openxmlformats.org/officeDocument/2006/relationships/table" Target="../tables/table172.xml"/><Relationship Id="rId181" Type="http://schemas.openxmlformats.org/officeDocument/2006/relationships/table" Target="../tables/table193.xml"/><Relationship Id="rId216" Type="http://schemas.openxmlformats.org/officeDocument/2006/relationships/table" Target="../tables/table228.xml"/><Relationship Id="rId22" Type="http://schemas.openxmlformats.org/officeDocument/2006/relationships/table" Target="../tables/table34.xml"/><Relationship Id="rId43" Type="http://schemas.openxmlformats.org/officeDocument/2006/relationships/table" Target="../tables/table55.xml"/><Relationship Id="rId64" Type="http://schemas.openxmlformats.org/officeDocument/2006/relationships/table" Target="../tables/table76.xml"/><Relationship Id="rId118" Type="http://schemas.openxmlformats.org/officeDocument/2006/relationships/table" Target="../tables/table130.xml"/><Relationship Id="rId139" Type="http://schemas.openxmlformats.org/officeDocument/2006/relationships/table" Target="../tables/table151.xml"/><Relationship Id="rId85" Type="http://schemas.openxmlformats.org/officeDocument/2006/relationships/table" Target="../tables/table97.xml"/><Relationship Id="rId150" Type="http://schemas.openxmlformats.org/officeDocument/2006/relationships/table" Target="../tables/table162.xml"/><Relationship Id="rId171" Type="http://schemas.openxmlformats.org/officeDocument/2006/relationships/table" Target="../tables/table183.xml"/><Relationship Id="rId192" Type="http://schemas.openxmlformats.org/officeDocument/2006/relationships/table" Target="../tables/table204.xml"/><Relationship Id="rId206" Type="http://schemas.openxmlformats.org/officeDocument/2006/relationships/table" Target="../tables/table218.xml"/><Relationship Id="rId227" Type="http://schemas.openxmlformats.org/officeDocument/2006/relationships/table" Target="../tables/table239.xml"/><Relationship Id="rId12" Type="http://schemas.openxmlformats.org/officeDocument/2006/relationships/table" Target="../tables/table24.xml"/><Relationship Id="rId33" Type="http://schemas.openxmlformats.org/officeDocument/2006/relationships/table" Target="../tables/table45.xml"/><Relationship Id="rId108" Type="http://schemas.openxmlformats.org/officeDocument/2006/relationships/table" Target="../tables/table120.xml"/><Relationship Id="rId129" Type="http://schemas.openxmlformats.org/officeDocument/2006/relationships/table" Target="../tables/table141.xml"/><Relationship Id="rId54" Type="http://schemas.openxmlformats.org/officeDocument/2006/relationships/table" Target="../tables/table66.xml"/><Relationship Id="rId75" Type="http://schemas.openxmlformats.org/officeDocument/2006/relationships/table" Target="../tables/table87.xml"/><Relationship Id="rId96" Type="http://schemas.openxmlformats.org/officeDocument/2006/relationships/table" Target="../tables/table108.xml"/><Relationship Id="rId140" Type="http://schemas.openxmlformats.org/officeDocument/2006/relationships/table" Target="../tables/table152.xml"/><Relationship Id="rId161" Type="http://schemas.openxmlformats.org/officeDocument/2006/relationships/table" Target="../tables/table173.xml"/><Relationship Id="rId182" Type="http://schemas.openxmlformats.org/officeDocument/2006/relationships/table" Target="../tables/table194.xml"/><Relationship Id="rId217" Type="http://schemas.openxmlformats.org/officeDocument/2006/relationships/table" Target="../tables/table229.xml"/><Relationship Id="rId6" Type="http://schemas.openxmlformats.org/officeDocument/2006/relationships/table" Target="../tables/table18.xml"/><Relationship Id="rId23" Type="http://schemas.openxmlformats.org/officeDocument/2006/relationships/table" Target="../tables/table35.xml"/><Relationship Id="rId119" Type="http://schemas.openxmlformats.org/officeDocument/2006/relationships/table" Target="../tables/table131.xml"/><Relationship Id="rId44" Type="http://schemas.openxmlformats.org/officeDocument/2006/relationships/table" Target="../tables/table56.xml"/><Relationship Id="rId65" Type="http://schemas.openxmlformats.org/officeDocument/2006/relationships/table" Target="../tables/table77.xml"/><Relationship Id="rId86" Type="http://schemas.openxmlformats.org/officeDocument/2006/relationships/table" Target="../tables/table98.xml"/><Relationship Id="rId130" Type="http://schemas.openxmlformats.org/officeDocument/2006/relationships/table" Target="../tables/table142.xml"/><Relationship Id="rId151" Type="http://schemas.openxmlformats.org/officeDocument/2006/relationships/table" Target="../tables/table163.xml"/><Relationship Id="rId172" Type="http://schemas.openxmlformats.org/officeDocument/2006/relationships/table" Target="../tables/table184.xml"/><Relationship Id="rId193" Type="http://schemas.openxmlformats.org/officeDocument/2006/relationships/table" Target="../tables/table205.xml"/><Relationship Id="rId207" Type="http://schemas.openxmlformats.org/officeDocument/2006/relationships/table" Target="../tables/table219.xml"/><Relationship Id="rId228" Type="http://schemas.openxmlformats.org/officeDocument/2006/relationships/table" Target="../tables/table240.xml"/><Relationship Id="rId13" Type="http://schemas.openxmlformats.org/officeDocument/2006/relationships/table" Target="../tables/table25.xml"/><Relationship Id="rId109" Type="http://schemas.openxmlformats.org/officeDocument/2006/relationships/table" Target="../tables/table121.xml"/><Relationship Id="rId34" Type="http://schemas.openxmlformats.org/officeDocument/2006/relationships/table" Target="../tables/table46.xml"/><Relationship Id="rId55" Type="http://schemas.openxmlformats.org/officeDocument/2006/relationships/table" Target="../tables/table67.xml"/><Relationship Id="rId76" Type="http://schemas.openxmlformats.org/officeDocument/2006/relationships/table" Target="../tables/table88.xml"/><Relationship Id="rId97" Type="http://schemas.openxmlformats.org/officeDocument/2006/relationships/table" Target="../tables/table109.xml"/><Relationship Id="rId120" Type="http://schemas.openxmlformats.org/officeDocument/2006/relationships/table" Target="../tables/table132.xml"/><Relationship Id="rId141" Type="http://schemas.openxmlformats.org/officeDocument/2006/relationships/table" Target="../tables/table153.xml"/><Relationship Id="rId7" Type="http://schemas.openxmlformats.org/officeDocument/2006/relationships/table" Target="../tables/table19.xml"/><Relationship Id="rId162" Type="http://schemas.openxmlformats.org/officeDocument/2006/relationships/table" Target="../tables/table174.xml"/><Relationship Id="rId183" Type="http://schemas.openxmlformats.org/officeDocument/2006/relationships/table" Target="../tables/table195.xml"/><Relationship Id="rId218" Type="http://schemas.openxmlformats.org/officeDocument/2006/relationships/table" Target="../tables/table230.xml"/><Relationship Id="rId24" Type="http://schemas.openxmlformats.org/officeDocument/2006/relationships/table" Target="../tables/table36.xml"/><Relationship Id="rId45" Type="http://schemas.openxmlformats.org/officeDocument/2006/relationships/table" Target="../tables/table57.xml"/><Relationship Id="rId66" Type="http://schemas.openxmlformats.org/officeDocument/2006/relationships/table" Target="../tables/table78.xml"/><Relationship Id="rId87" Type="http://schemas.openxmlformats.org/officeDocument/2006/relationships/table" Target="../tables/table99.xml"/><Relationship Id="rId110" Type="http://schemas.openxmlformats.org/officeDocument/2006/relationships/table" Target="../tables/table122.xml"/><Relationship Id="rId131" Type="http://schemas.openxmlformats.org/officeDocument/2006/relationships/table" Target="../tables/table143.xml"/><Relationship Id="rId152" Type="http://schemas.openxmlformats.org/officeDocument/2006/relationships/table" Target="../tables/table164.xml"/><Relationship Id="rId173" Type="http://schemas.openxmlformats.org/officeDocument/2006/relationships/table" Target="../tables/table185.xml"/><Relationship Id="rId194" Type="http://schemas.openxmlformats.org/officeDocument/2006/relationships/table" Target="../tables/table206.xml"/><Relationship Id="rId208" Type="http://schemas.openxmlformats.org/officeDocument/2006/relationships/table" Target="../tables/table220.xml"/><Relationship Id="rId229" Type="http://schemas.openxmlformats.org/officeDocument/2006/relationships/comments" Target="../comments3.xml"/><Relationship Id="rId14" Type="http://schemas.openxmlformats.org/officeDocument/2006/relationships/table" Target="../tables/table26.xml"/><Relationship Id="rId35" Type="http://schemas.openxmlformats.org/officeDocument/2006/relationships/table" Target="../tables/table47.xml"/><Relationship Id="rId56" Type="http://schemas.openxmlformats.org/officeDocument/2006/relationships/table" Target="../tables/table68.xml"/><Relationship Id="rId77" Type="http://schemas.openxmlformats.org/officeDocument/2006/relationships/table" Target="../tables/table89.xml"/><Relationship Id="rId100" Type="http://schemas.openxmlformats.org/officeDocument/2006/relationships/table" Target="../tables/table112.xml"/><Relationship Id="rId8" Type="http://schemas.openxmlformats.org/officeDocument/2006/relationships/table" Target="../tables/table20.xml"/><Relationship Id="rId98" Type="http://schemas.openxmlformats.org/officeDocument/2006/relationships/table" Target="../tables/table110.xml"/><Relationship Id="rId121" Type="http://schemas.openxmlformats.org/officeDocument/2006/relationships/table" Target="../tables/table133.xml"/><Relationship Id="rId142" Type="http://schemas.openxmlformats.org/officeDocument/2006/relationships/table" Target="../tables/table154.xml"/><Relationship Id="rId163" Type="http://schemas.openxmlformats.org/officeDocument/2006/relationships/table" Target="../tables/table175.xml"/><Relationship Id="rId184" Type="http://schemas.openxmlformats.org/officeDocument/2006/relationships/table" Target="../tables/table196.xml"/><Relationship Id="rId219" Type="http://schemas.openxmlformats.org/officeDocument/2006/relationships/table" Target="../tables/table231.xml"/><Relationship Id="rId25" Type="http://schemas.openxmlformats.org/officeDocument/2006/relationships/table" Target="../tables/table37.xml"/><Relationship Id="rId46" Type="http://schemas.openxmlformats.org/officeDocument/2006/relationships/table" Target="../tables/table58.xml"/><Relationship Id="rId67" Type="http://schemas.openxmlformats.org/officeDocument/2006/relationships/table" Target="../tables/table79.xml"/><Relationship Id="rId116" Type="http://schemas.openxmlformats.org/officeDocument/2006/relationships/table" Target="../tables/table128.xml"/><Relationship Id="rId137" Type="http://schemas.openxmlformats.org/officeDocument/2006/relationships/table" Target="../tables/table149.xml"/><Relationship Id="rId158" Type="http://schemas.openxmlformats.org/officeDocument/2006/relationships/table" Target="../tables/table170.xml"/><Relationship Id="rId20" Type="http://schemas.openxmlformats.org/officeDocument/2006/relationships/table" Target="../tables/table32.xml"/><Relationship Id="rId41" Type="http://schemas.openxmlformats.org/officeDocument/2006/relationships/table" Target="../tables/table53.xml"/><Relationship Id="rId62" Type="http://schemas.openxmlformats.org/officeDocument/2006/relationships/table" Target="../tables/table74.xml"/><Relationship Id="rId83" Type="http://schemas.openxmlformats.org/officeDocument/2006/relationships/table" Target="../tables/table95.xml"/><Relationship Id="rId88" Type="http://schemas.openxmlformats.org/officeDocument/2006/relationships/table" Target="../tables/table100.xml"/><Relationship Id="rId111" Type="http://schemas.openxmlformats.org/officeDocument/2006/relationships/table" Target="../tables/table123.xml"/><Relationship Id="rId132" Type="http://schemas.openxmlformats.org/officeDocument/2006/relationships/table" Target="../tables/table144.xml"/><Relationship Id="rId153" Type="http://schemas.openxmlformats.org/officeDocument/2006/relationships/table" Target="../tables/table165.xml"/><Relationship Id="rId174" Type="http://schemas.openxmlformats.org/officeDocument/2006/relationships/table" Target="../tables/table186.xml"/><Relationship Id="rId179" Type="http://schemas.openxmlformats.org/officeDocument/2006/relationships/table" Target="../tables/table191.xml"/><Relationship Id="rId195" Type="http://schemas.openxmlformats.org/officeDocument/2006/relationships/table" Target="../tables/table207.xml"/><Relationship Id="rId209" Type="http://schemas.openxmlformats.org/officeDocument/2006/relationships/table" Target="../tables/table221.xml"/><Relationship Id="rId190" Type="http://schemas.openxmlformats.org/officeDocument/2006/relationships/table" Target="../tables/table202.xml"/><Relationship Id="rId204" Type="http://schemas.openxmlformats.org/officeDocument/2006/relationships/table" Target="../tables/table216.xml"/><Relationship Id="rId220" Type="http://schemas.openxmlformats.org/officeDocument/2006/relationships/table" Target="../tables/table232.xml"/><Relationship Id="rId225" Type="http://schemas.openxmlformats.org/officeDocument/2006/relationships/table" Target="../tables/table237.xml"/><Relationship Id="rId15" Type="http://schemas.openxmlformats.org/officeDocument/2006/relationships/table" Target="../tables/table27.xml"/><Relationship Id="rId36" Type="http://schemas.openxmlformats.org/officeDocument/2006/relationships/table" Target="../tables/table48.xml"/><Relationship Id="rId57" Type="http://schemas.openxmlformats.org/officeDocument/2006/relationships/table" Target="../tables/table69.xml"/><Relationship Id="rId106" Type="http://schemas.openxmlformats.org/officeDocument/2006/relationships/table" Target="../tables/table118.xml"/><Relationship Id="rId127" Type="http://schemas.openxmlformats.org/officeDocument/2006/relationships/table" Target="../tables/table139.xml"/><Relationship Id="rId10" Type="http://schemas.openxmlformats.org/officeDocument/2006/relationships/table" Target="../tables/table22.xml"/><Relationship Id="rId31" Type="http://schemas.openxmlformats.org/officeDocument/2006/relationships/table" Target="../tables/table43.xml"/><Relationship Id="rId52" Type="http://schemas.openxmlformats.org/officeDocument/2006/relationships/table" Target="../tables/table64.xml"/><Relationship Id="rId73" Type="http://schemas.openxmlformats.org/officeDocument/2006/relationships/table" Target="../tables/table85.xml"/><Relationship Id="rId78" Type="http://schemas.openxmlformats.org/officeDocument/2006/relationships/table" Target="../tables/table90.xml"/><Relationship Id="rId94" Type="http://schemas.openxmlformats.org/officeDocument/2006/relationships/table" Target="../tables/table106.xml"/><Relationship Id="rId99" Type="http://schemas.openxmlformats.org/officeDocument/2006/relationships/table" Target="../tables/table111.xml"/><Relationship Id="rId101" Type="http://schemas.openxmlformats.org/officeDocument/2006/relationships/table" Target="../tables/table113.xml"/><Relationship Id="rId122" Type="http://schemas.openxmlformats.org/officeDocument/2006/relationships/table" Target="../tables/table134.xml"/><Relationship Id="rId143" Type="http://schemas.openxmlformats.org/officeDocument/2006/relationships/table" Target="../tables/table155.xml"/><Relationship Id="rId148" Type="http://schemas.openxmlformats.org/officeDocument/2006/relationships/table" Target="../tables/table160.xml"/><Relationship Id="rId164" Type="http://schemas.openxmlformats.org/officeDocument/2006/relationships/table" Target="../tables/table176.xml"/><Relationship Id="rId169" Type="http://schemas.openxmlformats.org/officeDocument/2006/relationships/table" Target="../tables/table181.xml"/><Relationship Id="rId185" Type="http://schemas.openxmlformats.org/officeDocument/2006/relationships/table" Target="../tables/table197.xml"/><Relationship Id="rId4" Type="http://schemas.openxmlformats.org/officeDocument/2006/relationships/printerSettings" Target="../printerSettings/printerSettings4.bin"/><Relationship Id="rId9" Type="http://schemas.openxmlformats.org/officeDocument/2006/relationships/table" Target="../tables/table21.xml"/><Relationship Id="rId180" Type="http://schemas.openxmlformats.org/officeDocument/2006/relationships/table" Target="../tables/table192.xml"/><Relationship Id="rId210" Type="http://schemas.openxmlformats.org/officeDocument/2006/relationships/table" Target="../tables/table222.xml"/><Relationship Id="rId215" Type="http://schemas.openxmlformats.org/officeDocument/2006/relationships/table" Target="../tables/table227.xml"/><Relationship Id="rId26" Type="http://schemas.openxmlformats.org/officeDocument/2006/relationships/table" Target="../tables/table38.xml"/><Relationship Id="rId47" Type="http://schemas.openxmlformats.org/officeDocument/2006/relationships/table" Target="../tables/table59.xml"/><Relationship Id="rId68" Type="http://schemas.openxmlformats.org/officeDocument/2006/relationships/table" Target="../tables/table80.xml"/><Relationship Id="rId89" Type="http://schemas.openxmlformats.org/officeDocument/2006/relationships/table" Target="../tables/table101.xml"/><Relationship Id="rId112" Type="http://schemas.openxmlformats.org/officeDocument/2006/relationships/table" Target="../tables/table124.xml"/><Relationship Id="rId133" Type="http://schemas.openxmlformats.org/officeDocument/2006/relationships/table" Target="../tables/table145.xml"/><Relationship Id="rId154" Type="http://schemas.openxmlformats.org/officeDocument/2006/relationships/table" Target="../tables/table166.xml"/><Relationship Id="rId175" Type="http://schemas.openxmlformats.org/officeDocument/2006/relationships/table" Target="../tables/table187.xml"/><Relationship Id="rId196" Type="http://schemas.openxmlformats.org/officeDocument/2006/relationships/table" Target="../tables/table208.xml"/><Relationship Id="rId200" Type="http://schemas.openxmlformats.org/officeDocument/2006/relationships/table" Target="../tables/table212.xml"/><Relationship Id="rId16" Type="http://schemas.openxmlformats.org/officeDocument/2006/relationships/table" Target="../tables/table28.xml"/><Relationship Id="rId221" Type="http://schemas.openxmlformats.org/officeDocument/2006/relationships/table" Target="../tables/table233.xml"/><Relationship Id="rId37" Type="http://schemas.openxmlformats.org/officeDocument/2006/relationships/table" Target="../tables/table49.xml"/><Relationship Id="rId58" Type="http://schemas.openxmlformats.org/officeDocument/2006/relationships/table" Target="../tables/table70.xml"/><Relationship Id="rId79" Type="http://schemas.openxmlformats.org/officeDocument/2006/relationships/table" Target="../tables/table91.xml"/><Relationship Id="rId102" Type="http://schemas.openxmlformats.org/officeDocument/2006/relationships/table" Target="../tables/table114.xml"/><Relationship Id="rId123" Type="http://schemas.openxmlformats.org/officeDocument/2006/relationships/table" Target="../tables/table135.xml"/><Relationship Id="rId144" Type="http://schemas.openxmlformats.org/officeDocument/2006/relationships/table" Target="../tables/table156.xml"/><Relationship Id="rId90" Type="http://schemas.openxmlformats.org/officeDocument/2006/relationships/table" Target="../tables/table102.xml"/><Relationship Id="rId165" Type="http://schemas.openxmlformats.org/officeDocument/2006/relationships/table" Target="../tables/table177.xml"/><Relationship Id="rId186" Type="http://schemas.openxmlformats.org/officeDocument/2006/relationships/table" Target="../tables/table198.xml"/><Relationship Id="rId211" Type="http://schemas.openxmlformats.org/officeDocument/2006/relationships/table" Target="../tables/table223.xml"/><Relationship Id="rId27" Type="http://schemas.openxmlformats.org/officeDocument/2006/relationships/table" Target="../tables/table39.xml"/><Relationship Id="rId48" Type="http://schemas.openxmlformats.org/officeDocument/2006/relationships/table" Target="../tables/table60.xml"/><Relationship Id="rId69" Type="http://schemas.openxmlformats.org/officeDocument/2006/relationships/table" Target="../tables/table81.xml"/><Relationship Id="rId113" Type="http://schemas.openxmlformats.org/officeDocument/2006/relationships/table" Target="../tables/table125.xml"/><Relationship Id="rId134" Type="http://schemas.openxmlformats.org/officeDocument/2006/relationships/table" Target="../tables/table146.xml"/><Relationship Id="rId80" Type="http://schemas.openxmlformats.org/officeDocument/2006/relationships/table" Target="../tables/table92.xml"/><Relationship Id="rId155" Type="http://schemas.openxmlformats.org/officeDocument/2006/relationships/table" Target="../tables/table167.xml"/><Relationship Id="rId176" Type="http://schemas.openxmlformats.org/officeDocument/2006/relationships/table" Target="../tables/table188.xml"/><Relationship Id="rId197" Type="http://schemas.openxmlformats.org/officeDocument/2006/relationships/table" Target="../tables/table209.xml"/><Relationship Id="rId201" Type="http://schemas.openxmlformats.org/officeDocument/2006/relationships/table" Target="../tables/table213.xml"/><Relationship Id="rId222" Type="http://schemas.openxmlformats.org/officeDocument/2006/relationships/table" Target="../tables/table234.xml"/><Relationship Id="rId17" Type="http://schemas.openxmlformats.org/officeDocument/2006/relationships/table" Target="../tables/table29.xml"/><Relationship Id="rId38" Type="http://schemas.openxmlformats.org/officeDocument/2006/relationships/table" Target="../tables/table50.xml"/><Relationship Id="rId59" Type="http://schemas.openxmlformats.org/officeDocument/2006/relationships/table" Target="../tables/table71.xml"/><Relationship Id="rId103" Type="http://schemas.openxmlformats.org/officeDocument/2006/relationships/table" Target="../tables/table115.xml"/><Relationship Id="rId124" Type="http://schemas.openxmlformats.org/officeDocument/2006/relationships/table" Target="../tables/table136.xml"/><Relationship Id="rId70" Type="http://schemas.openxmlformats.org/officeDocument/2006/relationships/table" Target="../tables/table82.xml"/><Relationship Id="rId91" Type="http://schemas.openxmlformats.org/officeDocument/2006/relationships/table" Target="../tables/table103.xml"/><Relationship Id="rId145" Type="http://schemas.openxmlformats.org/officeDocument/2006/relationships/table" Target="../tables/table157.xml"/><Relationship Id="rId166" Type="http://schemas.openxmlformats.org/officeDocument/2006/relationships/table" Target="../tables/table178.xml"/><Relationship Id="rId187" Type="http://schemas.openxmlformats.org/officeDocument/2006/relationships/table" Target="../tables/table199.xml"/><Relationship Id="rId1" Type="http://schemas.openxmlformats.org/officeDocument/2006/relationships/pivotTable" Target="../pivotTables/pivotTable1.xml"/><Relationship Id="rId212" Type="http://schemas.openxmlformats.org/officeDocument/2006/relationships/table" Target="../tables/table224.xml"/><Relationship Id="rId28" Type="http://schemas.openxmlformats.org/officeDocument/2006/relationships/table" Target="../tables/table40.xml"/><Relationship Id="rId49" Type="http://schemas.openxmlformats.org/officeDocument/2006/relationships/table" Target="../tables/table61.xml"/><Relationship Id="rId114" Type="http://schemas.openxmlformats.org/officeDocument/2006/relationships/table" Target="../tables/table126.xml"/><Relationship Id="rId60" Type="http://schemas.openxmlformats.org/officeDocument/2006/relationships/table" Target="../tables/table72.xml"/><Relationship Id="rId81" Type="http://schemas.openxmlformats.org/officeDocument/2006/relationships/table" Target="../tables/table93.xml"/><Relationship Id="rId135" Type="http://schemas.openxmlformats.org/officeDocument/2006/relationships/table" Target="../tables/table147.xml"/><Relationship Id="rId156" Type="http://schemas.openxmlformats.org/officeDocument/2006/relationships/table" Target="../tables/table168.xml"/><Relationship Id="rId177" Type="http://schemas.openxmlformats.org/officeDocument/2006/relationships/table" Target="../tables/table189.xml"/><Relationship Id="rId198" Type="http://schemas.openxmlformats.org/officeDocument/2006/relationships/table" Target="../tables/table210.xml"/><Relationship Id="rId202" Type="http://schemas.openxmlformats.org/officeDocument/2006/relationships/table" Target="../tables/table214.xml"/><Relationship Id="rId223" Type="http://schemas.openxmlformats.org/officeDocument/2006/relationships/table" Target="../tables/table235.xml"/><Relationship Id="rId18" Type="http://schemas.openxmlformats.org/officeDocument/2006/relationships/table" Target="../tables/table30.xml"/><Relationship Id="rId39" Type="http://schemas.openxmlformats.org/officeDocument/2006/relationships/table" Target="../tables/table51.xml"/><Relationship Id="rId50" Type="http://schemas.openxmlformats.org/officeDocument/2006/relationships/table" Target="../tables/table62.xml"/><Relationship Id="rId104" Type="http://schemas.openxmlformats.org/officeDocument/2006/relationships/table" Target="../tables/table116.xml"/><Relationship Id="rId125" Type="http://schemas.openxmlformats.org/officeDocument/2006/relationships/table" Target="../tables/table137.xml"/><Relationship Id="rId146" Type="http://schemas.openxmlformats.org/officeDocument/2006/relationships/table" Target="../tables/table158.xml"/><Relationship Id="rId167" Type="http://schemas.openxmlformats.org/officeDocument/2006/relationships/table" Target="../tables/table179.xml"/><Relationship Id="rId188" Type="http://schemas.openxmlformats.org/officeDocument/2006/relationships/table" Target="../tables/table200.xml"/><Relationship Id="rId71" Type="http://schemas.openxmlformats.org/officeDocument/2006/relationships/table" Target="../tables/table83.xml"/><Relationship Id="rId92" Type="http://schemas.openxmlformats.org/officeDocument/2006/relationships/table" Target="../tables/table104.xml"/><Relationship Id="rId213" Type="http://schemas.openxmlformats.org/officeDocument/2006/relationships/table" Target="../tables/table225.xml"/><Relationship Id="rId2" Type="http://schemas.openxmlformats.org/officeDocument/2006/relationships/pivotTable" Target="../pivotTables/pivotTable2.xml"/><Relationship Id="rId29" Type="http://schemas.openxmlformats.org/officeDocument/2006/relationships/table" Target="../tables/table41.xml"/><Relationship Id="rId40" Type="http://schemas.openxmlformats.org/officeDocument/2006/relationships/table" Target="../tables/table52.xml"/><Relationship Id="rId115" Type="http://schemas.openxmlformats.org/officeDocument/2006/relationships/table" Target="../tables/table127.xml"/><Relationship Id="rId136" Type="http://schemas.openxmlformats.org/officeDocument/2006/relationships/table" Target="../tables/table148.xml"/><Relationship Id="rId157" Type="http://schemas.openxmlformats.org/officeDocument/2006/relationships/table" Target="../tables/table169.xml"/><Relationship Id="rId178" Type="http://schemas.openxmlformats.org/officeDocument/2006/relationships/table" Target="../tables/table190.xml"/><Relationship Id="rId61" Type="http://schemas.openxmlformats.org/officeDocument/2006/relationships/table" Target="../tables/table73.xml"/><Relationship Id="rId82" Type="http://schemas.openxmlformats.org/officeDocument/2006/relationships/table" Target="../tables/table94.xml"/><Relationship Id="rId199" Type="http://schemas.openxmlformats.org/officeDocument/2006/relationships/table" Target="../tables/table211.xml"/><Relationship Id="rId203" Type="http://schemas.openxmlformats.org/officeDocument/2006/relationships/table" Target="../tables/table215.xml"/><Relationship Id="rId19" Type="http://schemas.openxmlformats.org/officeDocument/2006/relationships/table" Target="../tables/table31.xml"/><Relationship Id="rId224" Type="http://schemas.openxmlformats.org/officeDocument/2006/relationships/table" Target="../tables/table236.xml"/><Relationship Id="rId30" Type="http://schemas.openxmlformats.org/officeDocument/2006/relationships/table" Target="../tables/table42.xml"/><Relationship Id="rId105" Type="http://schemas.openxmlformats.org/officeDocument/2006/relationships/table" Target="../tables/table117.xml"/><Relationship Id="rId126" Type="http://schemas.openxmlformats.org/officeDocument/2006/relationships/table" Target="../tables/table138.xml"/><Relationship Id="rId147" Type="http://schemas.openxmlformats.org/officeDocument/2006/relationships/table" Target="../tables/table159.xml"/><Relationship Id="rId168" Type="http://schemas.openxmlformats.org/officeDocument/2006/relationships/table" Target="../tables/table180.xml"/><Relationship Id="rId51" Type="http://schemas.openxmlformats.org/officeDocument/2006/relationships/table" Target="../tables/table63.xml"/><Relationship Id="rId72" Type="http://schemas.openxmlformats.org/officeDocument/2006/relationships/table" Target="../tables/table84.xml"/><Relationship Id="rId93" Type="http://schemas.openxmlformats.org/officeDocument/2006/relationships/table" Target="../tables/table105.xml"/><Relationship Id="rId189" Type="http://schemas.openxmlformats.org/officeDocument/2006/relationships/table" Target="../tables/table201.xml"/><Relationship Id="rId3" Type="http://schemas.openxmlformats.org/officeDocument/2006/relationships/pivotTable" Target="../pivotTables/pivotTable3.xml"/><Relationship Id="rId214" Type="http://schemas.openxmlformats.org/officeDocument/2006/relationships/table" Target="../tables/table2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F9E5C-E457-46B4-A040-3E32F68A83BA}">
  <sheetPr codeName="Sh01_Planilla">
    <tabColor rgb="FFFFDE00"/>
    <pageSetUpPr fitToPage="1"/>
  </sheetPr>
  <dimension ref="A5:XFC66"/>
  <sheetViews>
    <sheetView showGridLines="0" showRowColHeaders="0" tabSelected="1" topLeftCell="B5" zoomScale="70" zoomScaleNormal="70" zoomScaleSheetLayoutView="70" zoomScalePageLayoutView="70" workbookViewId="0">
      <selection activeCell="R5" sqref="R1:XFD1048576"/>
    </sheetView>
  </sheetViews>
  <sheetFormatPr defaultColWidth="0" defaultRowHeight="13.5" zeroHeight="1"/>
  <cols>
    <col min="1" max="1" width="2.625" style="21" hidden="1" customWidth="1"/>
    <col min="2" max="2" width="1.875" style="22" customWidth="1"/>
    <col min="3" max="3" width="9.625" style="22" customWidth="1"/>
    <col min="4" max="5" width="12.625" style="22" customWidth="1"/>
    <col min="6" max="6" width="13.625" style="22" customWidth="1"/>
    <col min="7" max="7" width="25.625" style="22" customWidth="1"/>
    <col min="8" max="8" width="10.625" style="22" customWidth="1"/>
    <col min="9" max="9" width="13.625" style="22" customWidth="1"/>
    <col min="10" max="10" width="25.625" style="22" customWidth="1"/>
    <col min="11" max="13" width="16.625" style="22" customWidth="1"/>
    <col min="14" max="14" width="15.75" style="22" customWidth="1"/>
    <col min="15" max="15" width="10.625" style="22" customWidth="1"/>
    <col min="16" max="16" width="23.75" style="22" customWidth="1"/>
    <col min="17" max="17" width="1.875" style="22" customWidth="1"/>
    <col min="18" max="18" width="2.625" style="22" hidden="1"/>
    <col min="19" max="19" width="10.875" style="22" hidden="1"/>
    <col min="20" max="28" width="18.625" style="22" hidden="1"/>
    <col min="29" max="29" width="24.25" style="22" hidden="1"/>
    <col min="30" max="30" width="29.75" style="22" hidden="1"/>
    <col min="31" max="31" width="29.25" style="22" hidden="1"/>
    <col min="32" max="62" width="18.625" style="22" hidden="1"/>
    <col min="63" max="63" width="11" style="22" hidden="1"/>
    <col min="64" max="16383" width="10.875" style="22" hidden="1"/>
    <col min="16384" max="16384" width="3.625" style="22" hidden="1"/>
  </cols>
  <sheetData>
    <row r="5" spans="1:63">
      <c r="A5" s="83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63">
      <c r="A6" s="111"/>
      <c r="D6"/>
    </row>
    <row r="7" spans="1:63">
      <c r="A7" s="111"/>
      <c r="BA7"/>
      <c r="BB7"/>
    </row>
    <row r="8" spans="1:63">
      <c r="A8" s="111"/>
      <c r="C8" s="23"/>
      <c r="N8" s="24"/>
      <c r="O8" s="24"/>
      <c r="BA8"/>
      <c r="BB8"/>
    </row>
    <row r="9" spans="1:63" ht="18.75">
      <c r="A9" s="111"/>
      <c r="C9" s="25" t="s">
        <v>0</v>
      </c>
      <c r="D9" s="26"/>
      <c r="F9"/>
      <c r="G9" s="20"/>
      <c r="H9" s="29"/>
      <c r="I9" s="67" t="s">
        <v>1</v>
      </c>
      <c r="J9" s="67"/>
      <c r="K9" s="28"/>
      <c r="L9"/>
      <c r="P9" s="107" t="s">
        <v>2</v>
      </c>
      <c r="BA9"/>
      <c r="BB9"/>
    </row>
    <row r="10" spans="1:63">
      <c r="A10" s="111"/>
      <c r="F10"/>
      <c r="G10"/>
      <c r="H10" s="87"/>
      <c r="BA10"/>
      <c r="BB10"/>
    </row>
    <row r="11" spans="1:63">
      <c r="A11" s="111"/>
    </row>
    <row r="12" spans="1:63" s="33" customFormat="1" ht="19.899999999999999" customHeight="1">
      <c r="A12" s="112"/>
      <c r="C12" s="66" t="s">
        <v>3</v>
      </c>
      <c r="D12" s="32"/>
      <c r="E12" s="32"/>
      <c r="F12" s="32"/>
      <c r="G12" s="32"/>
      <c r="H12" s="32"/>
      <c r="I12" s="32"/>
      <c r="K12" s="31"/>
      <c r="O12" s="32"/>
    </row>
    <row r="13" spans="1:63">
      <c r="A13" s="111"/>
      <c r="C13" s="162" t="s">
        <v>4</v>
      </c>
      <c r="D13" s="163"/>
      <c r="E13" s="164"/>
      <c r="F13" s="117" t="s">
        <v>5</v>
      </c>
      <c r="G13" s="153" t="s">
        <v>6</v>
      </c>
      <c r="H13" s="154"/>
      <c r="I13" s="153" t="s">
        <v>7</v>
      </c>
      <c r="J13" s="154"/>
      <c r="K13" s="105" t="s">
        <v>8</v>
      </c>
      <c r="L13" s="63" t="s">
        <v>9</v>
      </c>
      <c r="M13" s="63" t="s">
        <v>10</v>
      </c>
      <c r="N13" s="34"/>
      <c r="T13" s="35" t="s">
        <v>0</v>
      </c>
      <c r="U13" s="35" t="s">
        <v>11</v>
      </c>
      <c r="V13" s="35" t="s">
        <v>12</v>
      </c>
      <c r="W13" s="35" t="s">
        <v>13</v>
      </c>
      <c r="X13" s="35" t="s">
        <v>14</v>
      </c>
      <c r="Y13" s="35" t="s">
        <v>15</v>
      </c>
      <c r="Z13" s="35" t="s">
        <v>16</v>
      </c>
      <c r="AA13" s="35" t="s">
        <v>17</v>
      </c>
      <c r="AB13" s="35" t="s">
        <v>18</v>
      </c>
      <c r="AC13" s="35" t="s">
        <v>19</v>
      </c>
      <c r="AD13" s="35" t="s">
        <v>20</v>
      </c>
      <c r="AE13" s="35" t="s">
        <v>21</v>
      </c>
      <c r="AF13" s="35" t="s">
        <v>22</v>
      </c>
      <c r="AG13" s="35" t="s">
        <v>23</v>
      </c>
      <c r="AH13" s="35" t="s">
        <v>24</v>
      </c>
      <c r="AI13" s="35" t="s">
        <v>25</v>
      </c>
      <c r="AJ13" s="35" t="s">
        <v>26</v>
      </c>
      <c r="AK13" s="35" t="s">
        <v>27</v>
      </c>
      <c r="AL13" s="35" t="s">
        <v>28</v>
      </c>
      <c r="AM13" s="35" t="s">
        <v>29</v>
      </c>
      <c r="AN13" s="35" t="s">
        <v>30</v>
      </c>
      <c r="AO13" s="35" t="s">
        <v>31</v>
      </c>
      <c r="AP13" s="35" t="s">
        <v>32</v>
      </c>
      <c r="AQ13" s="35" t="s">
        <v>33</v>
      </c>
      <c r="AR13" s="35" t="s">
        <v>34</v>
      </c>
      <c r="AS13" s="35" t="s">
        <v>35</v>
      </c>
      <c r="AT13" s="35" t="s">
        <v>36</v>
      </c>
      <c r="AU13" s="35" t="s">
        <v>37</v>
      </c>
      <c r="AV13" s="35" t="s">
        <v>38</v>
      </c>
      <c r="AW13" s="35" t="s">
        <v>39</v>
      </c>
      <c r="AX13" s="35" t="s">
        <v>40</v>
      </c>
      <c r="AY13" s="35" t="s">
        <v>41</v>
      </c>
      <c r="AZ13" s="35" t="s">
        <v>42</v>
      </c>
      <c r="BA13" s="35" t="s">
        <v>43</v>
      </c>
      <c r="BB13" s="35" t="s">
        <v>44</v>
      </c>
      <c r="BC13" s="35" t="s">
        <v>45</v>
      </c>
      <c r="BD13" s="35" t="s">
        <v>46</v>
      </c>
      <c r="BE13" s="35" t="s">
        <v>47</v>
      </c>
      <c r="BF13" s="35" t="s">
        <v>48</v>
      </c>
      <c r="BG13" s="35" t="s">
        <v>49</v>
      </c>
      <c r="BH13" s="35" t="s">
        <v>50</v>
      </c>
      <c r="BI13" s="35" t="s">
        <v>51</v>
      </c>
      <c r="BJ13" s="35" t="s">
        <v>52</v>
      </c>
      <c r="BK13" s="77" t="s">
        <v>53</v>
      </c>
    </row>
    <row r="14" spans="1:63" ht="27.6" customHeight="1">
      <c r="A14" s="111"/>
      <c r="C14" s="159"/>
      <c r="D14" s="160"/>
      <c r="E14" s="161"/>
      <c r="F14" s="106"/>
      <c r="G14" s="157"/>
      <c r="H14" s="158"/>
      <c r="I14" s="155"/>
      <c r="J14" s="156"/>
      <c r="K14" s="97"/>
      <c r="L14" s="97"/>
      <c r="M14" s="97"/>
      <c r="N14" s="34"/>
      <c r="T14" s="36" t="str">
        <f>IF(Fecha&lt;&gt;"",Fecha,"")</f>
        <v/>
      </c>
      <c r="U14" s="35" t="str">
        <f>IF(Cliente_Codigo&lt;&gt;"",Cliente_Codigo,"")</f>
        <v/>
      </c>
      <c r="V14" s="35" t="str">
        <f>IF(Cliente_RUC&lt;&gt;"",Cliente_RUC,"")</f>
        <v/>
      </c>
      <c r="W14" s="35" t="str">
        <f>TEXT(Cliente_RazonSocial,)</f>
        <v/>
      </c>
      <c r="X14" s="35" t="str">
        <f>TEXT(Cliente_Banca,)</f>
        <v/>
      </c>
      <c r="Y14" s="35" t="str">
        <f>TEXT(Cliente_Email,)</f>
        <v/>
      </c>
      <c r="Z14" s="35" t="str">
        <f>TEXT(Producto,)</f>
        <v/>
      </c>
      <c r="AA14" s="35" t="str">
        <f>TEXT(TipoDocumento,)</f>
        <v/>
      </c>
      <c r="AB14" s="77" t="s">
        <v>54</v>
      </c>
      <c r="AC14" s="35" t="str">
        <f>TEXT(Planilla_Moneda,)</f>
        <v/>
      </c>
      <c r="AD14" s="37" t="str">
        <f>IF(Planilla_MontoTotal&lt;&gt;"",Planilla_MontoTotal,"")</f>
        <v/>
      </c>
      <c r="AE14" s="38" t="str">
        <f>TEXT(Protesto,)</f>
        <v/>
      </c>
      <c r="AF14" s="35" t="str">
        <f>IF(CantidadDocs&lt;&gt;"",CantidadDocs,"")</f>
        <v/>
      </c>
      <c r="AG14" s="38" t="str">
        <f>IF(NroCuentaCorriente&lt;&gt;"",NroCuentaCorriente,"")</f>
        <v/>
      </c>
      <c r="AH14" s="38" t="str">
        <f>IF(NroCuentaGarantia&lt;&gt;"",NroCuentaGarantia,"")</f>
        <v/>
      </c>
      <c r="AI14" s="35" t="str">
        <f>IF(Agencia_Codigo&lt;&gt;"",Agencia_Codigo,"")</f>
        <v/>
      </c>
      <c r="AJ14" s="39" t="str">
        <f>IF(Tarifa_Codigo&lt;&gt;"",Tarifa_Codigo,"")</f>
        <v/>
      </c>
      <c r="AK14" s="35" t="str">
        <f>IF(FdN_Codigo&lt;&gt;"",FdN_Codigo,"")</f>
        <v/>
      </c>
      <c r="AL14" s="35" t="str">
        <f>IF(Sublimite&lt;&gt;"",Sublimite,"")</f>
        <v/>
      </c>
      <c r="AM14" s="40" t="str">
        <f>IF(TEA&lt;&gt;"",TEA,"")</f>
        <v/>
      </c>
      <c r="AN14" s="35" t="str">
        <f>IFERROR(INDEX(Tab_ProductoServicio[],MATCH(Producto,Tab_ProductoServicio[ProductoServicio],0),2),"")</f>
        <v/>
      </c>
      <c r="AO14" s="35" t="str">
        <f>IFERROR(INDEX(Tab_TipoDocumento[],MATCH(TipoDocumento,Tab_TipoDocumento[TipoDocumento],0),2),"")</f>
        <v/>
      </c>
      <c r="AP14" s="35" t="str">
        <f>IF(OR(TipoDocumento_Codigo=1,TipoDocumento_Codigo=2),"List_DOI_Tipo1",IF(TipoDocumento_Codigo=3,"List_DOI_Tipo2","List_DOI_Tipo2"))</f>
        <v>List_DOI_Tipo2</v>
      </c>
      <c r="AQ14" s="35" t="str">
        <f>TEXT(Cliente_Direccion,)</f>
        <v/>
      </c>
      <c r="AR14" s="35" t="str">
        <f>TEXT(Cliente_Departamento,)</f>
        <v/>
      </c>
      <c r="AS14" s="35" t="str">
        <f>TEXT(Cliente_Provincia,)</f>
        <v/>
      </c>
      <c r="AT14" s="35" t="str">
        <f>TEXT(Cliente_Distrito,)</f>
        <v/>
      </c>
      <c r="AU14" s="35" t="str">
        <f>IFERROR(INDEX(Tab_UBIGEO[],MATCH(Tab_Planilla[[#This Row],[Cliente_Departamento]],Tab_UBIGEO[Departamento],0),MATCH("List_Provincia",Tab_UBIGEO[#Headers],0)),"")</f>
        <v/>
      </c>
      <c r="AV14" s="35" t="str">
        <f>IFERROR(INDEX(Tab_UBIGEO[],MATCH(Tab_Planilla[[#This Row],[Cliente_Provincia]],Tab_UBIGEO[Provincia],0),MATCH("List_Distrito",Tab_UBIGEO[#Headers],0)),"")</f>
        <v/>
      </c>
      <c r="AW14" s="35"/>
      <c r="AX14" s="35"/>
      <c r="AY14" s="35"/>
      <c r="AZ14" s="35"/>
      <c r="BA14" s="61">
        <v>1</v>
      </c>
      <c r="BB14" s="35" t="str">
        <f>TEXT(Marca_Operacion,)</f>
        <v/>
      </c>
      <c r="BC14" s="35"/>
      <c r="BD14" s="35"/>
      <c r="BE14" s="35"/>
      <c r="BF14" s="35"/>
      <c r="BG14" s="35"/>
      <c r="BH14" s="35"/>
      <c r="BI14" s="35"/>
      <c r="BJ14" s="35"/>
      <c r="BK14" s="77"/>
    </row>
    <row r="15" spans="1:63">
      <c r="A15" s="111"/>
      <c r="BA15" s="85" t="s">
        <v>55</v>
      </c>
    </row>
    <row r="16" spans="1:63">
      <c r="A16" s="111"/>
      <c r="BA16" s="86">
        <f>Tab_Planilla[PlanillaMasiva]</f>
        <v>1</v>
      </c>
    </row>
    <row r="17" spans="1:63" s="33" customFormat="1" ht="19.899999999999999" customHeight="1">
      <c r="A17" s="112"/>
      <c r="C17" s="66" t="s">
        <v>56</v>
      </c>
      <c r="D17" s="32"/>
      <c r="E17" s="32"/>
      <c r="F17" s="32"/>
      <c r="G17" s="32"/>
      <c r="H17" s="32"/>
      <c r="I17" s="32"/>
      <c r="K17" s="31"/>
      <c r="O17" s="32"/>
    </row>
    <row r="18" spans="1:63">
      <c r="A18" s="111"/>
      <c r="C18" s="146" t="s">
        <v>57</v>
      </c>
      <c r="D18" s="147"/>
      <c r="E18" s="146" t="s">
        <v>58</v>
      </c>
      <c r="F18" s="147"/>
      <c r="G18" s="59" t="s">
        <v>59</v>
      </c>
      <c r="H18" s="146" t="s">
        <v>60</v>
      </c>
      <c r="I18" s="147"/>
      <c r="J18" s="59" t="s">
        <v>61</v>
      </c>
      <c r="K18" s="59" t="str">
        <f>IF(OR(Producto_Codigo=1,Producto_Codigo=2),"N° Cuenta",IF(Producto_Codigo=3,"N° Cta. Corriente","N° Cuenta"))</f>
        <v>N° Cuenta</v>
      </c>
      <c r="L18" s="59" t="s">
        <v>21</v>
      </c>
      <c r="M18" s="59" t="s">
        <v>62</v>
      </c>
    </row>
    <row r="19" spans="1:63" ht="27.6" customHeight="1">
      <c r="A19" s="111"/>
      <c r="C19" s="148"/>
      <c r="D19" s="149"/>
      <c r="E19" s="142"/>
      <c r="F19" s="143"/>
      <c r="G19" s="98"/>
      <c r="H19" s="151" t="str">
        <f>IF(SUM(Tab_Documentos[Monto])&lt;&gt;0,SUM(Tab_Documentos[Monto]),"")</f>
        <v/>
      </c>
      <c r="I19" s="152"/>
      <c r="J19" s="119" t="str">
        <f>IF(COUNTA(Tab_Documentos[N° Doc.])&lt;&gt;0,COUNTA(Tab_Documentos[N° Doc.]),"")</f>
        <v/>
      </c>
      <c r="K19" s="99"/>
      <c r="L19" s="100"/>
      <c r="M19" s="99"/>
    </row>
    <row r="20" spans="1:63">
      <c r="A20" s="111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</row>
    <row r="21" spans="1:63">
      <c r="A21" s="111"/>
      <c r="T21" s="22" t="s">
        <v>63</v>
      </c>
      <c r="U21" s="22" t="s">
        <v>64</v>
      </c>
      <c r="V21" s="22" t="s">
        <v>65</v>
      </c>
    </row>
    <row r="22" spans="1:63" s="33" customFormat="1" ht="25.15" customHeight="1">
      <c r="A22" s="112"/>
      <c r="C22" s="66" t="s">
        <v>66</v>
      </c>
      <c r="H22" s="113"/>
      <c r="T22" s="110" t="str">
        <f>IF(Cliente_Departamento&lt;&gt;"",IF(COUNTIF(Tab_UBIGEO[Departamento],Cliente_Departamento)&gt;=1,1,0),"")</f>
        <v/>
      </c>
      <c r="U22" s="110" t="str">
        <f>IF(AND(Cliente_Departamento&lt;&gt;"",Cliente_Provincia&lt;&gt;""),IF(COUNTIF(Tab_UBIGEO[DepaProvRelacion],IFERROR(INDEX(Tab_UBIGEO[],MATCH(Cliente_Departamento&amp;Cliente_Provincia,Tab_UBIGEO[DepaProvRelacion],0),MATCH("DepaProvRelacion",Tab_UBIGEO[#Headers],0)),""))&gt;=1,1,0),"")</f>
        <v/>
      </c>
      <c r="V22" s="110" t="str">
        <f>IF(AND(Cliente_Departamento&lt;&gt;"",Cliente_Provincia&lt;&gt;"",Cliente_Distrito&lt;&gt;""),IF(AND(COUNTIF(Tab_UBIGEO[ProvDistRelacion],IFERROR(INDEX(Tab_UBIGEO[],MATCH(Cliente_Provincia&amp;Cliente_Distrito,Tab_UBIGEO[ProvDistRelacion],0),MATCH("ProvDistRelacion",Tab_UBIGEO[#Headers],0)),""))&gt;=1,Tab_ClienteAux[[#This Row],[Cliente_Prov_UBIGEO_Validacion]]=1),1,0),"")</f>
        <v/>
      </c>
    </row>
    <row r="23" spans="1:63">
      <c r="A23" s="111"/>
      <c r="C23" s="72" t="s">
        <v>67</v>
      </c>
    </row>
    <row r="24" spans="1:63" ht="15">
      <c r="A24" s="111"/>
      <c r="L24" s="144" t="s">
        <v>68</v>
      </c>
      <c r="M24" s="145"/>
    </row>
    <row r="25" spans="1:63">
      <c r="A25" s="111"/>
      <c r="L25" s="71" t="s">
        <v>60</v>
      </c>
      <c r="M25" s="71" t="s">
        <v>61</v>
      </c>
    </row>
    <row r="26" spans="1:63" ht="26.65" customHeight="1">
      <c r="A26" s="111"/>
      <c r="F26" s="75"/>
      <c r="I26" s="74"/>
      <c r="L26" s="122" t="str">
        <f>IF(SUM(PlnMsv_Tab_Documentos[Monto])&lt;&gt;0,SUM(PlnMsv_Tab_Documentos[Monto]),"")</f>
        <v/>
      </c>
      <c r="M26" s="119" t="str">
        <f>IF(COUNTA(PlnMsv_Tab_Documentos[N° Doc.])&lt;&gt;0,COUNTA(PlnMsv_Tab_Documentos[N° Doc.]),"")</f>
        <v/>
      </c>
      <c r="N26" s="76"/>
      <c r="AD26" s="87"/>
    </row>
    <row r="27" spans="1:63" hidden="1">
      <c r="A27" s="111"/>
      <c r="O27" s="34"/>
      <c r="P27" s="34"/>
    </row>
    <row r="28" spans="1:63" hidden="1">
      <c r="A28" s="111"/>
      <c r="O28" s="34"/>
      <c r="P28" s="34"/>
    </row>
    <row r="29" spans="1:63" hidden="1">
      <c r="A29" s="111"/>
      <c r="O29" s="34"/>
      <c r="P29" s="34"/>
    </row>
    <row r="30" spans="1:63" hidden="1">
      <c r="A30" s="111"/>
      <c r="K30"/>
      <c r="L30"/>
    </row>
    <row r="31" spans="1:63" hidden="1">
      <c r="A31" s="111"/>
      <c r="K31"/>
      <c r="L31"/>
    </row>
    <row r="32" spans="1:63">
      <c r="A32" s="111"/>
      <c r="K32"/>
      <c r="L32"/>
    </row>
    <row r="33" spans="1:34" s="56" customFormat="1" ht="15">
      <c r="A33" s="114"/>
      <c r="C33" s="41"/>
      <c r="D33" s="42" t="str">
        <f>IF(OR(TipoDocumento_Codigo=1,TipoDocumento_Codigo=2),"FACTURAS",IF(TipoDocumento_Codigo=3,"                   LETRAS","DOCUMENTOS"))</f>
        <v>DOCUMENTOS</v>
      </c>
      <c r="E33" s="43"/>
      <c r="F33" s="44"/>
      <c r="G33" s="43"/>
      <c r="H33" s="43"/>
      <c r="I33" s="43"/>
      <c r="J33" s="43" t="str">
        <f>IF(OR(TipoDocumento_Codigo=1,TipoDocumento_Codigo=2),"                                              ACEPTANTES / ADQUIRENTES",IF(TipoDocumento_Codigo=3,"ACEPTANTES / ADQUIRENTES","                                              ACEPTANTES / ADQUIRENTES"))</f>
        <v xml:space="preserve">                                              ACEPTANTES / ADQUIRENTES</v>
      </c>
      <c r="K33" s="43"/>
      <c r="L33" s="43"/>
      <c r="M33" s="43"/>
      <c r="N33" s="43"/>
      <c r="O33" s="43"/>
      <c r="P33" s="44"/>
    </row>
    <row r="34" spans="1:34" s="46" customFormat="1">
      <c r="A34" s="115"/>
      <c r="C34" s="45" t="s">
        <v>69</v>
      </c>
      <c r="D34" s="45" t="s">
        <v>70</v>
      </c>
      <c r="E34" s="45" t="s">
        <v>71</v>
      </c>
      <c r="F34" s="45" t="s">
        <v>72</v>
      </c>
      <c r="G34" s="45" t="s">
        <v>4</v>
      </c>
      <c r="H34" s="45" t="s">
        <v>73</v>
      </c>
      <c r="I34" s="45" t="s">
        <v>74</v>
      </c>
      <c r="J34" s="45" t="s">
        <v>7</v>
      </c>
      <c r="K34" s="45" t="s">
        <v>8</v>
      </c>
      <c r="L34" s="45" t="s">
        <v>9</v>
      </c>
      <c r="M34" s="45" t="s">
        <v>10</v>
      </c>
      <c r="N34" s="45" t="s">
        <v>75</v>
      </c>
      <c r="O34" s="45" t="s">
        <v>76</v>
      </c>
      <c r="P34" s="45" t="s">
        <v>6</v>
      </c>
      <c r="T34" s="47" t="s">
        <v>77</v>
      </c>
      <c r="U34" s="48" t="s">
        <v>78</v>
      </c>
      <c r="V34" s="48" t="s">
        <v>79</v>
      </c>
      <c r="W34" s="48" t="s">
        <v>80</v>
      </c>
      <c r="X34" s="48" t="s">
        <v>37</v>
      </c>
      <c r="Y34" s="48" t="s">
        <v>38</v>
      </c>
      <c r="Z34" s="48" t="s">
        <v>81</v>
      </c>
      <c r="AA34" s="48" t="s">
        <v>82</v>
      </c>
      <c r="AB34" s="48" t="s">
        <v>83</v>
      </c>
      <c r="AC34" s="34"/>
    </row>
    <row r="35" spans="1:34" ht="27.6" customHeight="1">
      <c r="A35" s="111"/>
      <c r="C35" s="88"/>
      <c r="D35" s="89"/>
      <c r="E35" s="90"/>
      <c r="F35" s="91"/>
      <c r="G35" s="92"/>
      <c r="H35" s="93"/>
      <c r="I35" s="93"/>
      <c r="J35" s="94"/>
      <c r="K35" s="94"/>
      <c r="L35" s="94"/>
      <c r="M35" s="94"/>
      <c r="N35" s="94"/>
      <c r="O35" s="95"/>
      <c r="P35" s="96"/>
      <c r="T35" s="49">
        <v>1</v>
      </c>
      <c r="U35" s="50" t="str">
        <f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f>
        <v/>
      </c>
      <c r="V35" s="50" t="str">
        <f>IFERROR(INDEX(Tab_UBIGEO[],MATCH(Tab_DocumentosAux[[#This Row],[ADQ_UBIGEO]],Tab_UBIGEO[UBIGEO],0),MATCH('Planilla de Documentos'!V$34,Tab_UBIGEO[#Headers],0)),"")</f>
        <v/>
      </c>
      <c r="W35" s="50" t="str">
        <f>IFERROR(INDEX(Tab_UBIGEO[],MATCH(Tab_DocumentosAux[[#This Row],[ADQ_UBIGEO]],Tab_UBIGEO[UBIGEO],0),MATCH('Planilla de Documentos'!W$34,Tab_UBIGEO[#Headers],0)),"")</f>
        <v/>
      </c>
      <c r="X35" s="51" t="str">
        <f>IFERROR(INDEX(Tab_UBIGEO[],MATCH(Tab_Documentos[[#This Row],[Departamento]],Tab_UBIGEO[Departamento],0),MATCH("List_Provincia",Tab_UBIGEO[#Headers],0)),"")</f>
        <v/>
      </c>
      <c r="Y35" s="51" t="str">
        <f>IFERROR(INDEX(Tab_UBIGEO[],MATCH(Tab_Documentos[[#This Row],[Provincia]],Tab_UBIGEO[Provincia],0),MATCH("List_Distrito",Tab_UBIGEO[#Headers],0)),"")</f>
        <v/>
      </c>
      <c r="Z35" s="50" t="str">
        <f>IF(Tab_Documentos[[#This Row],[Departamento]]&lt;&gt;"",IF(COUNTIF(Tab_UBIGEO[Departamento],Tab_Documentos[[#This Row],[Departamento]])&gt;=1,1,0),"")</f>
        <v/>
      </c>
      <c r="AA35" s="50" t="str">
        <f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f>
        <v/>
      </c>
      <c r="AB35" s="50" t="str">
        <f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f>
        <v/>
      </c>
      <c r="AC35" s="34"/>
    </row>
    <row r="36" spans="1:34" ht="27.6" customHeight="1">
      <c r="A36" s="111"/>
      <c r="C36" s="88"/>
      <c r="D36" s="89"/>
      <c r="E36" s="90"/>
      <c r="F36" s="91"/>
      <c r="G36" s="92"/>
      <c r="H36" s="93"/>
      <c r="I36" s="93"/>
      <c r="J36" s="94"/>
      <c r="K36" s="94"/>
      <c r="L36" s="94"/>
      <c r="M36" s="94"/>
      <c r="N36" s="94"/>
      <c r="O36" s="95"/>
      <c r="P36" s="96"/>
      <c r="T36" s="49">
        <v>2</v>
      </c>
      <c r="U36" s="50" t="str">
        <f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f>
        <v/>
      </c>
      <c r="V36" s="50" t="str">
        <f>IFERROR(INDEX(Tab_UBIGEO[],MATCH(Tab_DocumentosAux[[#This Row],[ADQ_UBIGEO]],Tab_UBIGEO[UBIGEO],0),MATCH('Planilla de Documentos'!V$34,Tab_UBIGEO[#Headers],0)),"")</f>
        <v/>
      </c>
      <c r="W36" s="50" t="str">
        <f>IFERROR(INDEX(Tab_UBIGEO[],MATCH(Tab_DocumentosAux[[#This Row],[ADQ_UBIGEO]],Tab_UBIGEO[UBIGEO],0),MATCH('Planilla de Documentos'!W$34,Tab_UBIGEO[#Headers],0)),"")</f>
        <v/>
      </c>
      <c r="X36" s="51" t="str">
        <f>IFERROR(INDEX(Tab_UBIGEO[],MATCH(Tab_Documentos[[#This Row],[Departamento]],Tab_UBIGEO[Departamento],0),MATCH("List_Provincia",Tab_UBIGEO[#Headers],0)),"")</f>
        <v/>
      </c>
      <c r="Y36" s="51" t="str">
        <f>IFERROR(INDEX(Tab_UBIGEO[],MATCH(Tab_Documentos[[#This Row],[Provincia]],Tab_UBIGEO[Provincia],0),MATCH("List_Distrito",Tab_UBIGEO[#Headers],0)),"")</f>
        <v/>
      </c>
      <c r="Z36" s="50" t="str">
        <f>IF(Tab_Documentos[[#This Row],[Departamento]]&lt;&gt;"",IF(COUNTIF(Tab_UBIGEO[Departamento],Tab_Documentos[[#This Row],[Departamento]])&gt;=1,1,0),"")</f>
        <v/>
      </c>
      <c r="AA36" s="65" t="str">
        <f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f>
        <v/>
      </c>
      <c r="AB36" s="65" t="str">
        <f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f>
        <v/>
      </c>
      <c r="AC36" s="34"/>
    </row>
    <row r="37" spans="1:34" ht="27.6" customHeight="1">
      <c r="A37" s="111"/>
      <c r="C37" s="88"/>
      <c r="D37" s="89"/>
      <c r="E37" s="90"/>
      <c r="F37" s="91"/>
      <c r="G37" s="92"/>
      <c r="H37" s="93"/>
      <c r="I37" s="93"/>
      <c r="J37" s="94"/>
      <c r="K37" s="94"/>
      <c r="L37" s="94"/>
      <c r="M37" s="94"/>
      <c r="N37" s="94"/>
      <c r="O37" s="95"/>
      <c r="P37" s="96"/>
      <c r="T37" s="49">
        <v>3</v>
      </c>
      <c r="U37" s="50" t="str">
        <f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f>
        <v/>
      </c>
      <c r="V37" s="50" t="str">
        <f>IFERROR(INDEX(Tab_UBIGEO[],MATCH(Tab_DocumentosAux[[#This Row],[ADQ_UBIGEO]],Tab_UBIGEO[UBIGEO],0),MATCH('Planilla de Documentos'!V$34,Tab_UBIGEO[#Headers],0)),"")</f>
        <v/>
      </c>
      <c r="W37" s="50" t="str">
        <f>IFERROR(INDEX(Tab_UBIGEO[],MATCH(Tab_DocumentosAux[[#This Row],[ADQ_UBIGEO]],Tab_UBIGEO[UBIGEO],0),MATCH('Planilla de Documentos'!W$34,Tab_UBIGEO[#Headers],0)),"")</f>
        <v/>
      </c>
      <c r="X37" s="51" t="str">
        <f>IFERROR(INDEX(Tab_UBIGEO[],MATCH(Tab_Documentos[[#This Row],[Departamento]],Tab_UBIGEO[Departamento],0),MATCH("List_Provincia",Tab_UBIGEO[#Headers],0)),"")</f>
        <v/>
      </c>
      <c r="Y37" s="51" t="str">
        <f>IFERROR(INDEX(Tab_UBIGEO[],MATCH(Tab_Documentos[[#This Row],[Provincia]],Tab_UBIGEO[Provincia],0),MATCH("List_Distrito",Tab_UBIGEO[#Headers],0)),"")</f>
        <v/>
      </c>
      <c r="Z37" s="50" t="str">
        <f>IF(Tab_Documentos[[#This Row],[Departamento]]&lt;&gt;"",IF(COUNTIF(Tab_UBIGEO[Departamento],Tab_Documentos[[#This Row],[Departamento]])&gt;=1,1,0),"")</f>
        <v/>
      </c>
      <c r="AA37" s="65" t="str">
        <f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f>
        <v/>
      </c>
      <c r="AB37" s="65" t="str">
        <f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f>
        <v/>
      </c>
      <c r="AC37" s="34"/>
    </row>
    <row r="38" spans="1:34" ht="27.6" customHeight="1">
      <c r="A38" s="111"/>
      <c r="C38" s="88"/>
      <c r="D38" s="89"/>
      <c r="E38" s="90"/>
      <c r="F38" s="91"/>
      <c r="G38" s="92"/>
      <c r="H38" s="93"/>
      <c r="I38" s="93"/>
      <c r="J38" s="94"/>
      <c r="K38" s="94"/>
      <c r="L38" s="94"/>
      <c r="M38" s="94"/>
      <c r="N38" s="94"/>
      <c r="O38" s="95"/>
      <c r="P38" s="96"/>
      <c r="T38" s="49">
        <v>4</v>
      </c>
      <c r="U38" s="50" t="str">
        <f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f>
        <v/>
      </c>
      <c r="V38" s="50" t="str">
        <f>IFERROR(INDEX(Tab_UBIGEO[],MATCH(Tab_DocumentosAux[[#This Row],[ADQ_UBIGEO]],Tab_UBIGEO[UBIGEO],0),MATCH('Planilla de Documentos'!V$34,Tab_UBIGEO[#Headers],0)),"")</f>
        <v/>
      </c>
      <c r="W38" s="50" t="str">
        <f>IFERROR(INDEX(Tab_UBIGEO[],MATCH(Tab_DocumentosAux[[#This Row],[ADQ_UBIGEO]],Tab_UBIGEO[UBIGEO],0),MATCH('Planilla de Documentos'!W$34,Tab_UBIGEO[#Headers],0)),"")</f>
        <v/>
      </c>
      <c r="X38" s="51" t="str">
        <f>IFERROR(INDEX(Tab_UBIGEO[],MATCH(Tab_Documentos[[#This Row],[Departamento]],Tab_UBIGEO[Departamento],0),MATCH("List_Provincia",Tab_UBIGEO[#Headers],0)),"")</f>
        <v/>
      </c>
      <c r="Y38" s="51" t="str">
        <f>IFERROR(INDEX(Tab_UBIGEO[],MATCH(Tab_Documentos[[#This Row],[Provincia]],Tab_UBIGEO[Provincia],0),MATCH("List_Distrito",Tab_UBIGEO[#Headers],0)),"")</f>
        <v/>
      </c>
      <c r="Z38" s="50" t="str">
        <f>IF(Tab_Documentos[[#This Row],[Departamento]]&lt;&gt;"",IF(COUNTIF(Tab_UBIGEO[Departamento],Tab_Documentos[[#This Row],[Departamento]])&gt;=1,1,0),"")</f>
        <v/>
      </c>
      <c r="AA38" s="65" t="str">
        <f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f>
        <v/>
      </c>
      <c r="AB38" s="65" t="str">
        <f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f>
        <v/>
      </c>
      <c r="AC38" s="34"/>
    </row>
    <row r="39" spans="1:34" ht="27.6" customHeight="1">
      <c r="A39" s="111"/>
      <c r="C39" s="88"/>
      <c r="D39" s="89"/>
      <c r="E39" s="90"/>
      <c r="F39" s="91"/>
      <c r="G39" s="92"/>
      <c r="H39" s="93"/>
      <c r="I39" s="93"/>
      <c r="J39" s="94"/>
      <c r="K39" s="94"/>
      <c r="L39" s="94"/>
      <c r="M39" s="94"/>
      <c r="N39" s="94"/>
      <c r="O39" s="95"/>
      <c r="P39" s="96"/>
      <c r="T39" s="49">
        <v>5</v>
      </c>
      <c r="U39" s="50" t="str">
        <f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f>
        <v/>
      </c>
      <c r="V39" s="50" t="str">
        <f>IFERROR(INDEX(Tab_UBIGEO[],MATCH(Tab_DocumentosAux[[#This Row],[ADQ_UBIGEO]],Tab_UBIGEO[UBIGEO],0),MATCH('Planilla de Documentos'!V$34,Tab_UBIGEO[#Headers],0)),"")</f>
        <v/>
      </c>
      <c r="W39" s="50" t="str">
        <f>IFERROR(INDEX(Tab_UBIGEO[],MATCH(Tab_DocumentosAux[[#This Row],[ADQ_UBIGEO]],Tab_UBIGEO[UBIGEO],0),MATCH('Planilla de Documentos'!W$34,Tab_UBIGEO[#Headers],0)),"")</f>
        <v/>
      </c>
      <c r="X39" s="51" t="str">
        <f>IFERROR(INDEX(Tab_UBIGEO[],MATCH(Tab_Documentos[[#This Row],[Departamento]],Tab_UBIGEO[Departamento],0),MATCH("List_Provincia",Tab_UBIGEO[#Headers],0)),"")</f>
        <v/>
      </c>
      <c r="Y39" s="51" t="str">
        <f>IFERROR(INDEX(Tab_UBIGEO[],MATCH(Tab_Documentos[[#This Row],[Provincia]],Tab_UBIGEO[Provincia],0),MATCH("List_Distrito",Tab_UBIGEO[#Headers],0)),"")</f>
        <v/>
      </c>
      <c r="Z39" s="50" t="str">
        <f>IF(Tab_Documentos[[#This Row],[Departamento]]&lt;&gt;"",IF(COUNTIF(Tab_UBIGEO[Departamento],Tab_Documentos[[#This Row],[Departamento]])&gt;=1,1,0),"")</f>
        <v/>
      </c>
      <c r="AA39" s="65" t="str">
        <f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f>
        <v/>
      </c>
      <c r="AB39" s="65" t="str">
        <f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f>
        <v/>
      </c>
      <c r="AC39" s="34"/>
    </row>
    <row r="40" spans="1:34" ht="27.6" customHeight="1">
      <c r="A40" s="111"/>
      <c r="C40" s="88"/>
      <c r="D40" s="89"/>
      <c r="E40" s="90"/>
      <c r="F40" s="91"/>
      <c r="G40" s="92"/>
      <c r="H40" s="93"/>
      <c r="I40" s="93"/>
      <c r="J40" s="94"/>
      <c r="K40" s="94"/>
      <c r="L40" s="94"/>
      <c r="M40" s="94"/>
      <c r="N40" s="94"/>
      <c r="O40" s="95"/>
      <c r="P40" s="96"/>
      <c r="T40" s="49">
        <v>6</v>
      </c>
      <c r="U40" s="50" t="str">
        <f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f>
        <v/>
      </c>
      <c r="V40" s="50" t="str">
        <f>IFERROR(INDEX(Tab_UBIGEO[],MATCH(Tab_DocumentosAux[[#This Row],[ADQ_UBIGEO]],Tab_UBIGEO[UBIGEO],0),MATCH('Planilla de Documentos'!V$34,Tab_UBIGEO[#Headers],0)),"")</f>
        <v/>
      </c>
      <c r="W40" s="50" t="str">
        <f>IFERROR(INDEX(Tab_UBIGEO[],MATCH(Tab_DocumentosAux[[#This Row],[ADQ_UBIGEO]],Tab_UBIGEO[UBIGEO],0),MATCH('Planilla de Documentos'!W$34,Tab_UBIGEO[#Headers],0)),"")</f>
        <v/>
      </c>
      <c r="X40" s="51" t="str">
        <f>IFERROR(INDEX(Tab_UBIGEO[],MATCH(Tab_Documentos[[#This Row],[Departamento]],Tab_UBIGEO[Departamento],0),MATCH("List_Provincia",Tab_UBIGEO[#Headers],0)),"")</f>
        <v/>
      </c>
      <c r="Y40" s="51" t="str">
        <f>IFERROR(INDEX(Tab_UBIGEO[],MATCH(Tab_Documentos[[#This Row],[Provincia]],Tab_UBIGEO[Provincia],0),MATCH("List_Distrito",Tab_UBIGEO[#Headers],0)),"")</f>
        <v/>
      </c>
      <c r="Z40" s="50" t="str">
        <f>IF(Tab_Documentos[[#This Row],[Departamento]]&lt;&gt;"",IF(COUNTIF(Tab_UBIGEO[Departamento],Tab_Documentos[[#This Row],[Departamento]])&gt;=1,1,0),"")</f>
        <v/>
      </c>
      <c r="AA40" s="65" t="str">
        <f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f>
        <v/>
      </c>
      <c r="AB40" s="65" t="str">
        <f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f>
        <v/>
      </c>
      <c r="AC40" s="34"/>
    </row>
    <row r="41" spans="1:34" ht="27.6" customHeight="1">
      <c r="A41" s="111"/>
      <c r="C41" s="88"/>
      <c r="D41" s="89"/>
      <c r="E41" s="90"/>
      <c r="F41" s="91"/>
      <c r="G41" s="92"/>
      <c r="H41" s="93"/>
      <c r="I41" s="93"/>
      <c r="J41" s="94"/>
      <c r="K41" s="94"/>
      <c r="L41" s="94"/>
      <c r="M41" s="94"/>
      <c r="N41" s="94"/>
      <c r="O41" s="95"/>
      <c r="P41" s="96"/>
      <c r="T41" s="49">
        <v>7</v>
      </c>
      <c r="U41" s="50" t="str">
        <f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f>
        <v/>
      </c>
      <c r="V41" s="50" t="str">
        <f>IFERROR(INDEX(Tab_UBIGEO[],MATCH(Tab_DocumentosAux[[#This Row],[ADQ_UBIGEO]],Tab_UBIGEO[UBIGEO],0),MATCH('Planilla de Documentos'!V$34,Tab_UBIGEO[#Headers],0)),"")</f>
        <v/>
      </c>
      <c r="W41" s="50" t="str">
        <f>IFERROR(INDEX(Tab_UBIGEO[],MATCH(Tab_DocumentosAux[[#This Row],[ADQ_UBIGEO]],Tab_UBIGEO[UBIGEO],0),MATCH('Planilla de Documentos'!W$34,Tab_UBIGEO[#Headers],0)),"")</f>
        <v/>
      </c>
      <c r="X41" s="51" t="str">
        <f>IFERROR(INDEX(Tab_UBIGEO[],MATCH(Tab_Documentos[[#This Row],[Departamento]],Tab_UBIGEO[Departamento],0),MATCH("List_Provincia",Tab_UBIGEO[#Headers],0)),"")</f>
        <v/>
      </c>
      <c r="Y41" s="51" t="str">
        <f>IFERROR(INDEX(Tab_UBIGEO[],MATCH(Tab_Documentos[[#This Row],[Provincia]],Tab_UBIGEO[Provincia],0),MATCH("List_Distrito",Tab_UBIGEO[#Headers],0)),"")</f>
        <v/>
      </c>
      <c r="Z41" s="50" t="str">
        <f>IF(Tab_Documentos[[#This Row],[Departamento]]&lt;&gt;"",IF(COUNTIF(Tab_UBIGEO[Departamento],Tab_Documentos[[#This Row],[Departamento]])&gt;=1,1,0),"")</f>
        <v/>
      </c>
      <c r="AA41" s="65" t="str">
        <f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f>
        <v/>
      </c>
      <c r="AB41" s="65" t="str">
        <f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f>
        <v/>
      </c>
      <c r="AC41" s="34"/>
    </row>
    <row r="42" spans="1:34" ht="27.6" customHeight="1">
      <c r="A42" s="111"/>
      <c r="C42" s="88"/>
      <c r="D42" s="89"/>
      <c r="E42" s="90"/>
      <c r="F42" s="91"/>
      <c r="G42" s="92"/>
      <c r="H42" s="93"/>
      <c r="I42" s="93"/>
      <c r="J42" s="94"/>
      <c r="K42" s="94"/>
      <c r="L42" s="94"/>
      <c r="M42" s="94"/>
      <c r="N42" s="94"/>
      <c r="O42" s="95"/>
      <c r="P42" s="96"/>
      <c r="T42" s="49">
        <v>8</v>
      </c>
      <c r="U42" s="50" t="str">
        <f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f>
        <v/>
      </c>
      <c r="V42" s="50" t="str">
        <f>IFERROR(INDEX(Tab_UBIGEO[],MATCH(Tab_DocumentosAux[[#This Row],[ADQ_UBIGEO]],Tab_UBIGEO[UBIGEO],0),MATCH('Planilla de Documentos'!V$34,Tab_UBIGEO[#Headers],0)),"")</f>
        <v/>
      </c>
      <c r="W42" s="50" t="str">
        <f>IFERROR(INDEX(Tab_UBIGEO[],MATCH(Tab_DocumentosAux[[#This Row],[ADQ_UBIGEO]],Tab_UBIGEO[UBIGEO],0),MATCH('Planilla de Documentos'!W$34,Tab_UBIGEO[#Headers],0)),"")</f>
        <v/>
      </c>
      <c r="X42" s="51" t="str">
        <f>IFERROR(INDEX(Tab_UBIGEO[],MATCH(Tab_Documentos[[#This Row],[Departamento]],Tab_UBIGEO[Departamento],0),MATCH("List_Provincia",Tab_UBIGEO[#Headers],0)),"")</f>
        <v/>
      </c>
      <c r="Y42" s="51" t="str">
        <f>IFERROR(INDEX(Tab_UBIGEO[],MATCH(Tab_Documentos[[#This Row],[Provincia]],Tab_UBIGEO[Provincia],0),MATCH("List_Distrito",Tab_UBIGEO[#Headers],0)),"")</f>
        <v/>
      </c>
      <c r="Z42" s="50" t="str">
        <f>IF(Tab_Documentos[[#This Row],[Departamento]]&lt;&gt;"",IF(COUNTIF(Tab_UBIGEO[Departamento],Tab_Documentos[[#This Row],[Departamento]])&gt;=1,1,0),"")</f>
        <v/>
      </c>
      <c r="AA42" s="65" t="str">
        <f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f>
        <v/>
      </c>
      <c r="AB42" s="65" t="str">
        <f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f>
        <v/>
      </c>
      <c r="AC42" s="34"/>
    </row>
    <row r="43" spans="1:34" ht="27.6" customHeight="1">
      <c r="A43" s="111"/>
      <c r="C43" s="88"/>
      <c r="D43" s="89"/>
      <c r="E43" s="90"/>
      <c r="F43" s="91"/>
      <c r="G43" s="92"/>
      <c r="H43" s="93"/>
      <c r="I43" s="93"/>
      <c r="J43" s="94"/>
      <c r="K43" s="94"/>
      <c r="L43" s="94"/>
      <c r="M43" s="94"/>
      <c r="N43" s="94"/>
      <c r="O43" s="95"/>
      <c r="P43" s="96"/>
      <c r="T43" s="49">
        <v>9</v>
      </c>
      <c r="U43" s="50" t="str">
        <f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f>
        <v/>
      </c>
      <c r="V43" s="50" t="str">
        <f>IFERROR(INDEX(Tab_UBIGEO[],MATCH(Tab_DocumentosAux[[#This Row],[ADQ_UBIGEO]],Tab_UBIGEO[UBIGEO],0),MATCH('Planilla de Documentos'!V$34,Tab_UBIGEO[#Headers],0)),"")</f>
        <v/>
      </c>
      <c r="W43" s="50" t="str">
        <f>IFERROR(INDEX(Tab_UBIGEO[],MATCH(Tab_DocumentosAux[[#This Row],[ADQ_UBIGEO]],Tab_UBIGEO[UBIGEO],0),MATCH('Planilla de Documentos'!W$34,Tab_UBIGEO[#Headers],0)),"")</f>
        <v/>
      </c>
      <c r="X43" s="51" t="str">
        <f>IFERROR(INDEX(Tab_UBIGEO[],MATCH(Tab_Documentos[[#This Row],[Departamento]],Tab_UBIGEO[Departamento],0),MATCH("List_Provincia",Tab_UBIGEO[#Headers],0)),"")</f>
        <v/>
      </c>
      <c r="Y43" s="51" t="str">
        <f>IFERROR(INDEX(Tab_UBIGEO[],MATCH(Tab_Documentos[[#This Row],[Provincia]],Tab_UBIGEO[Provincia],0),MATCH("List_Distrito",Tab_UBIGEO[#Headers],0)),"")</f>
        <v/>
      </c>
      <c r="Z43" s="50" t="str">
        <f>IF(Tab_Documentos[[#This Row],[Departamento]]&lt;&gt;"",IF(COUNTIF(Tab_UBIGEO[Departamento],Tab_Documentos[[#This Row],[Departamento]])&gt;=1,1,0),"")</f>
        <v/>
      </c>
      <c r="AA43" s="65" t="str">
        <f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f>
        <v/>
      </c>
      <c r="AB43" s="65" t="str">
        <f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f>
        <v/>
      </c>
      <c r="AC43" s="34"/>
    </row>
    <row r="44" spans="1:34" ht="27.6" customHeight="1">
      <c r="A44" s="111"/>
      <c r="C44" s="88"/>
      <c r="D44" s="89"/>
      <c r="E44" s="90"/>
      <c r="F44" s="91"/>
      <c r="G44" s="92"/>
      <c r="H44" s="93"/>
      <c r="I44" s="93"/>
      <c r="J44" s="94"/>
      <c r="K44" s="94"/>
      <c r="L44" s="94"/>
      <c r="M44" s="94"/>
      <c r="N44" s="94"/>
      <c r="O44" s="95"/>
      <c r="P44" s="96"/>
      <c r="T44" s="49">
        <v>10</v>
      </c>
      <c r="U44" s="50" t="str">
        <f>IFERROR(IF(Tab_DocumentosAux[[#This Row],[ADQ_Depa_UBIGEO_Validacion]]*Tab_DocumentosAux[[#This Row],[ADQ_Prov_UBIGEO_Validacion]]*Tab_DocumentosAux[[#This Row],[ADQ_Dist_UBIGEO_Validacion]]=1,TEXT(INDEX(Tab_UBIGEO[],MATCH(Tab_Documentos[[#This Row],[Departamento]],Tab_UBIGEO[Departamento],0),MATCH(Tab_UBIGEO[[#Headers],[Departamento_Codigo]],Tab_UBIGEO[#Headers],0)),"00")&amp;TEXT(INDEX(Tab_UBIGEO[],MATCH(Tab_Documentos[[#This Row],[Provincia]],Tab_UBIGEO[Provincia],0),MATCH(Tab_UBIGEO[[#Headers],[Provincia_Codigo]],Tab_UBIGEO[#Headers],0)),"00")&amp;TEXT(INDEX(Tab_UBIGEO[],MATCH(Tab_Documentos[[#This Row],[Distrito]],Tab_UBIGEO[Distrito],0),MATCH(Tab_UBIGEO[[#Headers],[Distrito_Codigo]],Tab_UBIGEO[#Headers],0)),"00"),""),"")</f>
        <v/>
      </c>
      <c r="V44" s="50" t="str">
        <f>IFERROR(INDEX(Tab_UBIGEO[],MATCH(Tab_DocumentosAux[[#This Row],[ADQ_UBIGEO]],Tab_UBIGEO[UBIGEO],0),MATCH('Planilla de Documentos'!V$34,Tab_UBIGEO[#Headers],0)),"")</f>
        <v/>
      </c>
      <c r="W44" s="50" t="str">
        <f>IFERROR(INDEX(Tab_UBIGEO[],MATCH(Tab_DocumentosAux[[#This Row],[ADQ_UBIGEO]],Tab_UBIGEO[UBIGEO],0),MATCH('Planilla de Documentos'!W$34,Tab_UBIGEO[#Headers],0)),"")</f>
        <v/>
      </c>
      <c r="X44" s="51" t="str">
        <f>IFERROR(INDEX(Tab_UBIGEO[],MATCH(Tab_Documentos[[#This Row],[Departamento]],Tab_UBIGEO[Departamento],0),MATCH("List_Provincia",Tab_UBIGEO[#Headers],0)),"")</f>
        <v/>
      </c>
      <c r="Y44" s="51" t="str">
        <f>IFERROR(INDEX(Tab_UBIGEO[],MATCH(Tab_Documentos[[#This Row],[Provincia]],Tab_UBIGEO[Provincia],0),MATCH("List_Distrito",Tab_UBIGEO[#Headers],0)),"")</f>
        <v/>
      </c>
      <c r="Z44" s="50" t="str">
        <f>IF(Tab_Documentos[[#This Row],[Departamento]]&lt;&gt;"",IF(COUNTIF(Tab_UBIGEO[Departamento],Tab_Documentos[[#This Row],[Departamento]])&gt;=1,1,0),"")</f>
        <v/>
      </c>
      <c r="AA44" s="65" t="str">
        <f>IF(AND(Tab_Documentos[[#This Row],[Departamento]]&lt;&gt;"",Tab_Documentos[[#This Row],[Provincia]]&lt;&gt;""),IF(COUNTIF(Tab_UBIGEO[DepaProvRelacion],IFERROR(INDEX(Tab_UBIGEO[],MATCH(Tab_Documentos[[#This Row],[Departamento]]&amp;Tab_Documentos[[#This Row],[Provincia]],Tab_UBIGEO[DepaProvRelacion],0),MATCH("DepaProvRelacion",Tab_UBIGEO[#Headers],0)),""))&gt;=1,1,0),"")</f>
        <v/>
      </c>
      <c r="AB44" s="65" t="str">
        <f>IF(AND(Tab_Documentos[[#This Row],[Departamento]]&lt;&gt;"",Tab_Documentos[[#This Row],[Provincia]]&lt;&gt;"",Tab_Documentos[[#This Row],[Distrito]]&lt;&gt;""),IF(AND(COUNTIF(Tab_UBIGEO[ProvDistRelacion],IFERROR(INDEX(Tab_UBIGEO[],MATCH(Tab_Documentos[[#This Row],[Provincia]]&amp;Tab_Documentos[[#This Row],[Distrito]],Tab_UBIGEO[ProvDistRelacion],0),MATCH("ProvDistRelacion",Tab_UBIGEO[#Headers],0)),""))&gt;=1,Tab_DocumentosAux[[#This Row],[ADQ_Prov_UBIGEO_Validacion]]=1),1,0),"")</f>
        <v/>
      </c>
      <c r="AC44" s="34"/>
    </row>
    <row r="45" spans="1:34">
      <c r="A45" s="111"/>
      <c r="AH45" s="34"/>
    </row>
    <row r="46" spans="1:34">
      <c r="A46" s="111"/>
      <c r="AH46" s="34"/>
    </row>
    <row r="47" spans="1:34" ht="15">
      <c r="A47" s="111"/>
      <c r="C47" s="68" t="s">
        <v>84</v>
      </c>
      <c r="I47" s="52"/>
      <c r="L47" s="68" t="s">
        <v>85</v>
      </c>
      <c r="AH47" s="34"/>
    </row>
    <row r="48" spans="1:34">
      <c r="A48" s="111"/>
      <c r="C48" s="150" t="s">
        <v>86</v>
      </c>
      <c r="D48" s="150"/>
      <c r="E48" s="150"/>
      <c r="F48" s="150"/>
      <c r="G48" s="150"/>
      <c r="L48" s="53"/>
      <c r="AH48" s="34"/>
    </row>
    <row r="49" spans="1:34">
      <c r="A49" s="111"/>
      <c r="C49" s="150"/>
      <c r="D49" s="150"/>
      <c r="E49" s="150"/>
      <c r="F49" s="150"/>
      <c r="G49" s="150"/>
      <c r="L49" s="64" t="s">
        <v>87</v>
      </c>
      <c r="M49" s="64" t="s">
        <v>88</v>
      </c>
      <c r="N49" s="64" t="s">
        <v>89</v>
      </c>
      <c r="O49" s="64" t="s">
        <v>90</v>
      </c>
      <c r="P49" s="64" t="s">
        <v>91</v>
      </c>
      <c r="AH49" s="34"/>
    </row>
    <row r="50" spans="1:34">
      <c r="A50" s="111"/>
      <c r="C50" s="150"/>
      <c r="D50" s="150"/>
      <c r="E50" s="150"/>
      <c r="F50" s="150"/>
      <c r="G50" s="150"/>
      <c r="L50" s="123"/>
      <c r="M50" s="124"/>
      <c r="N50" s="124"/>
      <c r="O50" s="125"/>
      <c r="P50" s="125"/>
      <c r="AH50" s="34"/>
    </row>
    <row r="51" spans="1:34">
      <c r="A51" s="111"/>
      <c r="AH51" s="34"/>
    </row>
    <row r="52" spans="1:34">
      <c r="A52" s="111"/>
      <c r="L52" s="81" t="s">
        <v>92</v>
      </c>
      <c r="AH52" s="34"/>
    </row>
    <row r="53" spans="1:34" ht="13.9" customHeight="1">
      <c r="A53" s="111"/>
      <c r="L53" s="124"/>
      <c r="AH53" s="34"/>
    </row>
    <row r="54" spans="1:34">
      <c r="A54" s="111"/>
      <c r="L54" s="81" t="s">
        <v>93</v>
      </c>
      <c r="AH54" s="34"/>
    </row>
    <row r="55" spans="1:34">
      <c r="A55" s="111"/>
      <c r="L55" s="126"/>
      <c r="AH55" s="34"/>
    </row>
    <row r="56" spans="1:34">
      <c r="A56" s="111"/>
      <c r="L56" s="81" t="s">
        <v>94</v>
      </c>
      <c r="AH56" s="34"/>
    </row>
    <row r="57" spans="1:34">
      <c r="A57" s="111"/>
      <c r="L57" s="124"/>
      <c r="AH57" s="34"/>
    </row>
    <row r="58" spans="1:34">
      <c r="A58" s="111"/>
      <c r="AH58" s="34"/>
    </row>
    <row r="59" spans="1:34">
      <c r="A59" s="111"/>
      <c r="AH59" s="34"/>
    </row>
    <row r="60" spans="1:34">
      <c r="A60" s="111"/>
      <c r="AH60" s="34"/>
    </row>
    <row r="61" spans="1:34" ht="15">
      <c r="A61" s="111"/>
      <c r="C61" s="54"/>
      <c r="D61" s="54"/>
      <c r="E61" s="54"/>
      <c r="F61" s="54"/>
      <c r="G61" s="54"/>
      <c r="L61" s="52" t="s">
        <v>95</v>
      </c>
      <c r="O61" s="53"/>
      <c r="P61" s="53"/>
      <c r="AH61" s="34"/>
    </row>
    <row r="62" spans="1:34">
      <c r="A62" s="111"/>
      <c r="AH62" s="34"/>
    </row>
    <row r="63" spans="1:34" ht="4.9000000000000004" customHeight="1">
      <c r="A63" s="111"/>
      <c r="AH63" s="34"/>
    </row>
    <row r="64" spans="1:34" ht="15">
      <c r="A64" s="111"/>
      <c r="C64" s="55" t="s">
        <v>96</v>
      </c>
      <c r="D64" s="56"/>
      <c r="E64" s="56"/>
      <c r="F64" s="56"/>
      <c r="G64" s="56"/>
      <c r="H64" s="56"/>
      <c r="I64" s="56"/>
      <c r="J64" s="69" t="s">
        <v>97</v>
      </c>
      <c r="K64" s="56"/>
      <c r="L64" s="56"/>
      <c r="M64" s="56"/>
      <c r="N64" s="56"/>
      <c r="O64" s="56"/>
      <c r="P64" s="30" t="s">
        <v>2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34"/>
    </row>
    <row r="65" spans="1:34" ht="4.9000000000000004" customHeight="1">
      <c r="A65" s="116"/>
      <c r="AH65" s="34"/>
    </row>
    <row r="66" spans="1:34" hidden="1">
      <c r="A66" s="22"/>
    </row>
  </sheetData>
  <sheetProtection algorithmName="SHA-512" hashValue="znPVKdslTQ9g4sxfi0YRyQ7ClTBBjFw1ALiRkqaojzrsODQ59ZuWfzd9Bsf0jZwOevf2bjW9EF99vCV0DdpTXw==" saltValue="SZ3ORm9CXyq6kIIY+etNcg==" spinCount="100000" sheet="1" objects="1" scenarios="1"/>
  <mergeCells count="14">
    <mergeCell ref="I13:J13"/>
    <mergeCell ref="I14:J14"/>
    <mergeCell ref="G14:H14"/>
    <mergeCell ref="G13:H13"/>
    <mergeCell ref="E18:F18"/>
    <mergeCell ref="C14:E14"/>
    <mergeCell ref="C13:E13"/>
    <mergeCell ref="E19:F19"/>
    <mergeCell ref="L24:M24"/>
    <mergeCell ref="C18:D18"/>
    <mergeCell ref="C19:D19"/>
    <mergeCell ref="C48:G50"/>
    <mergeCell ref="H18:I18"/>
    <mergeCell ref="H19:I19"/>
  </mergeCells>
  <phoneticPr fontId="7" type="noConversion"/>
  <conditionalFormatting sqref="C33">
    <cfRule type="expression" dxfId="294" priority="3">
      <formula>PlanillaMasivaAux=2</formula>
    </cfRule>
    <cfRule type="expression" dxfId="293" priority="32">
      <formula>TipoDocumento_Codigo=3</formula>
    </cfRule>
  </conditionalFormatting>
  <conditionalFormatting sqref="C34:C44">
    <cfRule type="expression" dxfId="292" priority="9">
      <formula>PlanillaMasivaAux=2</formula>
    </cfRule>
    <cfRule type="expression" dxfId="291" priority="33">
      <formula>TipoDocumento_Codigo=3</formula>
    </cfRule>
  </conditionalFormatting>
  <conditionalFormatting sqref="C44">
    <cfRule type="expression" dxfId="290" priority="5">
      <formula>PlanillaMasivaAux=2</formula>
    </cfRule>
  </conditionalFormatting>
  <conditionalFormatting sqref="D33:O33">
    <cfRule type="expression" dxfId="289" priority="8">
      <formula>PlanillaMasivaAux=2</formula>
    </cfRule>
  </conditionalFormatting>
  <conditionalFormatting sqref="D34:O44">
    <cfRule type="expression" dxfId="288" priority="24">
      <formula>PlanillaMasivaAux=2</formula>
    </cfRule>
  </conditionalFormatting>
  <conditionalFormatting sqref="D44:O44">
    <cfRule type="expression" dxfId="287" priority="7">
      <formula>PlanillaMasivaAux=2</formula>
    </cfRule>
  </conditionalFormatting>
  <conditionalFormatting sqref="G18:G19">
    <cfRule type="expression" dxfId="286" priority="13">
      <formula>PlanillaMasivaAux=2</formula>
    </cfRule>
  </conditionalFormatting>
  <conditionalFormatting sqref="H18:J18">
    <cfRule type="expression" dxfId="285" priority="10">
      <formula>PlanillaMasivaAux=2</formula>
    </cfRule>
  </conditionalFormatting>
  <conditionalFormatting sqref="H18:J19">
    <cfRule type="expression" dxfId="284" priority="22">
      <formula>PlanillaMasivaAux=2</formula>
    </cfRule>
  </conditionalFormatting>
  <conditionalFormatting sqref="K14">
    <cfRule type="expression" dxfId="283" priority="50">
      <formula>$T$22=0</formula>
    </cfRule>
  </conditionalFormatting>
  <conditionalFormatting sqref="K18:K19">
    <cfRule type="expression" dxfId="282" priority="12">
      <formula>PlanillaMasivaAux=2</formula>
    </cfRule>
  </conditionalFormatting>
  <conditionalFormatting sqref="K35:M44">
    <cfRule type="expression" dxfId="281" priority="27">
      <formula>Z35=0</formula>
    </cfRule>
  </conditionalFormatting>
  <conditionalFormatting sqref="L14">
    <cfRule type="expression" dxfId="280" priority="51">
      <formula>$U$22=0</formula>
    </cfRule>
  </conditionalFormatting>
  <conditionalFormatting sqref="L18">
    <cfRule type="expression" dxfId="279" priority="35">
      <formula>Producto_Codigo=3</formula>
    </cfRule>
  </conditionalFormatting>
  <conditionalFormatting sqref="L18:L19">
    <cfRule type="expression" dxfId="278" priority="37">
      <formula>Producto_Codigo=1</formula>
    </cfRule>
  </conditionalFormatting>
  <conditionalFormatting sqref="L19">
    <cfRule type="expression" dxfId="277" priority="34">
      <formula>Producto_Codigo=3</formula>
    </cfRule>
  </conditionalFormatting>
  <conditionalFormatting sqref="L24:M26">
    <cfRule type="expression" dxfId="276" priority="23">
      <formula>PlanillaMasivaAux=1</formula>
    </cfRule>
  </conditionalFormatting>
  <conditionalFormatting sqref="M14">
    <cfRule type="expression" dxfId="275" priority="52">
      <formula>$V$22=0</formula>
    </cfRule>
  </conditionalFormatting>
  <conditionalFormatting sqref="M18:M19">
    <cfRule type="expression" dxfId="274" priority="36">
      <formula>Producto_Codigo=2</formula>
    </cfRule>
    <cfRule type="expression" dxfId="273" priority="38">
      <formula>Producto_Codigo=1</formula>
    </cfRule>
  </conditionalFormatting>
  <conditionalFormatting sqref="M49:M50">
    <cfRule type="expression" dxfId="272" priority="43">
      <formula>OR(Producto_Codigo=2,Producto_Codigo=3)</formula>
    </cfRule>
  </conditionalFormatting>
  <conditionalFormatting sqref="N33">
    <cfRule type="expression" dxfId="271" priority="31">
      <formula>TipoDocumento_Codigo=3</formula>
    </cfRule>
  </conditionalFormatting>
  <conditionalFormatting sqref="N34:N44">
    <cfRule type="expression" dxfId="270" priority="29">
      <formula>TipoDocumento_Codigo=3</formula>
    </cfRule>
  </conditionalFormatting>
  <conditionalFormatting sqref="N49:P50">
    <cfRule type="expression" dxfId="269" priority="1">
      <formula>OR(Producto_Codigo=2,Producto_Codigo=3)</formula>
    </cfRule>
  </conditionalFormatting>
  <conditionalFormatting sqref="O33:P33">
    <cfRule type="expression" dxfId="268" priority="30">
      <formula>TipoDocumento_Codigo=3</formula>
    </cfRule>
  </conditionalFormatting>
  <conditionalFormatting sqref="O34:P44">
    <cfRule type="expression" dxfId="267" priority="28">
      <formula>TipoDocumento_Codigo=3</formula>
    </cfRule>
  </conditionalFormatting>
  <conditionalFormatting sqref="P33">
    <cfRule type="expression" dxfId="266" priority="2">
      <formula>PlanillaMasivaAux=2</formula>
    </cfRule>
  </conditionalFormatting>
  <conditionalFormatting sqref="P34:P44">
    <cfRule type="expression" dxfId="265" priority="6">
      <formula>PlanillaMasivaAux=2</formula>
    </cfRule>
  </conditionalFormatting>
  <conditionalFormatting sqref="P44">
    <cfRule type="expression" dxfId="264" priority="4">
      <formula>PlanillaMasivaAux=2</formula>
    </cfRule>
  </conditionalFormatting>
  <dataValidations count="32">
    <dataValidation type="date" operator="greaterThanOrEqual" allowBlank="1" showInputMessage="1" showErrorMessage="1" errorTitle="Fecha inválida" error="La Fecha de vencimiento debe ser una fecha futura (mayor a hoy)." sqref="F35:F44" xr:uid="{51D294CF-6CB6-4FA0-95B0-9208E2DE28D5}">
      <formula1>TODAY()-7</formula1>
    </dataValidation>
    <dataValidation type="date" operator="greaterThan" allowBlank="1" showInputMessage="1" showErrorMessage="1" errorTitle="Fecha inválida" error="Ingrese una fecha reciente." sqref="D9" xr:uid="{C7492C70-5190-4C9D-91C2-0ED6EC543C9D}">
      <formula1>44197</formula1>
    </dataValidation>
    <dataValidation type="custom" allowBlank="1" showInputMessage="1" showErrorMessage="1" errorTitle="RUC incorrecto" error="El RUC debe tener una longitud de 11 dígitos." sqref="F14" xr:uid="{DB9217C5-F388-40A2-ACA2-27A28A761892}">
      <formula1>IF(AND(ISNUMBER(F14),LEN(F14)=11),TRUE,FALSE)</formula1>
    </dataValidation>
    <dataValidation type="list" allowBlank="1" showInputMessage="1" showErrorMessage="1" errorTitle="Moneda incorrecta" error="Seleccione uno de las Monedas de la lista desplegable." sqref="G19" xr:uid="{C904F06C-2E33-4F96-818F-3966F90E36D6}">
      <formula1>INDIRECT("List_Moneda")</formula1>
    </dataValidation>
    <dataValidation type="custom" allowBlank="1" showInputMessage="1" showErrorMessage="1" errorTitle="N° Cuenta errado" error="El N° Cuenta debe tener mínimo 7 dígitos y máximo 12." sqref="K19" xr:uid="{CF74B18D-EC4A-45E3-82A5-F188DEA04586}">
      <formula1>AND(ISNUMBER(K19),LEN(K19)&lt;=12,LEN(K19)&gt;6)</formula1>
    </dataValidation>
    <dataValidation type="list" allowBlank="1" showInputMessage="1" showErrorMessage="1" sqref="K14" xr:uid="{638F520D-5482-43DF-8712-777F15BAB0B8}">
      <formula1>INDIRECT("List_Departamentos")</formula1>
    </dataValidation>
    <dataValidation type="whole" allowBlank="1" showInputMessage="1" showErrorMessage="1" sqref="L50" xr:uid="{AAED8F09-333A-49FF-9CE3-5F4154F55F48}">
      <formula1>9999</formula1>
      <formula2>999999999</formula2>
    </dataValidation>
    <dataValidation type="whole" allowBlank="1" showInputMessage="1" showErrorMessage="1" sqref="L55" xr:uid="{1EEECDB3-253B-4A87-A749-3151D026A4CE}">
      <formula1>1</formula1>
      <formula2>999</formula2>
    </dataValidation>
    <dataValidation type="textLength" allowBlank="1" showInputMessage="1" showErrorMessage="1" sqref="L57" xr:uid="{4EADDB6F-F913-4D70-8F44-AB0C78C3B74E}">
      <formula1>2</formula1>
      <formula2>2</formula2>
    </dataValidation>
    <dataValidation type="textLength" allowBlank="1" showInputMessage="1" showErrorMessage="1" sqref="L53 N50" xr:uid="{7C4B3793-7E6F-4886-8186-EAC030A6A0EF}">
      <formula1>4</formula1>
      <formula2>4</formula2>
    </dataValidation>
    <dataValidation type="list" allowBlank="1" showInputMessage="1" showErrorMessage="1" sqref="M50" xr:uid="{B4D31542-0467-41C0-A163-08D298D656E4}">
      <formula1>INDIRECT("List_Banca")</formula1>
    </dataValidation>
    <dataValidation type="whole" allowBlank="1" showInputMessage="1" showErrorMessage="1" errorTitle="N° Teléfono inválido" error="Ingrese un número de teléfono fijo o de celular sin considerar espacios en blanco ni caracteres." sqref="O35:O44" xr:uid="{BC68CD20-633D-4771-8BB0-132935AE361F}">
      <formula1>99999</formula1>
      <formula2>999999999</formula2>
    </dataValidation>
    <dataValidation type="whole" allowBlank="1" showInputMessage="1" showErrorMessage="1" sqref="D35:D44" xr:uid="{7765C9E8-96E4-4858-AF38-7DE597FB6548}">
      <formula1>1</formula1>
      <formula2>9999999999</formula2>
    </dataValidation>
    <dataValidation type="decimal" allowBlank="1" showInputMessage="1" showErrorMessage="1" sqref="E35:E44" xr:uid="{E7FB1337-B1E9-47C0-A4EB-D9DC9CC12C12}">
      <formula1>1</formula1>
      <formula2>99999999.99</formula2>
    </dataValidation>
    <dataValidation type="decimal" allowBlank="1" showInputMessage="1" showErrorMessage="1" sqref="O50" xr:uid="{7841B029-BB0E-43FF-813A-FBABA8ABA2BF}">
      <formula1>0.001</formula1>
      <formula2>1</formula2>
    </dataValidation>
    <dataValidation type="list" allowBlank="1" showInputMessage="1" showErrorMessage="1" errorTitle="Producto / Servicio incorrecto" error="Seleccione uno de los Productos o Servicios de la lista desplegable." sqref="C19:D19" xr:uid="{B81F5D55-2C66-4162-8CC6-368993960C0B}">
      <formula1>INDIRECT("List_ProductoServicio")</formula1>
    </dataValidation>
    <dataValidation type="list" allowBlank="1" showInputMessage="1" showErrorMessage="1" errorTitle="Tipo Documento incorrecto" error="Seleccione uno de los Tipos de Documento de la lista desplegable." sqref="E19:F19" xr:uid="{84D18557-FA6C-4718-8A79-8F348160933A}">
      <formula1>INDIRECT("List_TipoDocumento")</formula1>
    </dataValidation>
    <dataValidation type="list" allowBlank="1" showInputMessage="1" showErrorMessage="1" errorTitle="Marca de Protesto incorrecta" error="Seleccione uno de las opciones de la lista desplegable." promptTitle="Solo para Cobranza Libre" prompt="   • SÍ   = El Banco gestionará el protesto llegado el momento, sujeto a comisiones según Tarifario vigente._x000a_   • NO = El Banco NO gestionará el protesto." sqref="L19" xr:uid="{A15E6913-825C-4AE9-AC15-B157AD7BC6D4}">
      <formula1>INDIRECT("List_Protesto")</formula1>
    </dataValidation>
    <dataValidation type="custom" allowBlank="1" showInputMessage="1" showErrorMessage="1" errorTitle="Cuenta incorrecta" error="La Cuenta debe ser numérica y tener entre 6 a 12 dígitos." sqref="K19" xr:uid="{CE8760A1-FC04-49C3-8C21-895053B65921}">
      <formula1>AND(ISNUMBER(K19),LEN(K19)&lt;=12,LEN(K19)&gt;=6)</formula1>
    </dataValidation>
    <dataValidation type="custom" allowBlank="1" showInputMessage="1" showErrorMessage="1" errorTitle="N° Cuenta errado" error="El N° Cuenta debe tener mínimo 7 dígitos y máximo 12." promptTitle="Solo para Cobranza Garantía" prompt="Ingrese el Nro. de Cuenta Garantía que estará asociada a la Cobranza Garantía." sqref="M19" xr:uid="{C30457CA-D00E-44A0-8F1F-930989B6DA70}">
      <formula1>AND(ISNUMBER(M19),LEN(M19)&lt;=12,LEN(M19)&gt;6)</formula1>
    </dataValidation>
    <dataValidation type="custom" allowBlank="1" showInputMessage="1" showErrorMessage="1" errorTitle="Cuenta incorrecta" error="La Cuenta debe ser numérica y tener entre 6 a 12 dígitos." promptTitle="Solo para Cobranza Garantía" prompt="Aasdf" sqref="M19" xr:uid="{97E7A3DB-4FF7-43F4-B8F0-6095DAD3C40C}">
      <formula1>AND(ISNUMBER(M19),LEN(M19)&lt;=12,LEN(M19)&gt;=6)</formula1>
    </dataValidation>
    <dataValidation allowBlank="1" showInputMessage="1" showErrorMessage="1" prompt="1 = Planilla de Documentos_x000a_2 = Planilla Masiva" sqref="BA14 BA16" xr:uid="{88F8C30E-C792-4B1D-8B4C-619F68A27202}"/>
    <dataValidation type="custom" allowBlank="1" showInputMessage="1" showErrorMessage="1" errorTitle="Correo inválido" error="Debe ingresar un correo válido." sqref="G14:H14 P35:P44" xr:uid="{2B11A244-7E88-41D0-84A3-5B326EADB67B}">
      <formula1>AND(LEN(G14)&gt;6,ISNUMBER(MATCH("*@*.?*",G14,0)),LEN(G14)-LEN(SUBSTITUTE(G14,"@",""))=1,LEN(G14)-LEN(SUBSTITUTE(G14,"..",""))=0,LEN(G14)-LEN(SUBSTITUTE(G14," ",""))=0,LEN(G14)-LEN(SUBSTITUTE(G14,",",""))=0,RIGHT(G14,1)&lt;&gt;".")</formula1>
    </dataValidation>
    <dataValidation type="custom" allowBlank="1" showInputMessage="1" showErrorMessage="1" errorTitle="Nro. Serie incorrecto" error="  • Para Facturas Electrónicoas: Debe empezar con una letra (F o E) seguida de 3 dígitos, o 1 letra y 2 dígitos. Ej: F123, F001, FF01, FF12._x000a_  • Para Facturas Físicas: Debe ser de 3 dígitos (sin letras). Ej: 001, 101, 123._x000a_" sqref="C35:C44" xr:uid="{57422330-461C-4E67-9DBF-93EA996E84A3}">
      <formula1>IF(TipoDocumento_Codigo=1,AND(ISNUMBER(C35*1),LEN(C35)&lt;=3),AND(ISNUMBER(MATCH("*",C35,0)),ISNUMBER(RIGHT(C35,1)*1),LEN(C35)=4))</formula1>
    </dataValidation>
    <dataValidation type="list" allowBlank="1" showInputMessage="1" showErrorMessage="1" errorTitle="Distrito inválido" error="Seleccione uno de los distritos de la lista desplegable." sqref="M35:M44" xr:uid="{17C572F9-84F3-4E1C-9E8C-2A589ED2ECCF}">
      <formula1>INDIRECT(Y35)</formula1>
    </dataValidation>
    <dataValidation type="list" allowBlank="1" showInputMessage="1" showErrorMessage="1" sqref="H35:H44" xr:uid="{D77D20EE-2CB7-45FC-9CDD-DD3A64F8AF43}">
      <formula1>INDIRECT($AP$14)</formula1>
    </dataValidation>
    <dataValidation type="list" allowBlank="1" showInputMessage="1" showErrorMessage="1" sqref="L14" xr:uid="{EBE669E8-4A45-485E-A3D7-DB99CDC2C3FA}">
      <formula1>INDIRECT($AU$14)</formula1>
    </dataValidation>
    <dataValidation type="list" allowBlank="1" showInputMessage="1" showErrorMessage="1" sqref="M14" xr:uid="{A107F064-2EC4-497B-8C24-793453A3E693}">
      <formula1>INDIRECT($AV$14)</formula1>
    </dataValidation>
    <dataValidation type="list" allowBlank="1" showInputMessage="1" showErrorMessage="1" errorTitle="Departamento inválido" error="Seleccione uno de los departamentos de la lista desplegable." sqref="K35:K44" xr:uid="{D5E5DC18-F238-4483-8D99-05358597721F}">
      <formula1>INDIRECT("List_Departamentos")</formula1>
    </dataValidation>
    <dataValidation type="list" allowBlank="1" showInputMessage="1" showErrorMessage="1" errorTitle="Provincia inválida" error="Seleccione uno de las provincias de la lista desplegable." sqref="L35:L44" xr:uid="{2C629A31-1A3D-41D7-98C4-512DE02027F0}">
      <formula1>INDIRECT(X35)</formula1>
    </dataValidation>
    <dataValidation type="custom" allowBlank="1" showInputMessage="1" showErrorMessage="1" errorTitle="Nro de DOI incorrecto" error="Ingrese un Número de DOI válido según el Tipo de DOI seleccionado:_x000a_• RUC: Debe tener 11 dígitos._x000a_• DNI: Debe tener 08 dígitos._x000a_• CE: Debe tener hasta 12 caracteres y/o dígitos." sqref="I35:I44" xr:uid="{42B92B32-CCA1-44CE-8A40-8D37FB72AB4A}">
      <formula1>IF(H35="RUC",LEN(I35)=11,IF(H35="DNI",LEN(I35)=8,IF(H35="CE",LEN(I35)&lt;=12,FALSE)))</formula1>
    </dataValidation>
    <dataValidation type="list" allowBlank="1" showInputMessage="1" showErrorMessage="1" sqref="P50" xr:uid="{8B6CECFA-6A12-429E-8666-D45129605126}">
      <formula1>INDIRECT("List_Prioridad")</formula1>
    </dataValidation>
  </dataValidations>
  <printOptions horizontalCentered="1"/>
  <pageMargins left="0.19685039370078741" right="0.19685039370078741" top="0.31496062992125984" bottom="0.31496062992125984" header="0" footer="0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Option Button 46">
              <controlPr defaultSize="0" autoFill="0" autoLine="0" autoPict="0">
                <anchor moveWithCells="1" sizeWithCells="1">
                  <from>
                    <xdr:col>1</xdr:col>
                    <xdr:colOff>124383</xdr:colOff>
                    <xdr:row>23</xdr:row>
                    <xdr:rowOff>138807</xdr:rowOff>
                  </from>
                  <to>
                    <xdr:col>6</xdr:col>
                    <xdr:colOff>1255924</xdr:colOff>
                    <xdr:row>25</xdr:row>
                    <xdr:rowOff>33749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Option Button 41">
              <controlPr defaultSize="0" autoFill="0" autoLine="0" autoPict="0">
                <anchor moveWithCells="1" sizeWithCells="1">
                  <from>
                    <xdr:col>1</xdr:col>
                    <xdr:colOff>122464</xdr:colOff>
                    <xdr:row>25</xdr:row>
                    <xdr:rowOff>81645</xdr:rowOff>
                  </from>
                  <to>
                    <xdr:col>9</xdr:col>
                    <xdr:colOff>1894260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7FC02-7891-4C00-92CE-5D9755854C9F}">
  <sheetPr codeName="Sh02_PlanillaMasiva">
    <tabColor rgb="FFFFDE00"/>
    <pageSetUpPr fitToPage="1"/>
  </sheetPr>
  <dimension ref="A1:BK2054"/>
  <sheetViews>
    <sheetView showGridLines="0" showRowColHeaders="0" topLeftCell="B5" zoomScale="70" zoomScaleNormal="70" workbookViewId="0">
      <selection activeCell="P10" sqref="P10"/>
    </sheetView>
  </sheetViews>
  <sheetFormatPr defaultColWidth="0" defaultRowHeight="13.9" customHeight="1" zeroHeight="1"/>
  <cols>
    <col min="1" max="1" width="2.625" style="22" hidden="1" customWidth="1"/>
    <col min="2" max="2" width="1.875" style="22" customWidth="1"/>
    <col min="3" max="3" width="9.625" style="22" customWidth="1"/>
    <col min="4" max="5" width="12.625" style="22" customWidth="1"/>
    <col min="6" max="6" width="13.625" style="22" customWidth="1"/>
    <col min="7" max="7" width="25.625" style="22" customWidth="1"/>
    <col min="8" max="8" width="10.625" style="22" customWidth="1"/>
    <col min="9" max="9" width="13.625" style="22" customWidth="1"/>
    <col min="10" max="10" width="25.625" style="22" customWidth="1"/>
    <col min="11" max="13" width="16.625" style="22" customWidth="1"/>
    <col min="14" max="14" width="15.75" style="22" customWidth="1"/>
    <col min="15" max="15" width="10.625" style="22" customWidth="1"/>
    <col min="16" max="16" width="23.75" style="22" customWidth="1"/>
    <col min="17" max="17" width="1.875" style="22" customWidth="1"/>
    <col min="18" max="18" width="2.625" style="22" hidden="1" customWidth="1"/>
    <col min="19" max="19" width="11" style="22" hidden="1" customWidth="1"/>
    <col min="20" max="28" width="18.625" style="22" hidden="1" customWidth="1"/>
    <col min="29" max="29" width="20" style="22" hidden="1" customWidth="1"/>
    <col min="30" max="30" width="19.125" style="22" hidden="1" customWidth="1"/>
    <col min="31" max="31" width="29.25" style="22" hidden="1" customWidth="1"/>
    <col min="32" max="62" width="18.625" style="22" hidden="1" customWidth="1"/>
    <col min="63" max="63" width="8" style="22" hidden="1" customWidth="1"/>
    <col min="64" max="16384" width="11" style="22" hidden="1"/>
  </cols>
  <sheetData>
    <row r="1" spans="2:63" ht="13.5" hidden="1"/>
    <row r="2" spans="2:63" ht="13.5" hidden="1"/>
    <row r="3" spans="2:63" ht="13.5" hidden="1"/>
    <row r="4" spans="2:63" ht="13.5" hidden="1"/>
    <row r="5" spans="2:63" ht="13.5">
      <c r="B5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2:63" ht="13.5"/>
    <row r="7" spans="2:63" ht="13.5">
      <c r="E7"/>
    </row>
    <row r="8" spans="2:63" ht="13.9" customHeight="1">
      <c r="C8" s="23"/>
      <c r="N8" s="24"/>
      <c r="O8" s="24"/>
    </row>
    <row r="9" spans="2:63" ht="18.75">
      <c r="C9" s="25" t="s">
        <v>0</v>
      </c>
      <c r="D9" s="70" t="str">
        <f>IF(Fecha&lt;&gt;"",Fecha,"")</f>
        <v/>
      </c>
      <c r="F9" s="27"/>
      <c r="G9" s="62"/>
      <c r="H9" s="29"/>
      <c r="I9" s="67" t="s">
        <v>98</v>
      </c>
      <c r="J9" s="67"/>
      <c r="K9" s="28"/>
      <c r="L9"/>
      <c r="P9" s="107" t="s">
        <v>2</v>
      </c>
    </row>
    <row r="10" spans="2:63" ht="13.5"/>
    <row r="11" spans="2:63" ht="13.5"/>
    <row r="12" spans="2:63" s="33" customFormat="1" ht="19.899999999999999" customHeight="1">
      <c r="C12" s="66" t="s">
        <v>3</v>
      </c>
      <c r="D12" s="32"/>
      <c r="E12" s="32"/>
      <c r="F12" s="32"/>
      <c r="G12" s="32"/>
      <c r="H12" s="32"/>
      <c r="I12" s="32"/>
      <c r="K12" s="31"/>
      <c r="O12" s="32"/>
    </row>
    <row r="13" spans="2:63" ht="13.5">
      <c r="C13" s="162" t="s">
        <v>4</v>
      </c>
      <c r="D13" s="163"/>
      <c r="E13" s="164"/>
      <c r="F13" s="117" t="s">
        <v>5</v>
      </c>
      <c r="G13" s="153" t="s">
        <v>6</v>
      </c>
      <c r="H13" s="154"/>
      <c r="I13" s="153" t="s">
        <v>7</v>
      </c>
      <c r="J13" s="154"/>
      <c r="K13" s="105" t="s">
        <v>8</v>
      </c>
      <c r="L13" s="63" t="s">
        <v>9</v>
      </c>
      <c r="M13" s="63" t="s">
        <v>10</v>
      </c>
      <c r="T13" s="35" t="s">
        <v>0</v>
      </c>
      <c r="U13" s="35" t="s">
        <v>11</v>
      </c>
      <c r="V13" s="35" t="s">
        <v>12</v>
      </c>
      <c r="W13" s="35" t="s">
        <v>13</v>
      </c>
      <c r="X13" s="35" t="s">
        <v>14</v>
      </c>
      <c r="Y13" s="35" t="s">
        <v>15</v>
      </c>
      <c r="Z13" s="35" t="s">
        <v>16</v>
      </c>
      <c r="AA13" s="35" t="s">
        <v>17</v>
      </c>
      <c r="AB13" s="35" t="s">
        <v>18</v>
      </c>
      <c r="AC13" s="35" t="s">
        <v>19</v>
      </c>
      <c r="AD13" s="35" t="s">
        <v>20</v>
      </c>
      <c r="AE13" s="35" t="s">
        <v>21</v>
      </c>
      <c r="AF13" s="35" t="s">
        <v>22</v>
      </c>
      <c r="AG13" s="35" t="s">
        <v>23</v>
      </c>
      <c r="AH13" s="35" t="s">
        <v>24</v>
      </c>
      <c r="AI13" s="35" t="s">
        <v>25</v>
      </c>
      <c r="AJ13" s="35" t="s">
        <v>26</v>
      </c>
      <c r="AK13" s="35" t="s">
        <v>27</v>
      </c>
      <c r="AL13" s="35" t="s">
        <v>28</v>
      </c>
      <c r="AM13" s="35" t="s">
        <v>29</v>
      </c>
      <c r="AN13" s="35" t="s">
        <v>30</v>
      </c>
      <c r="AO13" s="35" t="s">
        <v>31</v>
      </c>
      <c r="AP13" s="35" t="s">
        <v>32</v>
      </c>
      <c r="AQ13" s="35" t="s">
        <v>33</v>
      </c>
      <c r="AR13" s="35" t="s">
        <v>34</v>
      </c>
      <c r="AS13" s="35" t="s">
        <v>35</v>
      </c>
      <c r="AT13" s="35" t="s">
        <v>36</v>
      </c>
      <c r="AU13" s="35" t="s">
        <v>37</v>
      </c>
      <c r="AV13" s="35" t="s">
        <v>38</v>
      </c>
      <c r="AW13" s="35" t="s">
        <v>39</v>
      </c>
      <c r="AX13" s="35" t="s">
        <v>40</v>
      </c>
      <c r="AY13" s="35" t="s">
        <v>41</v>
      </c>
      <c r="AZ13" s="35" t="s">
        <v>42</v>
      </c>
      <c r="BA13" s="35" t="s">
        <v>43</v>
      </c>
      <c r="BB13" s="35" t="s">
        <v>44</v>
      </c>
      <c r="BC13" s="35" t="s">
        <v>45</v>
      </c>
      <c r="BD13" s="35" t="s">
        <v>46</v>
      </c>
      <c r="BE13" s="35" t="s">
        <v>47</v>
      </c>
      <c r="BF13" s="35" t="s">
        <v>48</v>
      </c>
      <c r="BG13" s="35" t="s">
        <v>49</v>
      </c>
      <c r="BH13" s="35" t="s">
        <v>50</v>
      </c>
      <c r="BI13" s="35" t="s">
        <v>51</v>
      </c>
      <c r="BJ13" s="35" t="s">
        <v>52</v>
      </c>
      <c r="BK13" s="77" t="s">
        <v>53</v>
      </c>
    </row>
    <row r="14" spans="2:63" ht="27.6" customHeight="1">
      <c r="C14" s="167" t="str">
        <f>TEXT(Cliente_RazonSocial,)</f>
        <v/>
      </c>
      <c r="D14" s="169"/>
      <c r="E14" s="168"/>
      <c r="F14" s="127" t="str">
        <f>IF(Cliente_RUC&lt;&gt;"",Cliente_RUC,"")</f>
        <v/>
      </c>
      <c r="G14" s="165" t="str">
        <f>TEXT(Cliente_Email,)</f>
        <v/>
      </c>
      <c r="H14" s="166"/>
      <c r="I14" s="167" t="str">
        <f>TEXT(Cliente_Direccion,)</f>
        <v/>
      </c>
      <c r="J14" s="168"/>
      <c r="K14" s="121" t="str">
        <f>TEXT(Cliente_Departamento,)</f>
        <v/>
      </c>
      <c r="L14" s="121" t="str">
        <f>TEXT(Cliente_Provincia,)</f>
        <v/>
      </c>
      <c r="M14" s="121" t="str">
        <f>TEXT(Cliente_Distrito,)</f>
        <v/>
      </c>
      <c r="T14" s="36" t="str">
        <f>IF(Fecha&lt;&gt;"",Fecha,"")</f>
        <v/>
      </c>
      <c r="U14" s="35" t="str">
        <f>IF(Cliente_Codigo&lt;&gt;"",Cliente_Codigo,"")</f>
        <v/>
      </c>
      <c r="V14" s="35" t="str">
        <f>IF(Cliente_RUC&lt;&gt;"",Cliente_RUC,"")</f>
        <v/>
      </c>
      <c r="W14" s="35" t="str">
        <f>TEXT(Cliente_RazonSocial,)</f>
        <v/>
      </c>
      <c r="X14" s="35" t="str">
        <f>TEXT(Cliente_Banca,)</f>
        <v/>
      </c>
      <c r="Y14" s="35" t="str">
        <f>TEXT(Cliente_Email,)</f>
        <v/>
      </c>
      <c r="Z14" s="35" t="str">
        <f>TEXT(Producto,)</f>
        <v/>
      </c>
      <c r="AA14" s="35" t="str">
        <f>TEXT(TipoDocumento,)</f>
        <v/>
      </c>
      <c r="AB14" s="35" t="s">
        <v>54</v>
      </c>
      <c r="AC14" s="35" t="str">
        <f>TEXT(Planilla_Moneda,)</f>
        <v/>
      </c>
      <c r="AD14" s="37" t="str">
        <f>IF(PlanillaMsv_MontoTotal&lt;&gt;"",PlanillaMsv_MontoTotal,"")</f>
        <v/>
      </c>
      <c r="AE14" s="38" t="str">
        <f>TEXT(Protesto,)</f>
        <v/>
      </c>
      <c r="AF14" s="35" t="str">
        <f>IF(PlanillaMsv_CantidadDocs&lt;&gt;"",PlanillaMsv_CantidadDocs,"")</f>
        <v/>
      </c>
      <c r="AG14" s="38" t="str">
        <f>IF(NroCuentaCorriente&lt;&gt;"",NroCuentaCorriente,"")</f>
        <v/>
      </c>
      <c r="AH14" s="38" t="str">
        <f>IF(NroCuentaGarantia&lt;&gt;"",NroCuentaGarantia,"")</f>
        <v/>
      </c>
      <c r="AI14" s="35" t="str">
        <f>IF(Agencia_Codigo&lt;&gt;"",Agencia_Codigo,"")</f>
        <v/>
      </c>
      <c r="AJ14" s="39" t="str">
        <f>IF(Tarifa_Codigo&lt;&gt;"",Tarifa_Codigo,"")</f>
        <v/>
      </c>
      <c r="AK14" s="35" t="str">
        <f>IF(FdN_Codigo&lt;&gt;"",FdN_Codigo,"")</f>
        <v/>
      </c>
      <c r="AL14" s="35" t="str">
        <f>IF(Sublimite&lt;&gt;"",Sublimite,"")</f>
        <v/>
      </c>
      <c r="AM14" s="40" t="str">
        <f>IF(TEA&lt;&gt;"",TEA,"")</f>
        <v/>
      </c>
      <c r="AN14" s="35" t="str">
        <f>IFERROR(INDEX(Tab_ProductoServicio[],MATCH(Producto,Tab_ProductoServicio[ProductoServicio],0),2),"")</f>
        <v/>
      </c>
      <c r="AO14" s="35" t="str">
        <f>IFERROR(INDEX(Tab_TipoDocumento[],MATCH(TipoDocumento,Tab_TipoDocumento[TipoDocumento],0),2),"")</f>
        <v/>
      </c>
      <c r="AP14" s="35" t="str">
        <f>IF(OR(TipoDocumento_Codigo=1,TipoDocumento_Codigo=2),"List_DOI_Tipo1",IF(TipoDocumento_Codigo=3,"List_DOI_Tipo2","List_DOI_Tipo2"))</f>
        <v>List_DOI_Tipo2</v>
      </c>
      <c r="AQ14" s="35" t="str">
        <f>TEXT(Cliente_Direccion,)</f>
        <v/>
      </c>
      <c r="AR14" s="35" t="str">
        <f>TEXT(Cliente_Departamento,)</f>
        <v/>
      </c>
      <c r="AS14" s="35" t="str">
        <f>TEXT(Cliente_Provincia,)</f>
        <v/>
      </c>
      <c r="AT14" s="35" t="str">
        <f>TEXT(Cliente_Distrito,)</f>
        <v/>
      </c>
      <c r="AU14" s="35" t="str">
        <f>IFERROR(INDEX(Tab_UBIGEO[],MATCH(PlnMsv_Tab_Planilla[[#This Row],[Cliente_Departamento]],Tab_UBIGEO[Departamento],0),MATCH("List_Provincia",Tab_UBIGEO[#Headers],0)),"")</f>
        <v/>
      </c>
      <c r="AV14" s="35" t="str">
        <f>IFERROR(INDEX(Tab_UBIGEO[],MATCH(PlnMsv_Tab_Planilla[[#This Row],[Cliente_Provincia]],Tab_UBIGEO[Provincia],0),MATCH("List_Distrito",Tab_UBIGEO[#Headers],0)),"")</f>
        <v/>
      </c>
      <c r="AW14" s="35"/>
      <c r="AX14" s="35"/>
      <c r="AY14" s="35"/>
      <c r="AZ14" s="35"/>
      <c r="BA14" s="61"/>
      <c r="BB14" s="35" t="str">
        <f>TEXT(Marca_Operacion,)</f>
        <v/>
      </c>
      <c r="BC14" s="35"/>
      <c r="BD14" s="35"/>
      <c r="BE14" s="35"/>
      <c r="BF14" s="35"/>
      <c r="BG14" s="35"/>
      <c r="BH14" s="35"/>
      <c r="BI14" s="35"/>
      <c r="BJ14" s="35"/>
      <c r="BK14" s="77"/>
    </row>
    <row r="15" spans="2:63" ht="13.5"/>
    <row r="16" spans="2:63" ht="13.5"/>
    <row r="17" spans="3:25" s="33" customFormat="1" ht="19.899999999999999" customHeight="1">
      <c r="C17" s="66" t="s">
        <v>56</v>
      </c>
      <c r="D17" s="32"/>
      <c r="E17" s="32"/>
      <c r="F17" s="32"/>
      <c r="G17" s="32"/>
      <c r="H17" s="32"/>
      <c r="I17" s="32"/>
      <c r="K17" s="31"/>
      <c r="O17" s="32"/>
    </row>
    <row r="18" spans="3:25" ht="13.5">
      <c r="C18" s="146" t="s">
        <v>57</v>
      </c>
      <c r="D18" s="147"/>
      <c r="E18" s="146" t="s">
        <v>58</v>
      </c>
      <c r="F18" s="147"/>
      <c r="G18" s="59" t="s">
        <v>59</v>
      </c>
      <c r="H18" s="146" t="s">
        <v>60</v>
      </c>
      <c r="I18" s="147"/>
      <c r="J18" s="59" t="s">
        <v>61</v>
      </c>
      <c r="K18" s="59" t="str">
        <f>IF(OR(Producto_Codigo=1,Producto_Codigo=2),"N° Cuenta",IF(Producto_Codigo=3,"N° Cta. Corriente","N° Cuenta"))</f>
        <v>N° Cuenta</v>
      </c>
      <c r="L18" s="59" t="s">
        <v>21</v>
      </c>
      <c r="M18" s="59" t="s">
        <v>62</v>
      </c>
      <c r="T18"/>
      <c r="U18"/>
      <c r="V18"/>
      <c r="W18"/>
      <c r="X18"/>
      <c r="Y18"/>
    </row>
    <row r="19" spans="3:25" ht="27.6" customHeight="1">
      <c r="C19" s="170" t="str">
        <f>TEXT(Producto,)</f>
        <v/>
      </c>
      <c r="D19" s="171"/>
      <c r="E19" s="172" t="str">
        <f>TEXT(TipoDocumento,)</f>
        <v/>
      </c>
      <c r="F19" s="173"/>
      <c r="G19" s="118" t="str">
        <f>TEXT(Planilla_Moneda,)</f>
        <v/>
      </c>
      <c r="H19" s="151" t="str">
        <f>IF(SUM(PlnMsv_Tab_Documentos[Monto])&lt;&gt;0,SUM(PlnMsv_Tab_Documentos[Monto]),"")</f>
        <v/>
      </c>
      <c r="I19" s="152"/>
      <c r="J19" s="119" t="str">
        <f>IF(COUNTA(PlnMsv_Tab_Documentos[N° Doc.])&lt;&gt;0,COUNTA(PlnMsv_Tab_Documentos[N° Doc.]),"")</f>
        <v/>
      </c>
      <c r="K19" s="82" t="str">
        <f>IF(NroCuentaCorriente&lt;&gt;"",NroCuentaCorriente,"")</f>
        <v/>
      </c>
      <c r="L19" s="120" t="str">
        <f>TEXT(Protesto,)</f>
        <v/>
      </c>
      <c r="M19" s="82" t="str">
        <f>IF(NroCuentaGarantia&lt;&gt;"",NroCuentaGarantia,"")</f>
        <v/>
      </c>
      <c r="T19"/>
      <c r="U19"/>
      <c r="V19"/>
      <c r="W19"/>
      <c r="X19"/>
      <c r="Y19"/>
    </row>
    <row r="20" spans="3:25" ht="13.5"/>
    <row r="21" spans="3:25" ht="13.5"/>
    <row r="22" spans="3:25" ht="19.899999999999999" customHeight="1">
      <c r="C22" s="66" t="s">
        <v>66</v>
      </c>
    </row>
    <row r="23" spans="3:25" ht="13.5" hidden="1"/>
    <row r="24" spans="3:25" ht="13.5" hidden="1"/>
    <row r="25" spans="3:25" ht="13.5" hidden="1"/>
    <row r="26" spans="3:25" ht="13.5" hidden="1"/>
    <row r="27" spans="3:25" ht="13.5" hidden="1"/>
    <row r="28" spans="3:25" ht="13.5" hidden="1"/>
    <row r="29" spans="3:25" ht="13.5" hidden="1"/>
    <row r="30" spans="3:25" ht="13.5" hidden="1">
      <c r="L30" s="75"/>
      <c r="M30" s="75"/>
    </row>
    <row r="31" spans="3:25" ht="13.5" hidden="1">
      <c r="L31"/>
      <c r="M31"/>
    </row>
    <row r="32" spans="3:25" ht="13.5" hidden="1">
      <c r="K32"/>
      <c r="L32"/>
    </row>
    <row r="33" spans="3:29" s="56" customFormat="1" ht="15">
      <c r="C33" s="41"/>
      <c r="D33" s="42" t="str">
        <f>IF(OR(TipoDocumento_Codigo=1,TipoDocumento_Codigo=2),"FACTURAS",IF(TipoDocumento_Codigo=3,"                   LETRAS","DOCUMENTOS"))</f>
        <v>DOCUMENTOS</v>
      </c>
      <c r="E33" s="43"/>
      <c r="F33" s="44"/>
      <c r="G33" s="43"/>
      <c r="H33" s="43"/>
      <c r="I33" s="43"/>
      <c r="J33" s="43" t="str">
        <f>IF(OR(TipoDocumento_Codigo=1,TipoDocumento_Codigo=2),"                                              ACEPTANTES / ADQUIRENTES",IF(TipoDocumento_Codigo=3,"ACEPTANTES / ADQUIRENTES","                                              ACEPTANTES / ADQUIRENTES"))</f>
        <v xml:space="preserve">                                              ACEPTANTES / ADQUIRENTES</v>
      </c>
      <c r="K33" s="43"/>
      <c r="L33" s="43"/>
      <c r="M33" s="43"/>
      <c r="N33" s="43"/>
      <c r="O33" s="43"/>
      <c r="P33" s="44"/>
    </row>
    <row r="34" spans="3:29" s="46" customFormat="1" ht="13.5">
      <c r="C34" s="45" t="s">
        <v>69</v>
      </c>
      <c r="D34" s="45" t="s">
        <v>70</v>
      </c>
      <c r="E34" s="45" t="s">
        <v>71</v>
      </c>
      <c r="F34" s="45" t="s">
        <v>72</v>
      </c>
      <c r="G34" s="45" t="s">
        <v>4</v>
      </c>
      <c r="H34" s="45" t="s">
        <v>73</v>
      </c>
      <c r="I34" s="45" t="s">
        <v>74</v>
      </c>
      <c r="J34" s="45" t="s">
        <v>7</v>
      </c>
      <c r="K34" s="45" t="s">
        <v>8</v>
      </c>
      <c r="L34" s="45" t="s">
        <v>9</v>
      </c>
      <c r="M34" s="45" t="s">
        <v>10</v>
      </c>
      <c r="N34" s="45" t="s">
        <v>75</v>
      </c>
      <c r="O34" s="45" t="s">
        <v>76</v>
      </c>
      <c r="P34" s="45" t="s">
        <v>6</v>
      </c>
      <c r="T34" s="47" t="s">
        <v>77</v>
      </c>
      <c r="U34" s="48" t="s">
        <v>78</v>
      </c>
      <c r="V34" s="48" t="s">
        <v>79</v>
      </c>
      <c r="W34" s="48" t="s">
        <v>80</v>
      </c>
      <c r="X34" s="48" t="s">
        <v>37</v>
      </c>
      <c r="Y34" s="48" t="s">
        <v>38</v>
      </c>
      <c r="Z34" s="48" t="s">
        <v>81</v>
      </c>
      <c r="AA34" s="48" t="s">
        <v>82</v>
      </c>
      <c r="AB34" s="48" t="s">
        <v>83</v>
      </c>
      <c r="AC34" s="34"/>
    </row>
    <row r="35" spans="3:29" ht="27.6" customHeight="1">
      <c r="C35" s="88"/>
      <c r="D35" s="89"/>
      <c r="E35" s="90"/>
      <c r="F35" s="91"/>
      <c r="G35" s="92"/>
      <c r="H35" s="93"/>
      <c r="I35" s="93"/>
      <c r="J35" s="94"/>
      <c r="K35" s="94"/>
      <c r="L35" s="94"/>
      <c r="M35" s="94"/>
      <c r="N35" s="94"/>
      <c r="O35" s="95"/>
      <c r="P35" s="96"/>
      <c r="T35" s="49">
        <v>1</v>
      </c>
      <c r="U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" s="50" t="str">
        <f>IFERROR(INDEX(Tab_UBIGEO[],MATCH(PlnMsv_Tab_DocumentosAux[[#This Row],[ADQ_UBIGEO]],Tab_UBIGEO[UBIGEO],0),MATCH($V$34,Tab_UBIGEO[#Headers],0)),"")</f>
        <v/>
      </c>
      <c r="W35" s="50" t="str">
        <f>IFERROR(INDEX(Tab_UBIGEO[],MATCH(PlnMsv_Tab_DocumentosAux[[#This Row],[ADQ_UBIGEO]],Tab_UBIGEO[UBIGEO],0),MATCH($W$34,Tab_UBIGEO[#Headers],0)),"")</f>
        <v/>
      </c>
      <c r="X35" s="51" t="str">
        <f>IFERROR(INDEX(Tab_UBIGEO[],MATCH(PlnMsv_Tab_Documentos[[#This Row],[Departamento]],Tab_UBIGEO[Departamento],0),MATCH(X$34,Tab_UBIGEO[#Headers],0)),"")</f>
        <v/>
      </c>
      <c r="Y35" s="51" t="str">
        <f>IFERROR(INDEX(Tab_UBIGEO[],MATCH(PlnMsv_Tab_Documentos[[#This Row],[Provincia]],Tab_UBIGEO[Provincia],0),MATCH(Y$34,Tab_UBIGEO[#Headers],0)),"")</f>
        <v/>
      </c>
      <c r="Z35" s="50" t="str">
        <f>IF(PlnMsv_Tab_Documentos[[#This Row],[Departamento]]&lt;&gt;"",IF(COUNTIF(Tab_UBIGEO[Departamento],PlnMsv_Tab_Documentos[[#This Row],[Departamento]])&gt;=1,1,0),"")</f>
        <v/>
      </c>
      <c r="AA35" s="50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" s="50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" s="34"/>
    </row>
    <row r="36" spans="3:29" ht="27.6" customHeight="1">
      <c r="C36" s="88"/>
      <c r="D36" s="89"/>
      <c r="E36" s="90"/>
      <c r="F36" s="91"/>
      <c r="G36" s="92"/>
      <c r="H36" s="93"/>
      <c r="I36" s="93"/>
      <c r="J36" s="94"/>
      <c r="K36" s="94"/>
      <c r="L36" s="94"/>
      <c r="M36" s="94"/>
      <c r="N36" s="94"/>
      <c r="O36" s="95"/>
      <c r="P36" s="96"/>
      <c r="T36" s="49">
        <v>2</v>
      </c>
      <c r="U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" s="50" t="str">
        <f>IFERROR(INDEX(Tab_UBIGEO[],MATCH(PlnMsv_Tab_DocumentosAux[[#This Row],[ADQ_UBIGEO]],Tab_UBIGEO[UBIGEO],0),MATCH($V$34,Tab_UBIGEO[#Headers],0)),"")</f>
        <v/>
      </c>
      <c r="W36" s="50" t="str">
        <f>IFERROR(INDEX(Tab_UBIGEO[],MATCH(PlnMsv_Tab_DocumentosAux[[#This Row],[ADQ_UBIGEO]],Tab_UBIGEO[UBIGEO],0),MATCH($W$34,Tab_UBIGEO[#Headers],0)),"")</f>
        <v/>
      </c>
      <c r="X36" s="51" t="str">
        <f>IFERROR(INDEX(Tab_UBIGEO[],MATCH(PlnMsv_Tab_Documentos[[#This Row],[Departamento]],Tab_UBIGEO[Departamento],0),MATCH(X$34,Tab_UBIGEO[#Headers],0)),"")</f>
        <v/>
      </c>
      <c r="Y36" s="51" t="str">
        <f>IFERROR(INDEX(Tab_UBIGEO[],MATCH(PlnMsv_Tab_Documentos[[#This Row],[Provincia]],Tab_UBIGEO[Provincia],0),MATCH(Y$34,Tab_UBIGEO[#Headers],0)),"")</f>
        <v/>
      </c>
      <c r="Z36" s="50" t="str">
        <f>IF(PlnMsv_Tab_Documentos[[#This Row],[Departamento]]&lt;&gt;"",IF(COUNTIF(Tab_UBIGEO[Departamento],PlnMsv_Tab_Documentos[[#This Row],[Departamento]])&gt;=1,1,0),"")</f>
        <v/>
      </c>
      <c r="AA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" s="34"/>
    </row>
    <row r="37" spans="3:29" ht="27.6" customHeight="1">
      <c r="C37" s="88"/>
      <c r="D37" s="89"/>
      <c r="E37" s="90"/>
      <c r="F37" s="91"/>
      <c r="G37" s="92"/>
      <c r="H37" s="93"/>
      <c r="I37" s="93"/>
      <c r="J37" s="94"/>
      <c r="K37" s="94"/>
      <c r="L37" s="94"/>
      <c r="M37" s="94"/>
      <c r="N37" s="94"/>
      <c r="O37" s="95"/>
      <c r="P37" s="96"/>
      <c r="T37" s="49">
        <v>3</v>
      </c>
      <c r="U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" s="50" t="str">
        <f>IFERROR(INDEX(Tab_UBIGEO[],MATCH(PlnMsv_Tab_DocumentosAux[[#This Row],[ADQ_UBIGEO]],Tab_UBIGEO[UBIGEO],0),MATCH($V$34,Tab_UBIGEO[#Headers],0)),"")</f>
        <v/>
      </c>
      <c r="W37" s="50" t="str">
        <f>IFERROR(INDEX(Tab_UBIGEO[],MATCH(PlnMsv_Tab_DocumentosAux[[#This Row],[ADQ_UBIGEO]],Tab_UBIGEO[UBIGEO],0),MATCH($W$34,Tab_UBIGEO[#Headers],0)),"")</f>
        <v/>
      </c>
      <c r="X37" s="51" t="str">
        <f>IFERROR(INDEX(Tab_UBIGEO[],MATCH(PlnMsv_Tab_Documentos[[#This Row],[Departamento]],Tab_UBIGEO[Departamento],0),MATCH(X$34,Tab_UBIGEO[#Headers],0)),"")</f>
        <v/>
      </c>
      <c r="Y37" s="51" t="str">
        <f>IFERROR(INDEX(Tab_UBIGEO[],MATCH(PlnMsv_Tab_Documentos[[#This Row],[Provincia]],Tab_UBIGEO[Provincia],0),MATCH(Y$34,Tab_UBIGEO[#Headers],0)),"")</f>
        <v/>
      </c>
      <c r="Z37" s="50" t="str">
        <f>IF(PlnMsv_Tab_Documentos[[#This Row],[Departamento]]&lt;&gt;"",IF(COUNTIF(Tab_UBIGEO[Departamento],PlnMsv_Tab_Documentos[[#This Row],[Departamento]])&gt;=1,1,0),"")</f>
        <v/>
      </c>
      <c r="AA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" s="34"/>
    </row>
    <row r="38" spans="3:29" ht="27.6" customHeight="1">
      <c r="C38" s="88"/>
      <c r="D38" s="89"/>
      <c r="E38" s="90"/>
      <c r="F38" s="91"/>
      <c r="G38" s="92"/>
      <c r="H38" s="93"/>
      <c r="I38" s="93"/>
      <c r="J38" s="94"/>
      <c r="K38" s="94"/>
      <c r="L38" s="94"/>
      <c r="M38" s="94"/>
      <c r="N38" s="94"/>
      <c r="O38" s="95"/>
      <c r="P38" s="96"/>
      <c r="T38" s="49">
        <v>4</v>
      </c>
      <c r="U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" s="50" t="str">
        <f>IFERROR(INDEX(Tab_UBIGEO[],MATCH(PlnMsv_Tab_DocumentosAux[[#This Row],[ADQ_UBIGEO]],Tab_UBIGEO[UBIGEO],0),MATCH($V$34,Tab_UBIGEO[#Headers],0)),"")</f>
        <v/>
      </c>
      <c r="W38" s="50" t="str">
        <f>IFERROR(INDEX(Tab_UBIGEO[],MATCH(PlnMsv_Tab_DocumentosAux[[#This Row],[ADQ_UBIGEO]],Tab_UBIGEO[UBIGEO],0),MATCH($W$34,Tab_UBIGEO[#Headers],0)),"")</f>
        <v/>
      </c>
      <c r="X38" s="51" t="str">
        <f>IFERROR(INDEX(Tab_UBIGEO[],MATCH(PlnMsv_Tab_Documentos[[#This Row],[Departamento]],Tab_UBIGEO[Departamento],0),MATCH(X$34,Tab_UBIGEO[#Headers],0)),"")</f>
        <v/>
      </c>
      <c r="Y38" s="51" t="str">
        <f>IFERROR(INDEX(Tab_UBIGEO[],MATCH(PlnMsv_Tab_Documentos[[#This Row],[Provincia]],Tab_UBIGEO[Provincia],0),MATCH(Y$34,Tab_UBIGEO[#Headers],0)),"")</f>
        <v/>
      </c>
      <c r="Z38" s="50" t="str">
        <f>IF(PlnMsv_Tab_Documentos[[#This Row],[Departamento]]&lt;&gt;"",IF(COUNTIF(Tab_UBIGEO[Departamento],PlnMsv_Tab_Documentos[[#This Row],[Departamento]])&gt;=1,1,0),"")</f>
        <v/>
      </c>
      <c r="AA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" s="34"/>
    </row>
    <row r="39" spans="3:29" ht="27.6" customHeight="1">
      <c r="C39" s="88"/>
      <c r="D39" s="89"/>
      <c r="E39" s="90"/>
      <c r="F39" s="91"/>
      <c r="G39" s="92"/>
      <c r="H39" s="93"/>
      <c r="I39" s="93"/>
      <c r="J39" s="94"/>
      <c r="K39" s="94"/>
      <c r="L39" s="94"/>
      <c r="M39" s="94"/>
      <c r="N39" s="94"/>
      <c r="O39" s="95"/>
      <c r="P39" s="96"/>
      <c r="T39" s="49">
        <v>5</v>
      </c>
      <c r="U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" s="50" t="str">
        <f>IFERROR(INDEX(Tab_UBIGEO[],MATCH(PlnMsv_Tab_DocumentosAux[[#This Row],[ADQ_UBIGEO]],Tab_UBIGEO[UBIGEO],0),MATCH($V$34,Tab_UBIGEO[#Headers],0)),"")</f>
        <v/>
      </c>
      <c r="W39" s="50" t="str">
        <f>IFERROR(INDEX(Tab_UBIGEO[],MATCH(PlnMsv_Tab_DocumentosAux[[#This Row],[ADQ_UBIGEO]],Tab_UBIGEO[UBIGEO],0),MATCH($W$34,Tab_UBIGEO[#Headers],0)),"")</f>
        <v/>
      </c>
      <c r="X39" s="51" t="str">
        <f>IFERROR(INDEX(Tab_UBIGEO[],MATCH(PlnMsv_Tab_Documentos[[#This Row],[Departamento]],Tab_UBIGEO[Departamento],0),MATCH(X$34,Tab_UBIGEO[#Headers],0)),"")</f>
        <v/>
      </c>
      <c r="Y39" s="51" t="str">
        <f>IFERROR(INDEX(Tab_UBIGEO[],MATCH(PlnMsv_Tab_Documentos[[#This Row],[Provincia]],Tab_UBIGEO[Provincia],0),MATCH(Y$34,Tab_UBIGEO[#Headers],0)),"")</f>
        <v/>
      </c>
      <c r="Z39" s="50" t="str">
        <f>IF(PlnMsv_Tab_Documentos[[#This Row],[Departamento]]&lt;&gt;"",IF(COUNTIF(Tab_UBIGEO[Departamento],PlnMsv_Tab_Documentos[[#This Row],[Departamento]])&gt;=1,1,0),"")</f>
        <v/>
      </c>
      <c r="AA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" s="34"/>
    </row>
    <row r="40" spans="3:29" ht="27.6" customHeight="1">
      <c r="C40" s="88"/>
      <c r="D40" s="89"/>
      <c r="E40" s="90"/>
      <c r="F40" s="91"/>
      <c r="G40" s="92"/>
      <c r="H40" s="93"/>
      <c r="I40" s="93"/>
      <c r="J40" s="94"/>
      <c r="K40" s="94"/>
      <c r="L40" s="94"/>
      <c r="M40" s="94"/>
      <c r="N40" s="94"/>
      <c r="O40" s="95"/>
      <c r="P40" s="96"/>
      <c r="T40" s="49">
        <v>6</v>
      </c>
      <c r="U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" s="50" t="str">
        <f>IFERROR(INDEX(Tab_UBIGEO[],MATCH(PlnMsv_Tab_DocumentosAux[[#This Row],[ADQ_UBIGEO]],Tab_UBIGEO[UBIGEO],0),MATCH($V$34,Tab_UBIGEO[#Headers],0)),"")</f>
        <v/>
      </c>
      <c r="W40" s="50" t="str">
        <f>IFERROR(INDEX(Tab_UBIGEO[],MATCH(PlnMsv_Tab_DocumentosAux[[#This Row],[ADQ_UBIGEO]],Tab_UBIGEO[UBIGEO],0),MATCH($W$34,Tab_UBIGEO[#Headers],0)),"")</f>
        <v/>
      </c>
      <c r="X40" s="51" t="str">
        <f>IFERROR(INDEX(Tab_UBIGEO[],MATCH(PlnMsv_Tab_Documentos[[#This Row],[Departamento]],Tab_UBIGEO[Departamento],0),MATCH(X$34,Tab_UBIGEO[#Headers],0)),"")</f>
        <v/>
      </c>
      <c r="Y40" s="51" t="str">
        <f>IFERROR(INDEX(Tab_UBIGEO[],MATCH(PlnMsv_Tab_Documentos[[#This Row],[Provincia]],Tab_UBIGEO[Provincia],0),MATCH(Y$34,Tab_UBIGEO[#Headers],0)),"")</f>
        <v/>
      </c>
      <c r="Z40" s="50" t="str">
        <f>IF(PlnMsv_Tab_Documentos[[#This Row],[Departamento]]&lt;&gt;"",IF(COUNTIF(Tab_UBIGEO[Departamento],PlnMsv_Tab_Documentos[[#This Row],[Departamento]])&gt;=1,1,0),"")</f>
        <v/>
      </c>
      <c r="AA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" s="34"/>
    </row>
    <row r="41" spans="3:29" ht="27.6" customHeight="1">
      <c r="C41" s="88"/>
      <c r="D41" s="89"/>
      <c r="E41" s="90"/>
      <c r="F41" s="91"/>
      <c r="G41" s="92"/>
      <c r="H41" s="93"/>
      <c r="I41" s="93"/>
      <c r="J41" s="94"/>
      <c r="K41" s="94"/>
      <c r="L41" s="94"/>
      <c r="M41" s="94"/>
      <c r="N41" s="94"/>
      <c r="O41" s="95"/>
      <c r="P41" s="96"/>
      <c r="T41" s="49">
        <v>7</v>
      </c>
      <c r="U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" s="50" t="str">
        <f>IFERROR(INDEX(Tab_UBIGEO[],MATCH(PlnMsv_Tab_DocumentosAux[[#This Row],[ADQ_UBIGEO]],Tab_UBIGEO[UBIGEO],0),MATCH($V$34,Tab_UBIGEO[#Headers],0)),"")</f>
        <v/>
      </c>
      <c r="W41" s="50" t="str">
        <f>IFERROR(INDEX(Tab_UBIGEO[],MATCH(PlnMsv_Tab_DocumentosAux[[#This Row],[ADQ_UBIGEO]],Tab_UBIGEO[UBIGEO],0),MATCH($W$34,Tab_UBIGEO[#Headers],0)),"")</f>
        <v/>
      </c>
      <c r="X41" s="51" t="str">
        <f>IFERROR(INDEX(Tab_UBIGEO[],MATCH(PlnMsv_Tab_Documentos[[#This Row],[Departamento]],Tab_UBIGEO[Departamento],0),MATCH(X$34,Tab_UBIGEO[#Headers],0)),"")</f>
        <v/>
      </c>
      <c r="Y41" s="51" t="str">
        <f>IFERROR(INDEX(Tab_UBIGEO[],MATCH(PlnMsv_Tab_Documentos[[#This Row],[Provincia]],Tab_UBIGEO[Provincia],0),MATCH(Y$34,Tab_UBIGEO[#Headers],0)),"")</f>
        <v/>
      </c>
      <c r="Z41" s="50" t="str">
        <f>IF(PlnMsv_Tab_Documentos[[#This Row],[Departamento]]&lt;&gt;"",IF(COUNTIF(Tab_UBIGEO[Departamento],PlnMsv_Tab_Documentos[[#This Row],[Departamento]])&gt;=1,1,0),"")</f>
        <v/>
      </c>
      <c r="AA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" s="34"/>
    </row>
    <row r="42" spans="3:29" ht="27.6" customHeight="1">
      <c r="C42" s="88"/>
      <c r="D42" s="89"/>
      <c r="E42" s="90"/>
      <c r="F42" s="91"/>
      <c r="G42" s="92"/>
      <c r="H42" s="93"/>
      <c r="I42" s="93"/>
      <c r="J42" s="94"/>
      <c r="K42" s="94"/>
      <c r="L42" s="94"/>
      <c r="M42" s="94"/>
      <c r="N42" s="94"/>
      <c r="O42" s="95"/>
      <c r="P42" s="96"/>
      <c r="T42" s="49">
        <v>8</v>
      </c>
      <c r="U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" s="50" t="str">
        <f>IFERROR(INDEX(Tab_UBIGEO[],MATCH(PlnMsv_Tab_DocumentosAux[[#This Row],[ADQ_UBIGEO]],Tab_UBIGEO[UBIGEO],0),MATCH($V$34,Tab_UBIGEO[#Headers],0)),"")</f>
        <v/>
      </c>
      <c r="W42" s="50" t="str">
        <f>IFERROR(INDEX(Tab_UBIGEO[],MATCH(PlnMsv_Tab_DocumentosAux[[#This Row],[ADQ_UBIGEO]],Tab_UBIGEO[UBIGEO],0),MATCH($W$34,Tab_UBIGEO[#Headers],0)),"")</f>
        <v/>
      </c>
      <c r="X42" s="51" t="str">
        <f>IFERROR(INDEX(Tab_UBIGEO[],MATCH(PlnMsv_Tab_Documentos[[#This Row],[Departamento]],Tab_UBIGEO[Departamento],0),MATCH(X$34,Tab_UBIGEO[#Headers],0)),"")</f>
        <v/>
      </c>
      <c r="Y42" s="51" t="str">
        <f>IFERROR(INDEX(Tab_UBIGEO[],MATCH(PlnMsv_Tab_Documentos[[#This Row],[Provincia]],Tab_UBIGEO[Provincia],0),MATCH(Y$34,Tab_UBIGEO[#Headers],0)),"")</f>
        <v/>
      </c>
      <c r="Z42" s="50" t="str">
        <f>IF(PlnMsv_Tab_Documentos[[#This Row],[Departamento]]&lt;&gt;"",IF(COUNTIF(Tab_UBIGEO[Departamento],PlnMsv_Tab_Documentos[[#This Row],[Departamento]])&gt;=1,1,0),"")</f>
        <v/>
      </c>
      <c r="AA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" s="34"/>
    </row>
    <row r="43" spans="3:29" ht="27.6" customHeight="1">
      <c r="C43" s="88"/>
      <c r="D43" s="89"/>
      <c r="E43" s="90"/>
      <c r="F43" s="91"/>
      <c r="G43" s="92"/>
      <c r="H43" s="93"/>
      <c r="I43" s="93"/>
      <c r="J43" s="94"/>
      <c r="K43" s="94"/>
      <c r="L43" s="94"/>
      <c r="M43" s="94"/>
      <c r="N43" s="94"/>
      <c r="O43" s="95"/>
      <c r="P43" s="96"/>
      <c r="T43" s="49">
        <v>9</v>
      </c>
      <c r="U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" s="50" t="str">
        <f>IFERROR(INDEX(Tab_UBIGEO[],MATCH(PlnMsv_Tab_DocumentosAux[[#This Row],[ADQ_UBIGEO]],Tab_UBIGEO[UBIGEO],0),MATCH($V$34,Tab_UBIGEO[#Headers],0)),"")</f>
        <v/>
      </c>
      <c r="W43" s="50" t="str">
        <f>IFERROR(INDEX(Tab_UBIGEO[],MATCH(PlnMsv_Tab_DocumentosAux[[#This Row],[ADQ_UBIGEO]],Tab_UBIGEO[UBIGEO],0),MATCH($W$34,Tab_UBIGEO[#Headers],0)),"")</f>
        <v/>
      </c>
      <c r="X43" s="51" t="str">
        <f>IFERROR(INDEX(Tab_UBIGEO[],MATCH(PlnMsv_Tab_Documentos[[#This Row],[Departamento]],Tab_UBIGEO[Departamento],0),MATCH(X$34,Tab_UBIGEO[#Headers],0)),"")</f>
        <v/>
      </c>
      <c r="Y43" s="51" t="str">
        <f>IFERROR(INDEX(Tab_UBIGEO[],MATCH(PlnMsv_Tab_Documentos[[#This Row],[Provincia]],Tab_UBIGEO[Provincia],0),MATCH(Y$34,Tab_UBIGEO[#Headers],0)),"")</f>
        <v/>
      </c>
      <c r="Z43" s="50" t="str">
        <f>IF(PlnMsv_Tab_Documentos[[#This Row],[Departamento]]&lt;&gt;"",IF(COUNTIF(Tab_UBIGEO[Departamento],PlnMsv_Tab_Documentos[[#This Row],[Departamento]])&gt;=1,1,0),"")</f>
        <v/>
      </c>
      <c r="AA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" s="34"/>
    </row>
    <row r="44" spans="3:29" ht="27.6" customHeight="1">
      <c r="C44" s="88"/>
      <c r="D44" s="89"/>
      <c r="E44" s="90"/>
      <c r="F44" s="91"/>
      <c r="G44" s="92"/>
      <c r="H44" s="93"/>
      <c r="I44" s="93"/>
      <c r="J44" s="94"/>
      <c r="K44" s="94"/>
      <c r="L44" s="94"/>
      <c r="M44" s="94"/>
      <c r="N44" s="94"/>
      <c r="O44" s="95"/>
      <c r="P44" s="96"/>
      <c r="T44" s="49">
        <v>10</v>
      </c>
      <c r="U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" s="50" t="str">
        <f>IFERROR(INDEX(Tab_UBIGEO[],MATCH(PlnMsv_Tab_DocumentosAux[[#This Row],[ADQ_UBIGEO]],Tab_UBIGEO[UBIGEO],0),MATCH($V$34,Tab_UBIGEO[#Headers],0)),"")</f>
        <v/>
      </c>
      <c r="W44" s="50" t="str">
        <f>IFERROR(INDEX(Tab_UBIGEO[],MATCH(PlnMsv_Tab_DocumentosAux[[#This Row],[ADQ_UBIGEO]],Tab_UBIGEO[UBIGEO],0),MATCH($W$34,Tab_UBIGEO[#Headers],0)),"")</f>
        <v/>
      </c>
      <c r="X44" s="51" t="str">
        <f>IFERROR(INDEX(Tab_UBIGEO[],MATCH(PlnMsv_Tab_Documentos[[#This Row],[Departamento]],Tab_UBIGEO[Departamento],0),MATCH(X$34,Tab_UBIGEO[#Headers],0)),"")</f>
        <v/>
      </c>
      <c r="Y44" s="51" t="str">
        <f>IFERROR(INDEX(Tab_UBIGEO[],MATCH(PlnMsv_Tab_Documentos[[#This Row],[Provincia]],Tab_UBIGEO[Provincia],0),MATCH(Y$34,Tab_UBIGEO[#Headers],0)),"")</f>
        <v/>
      </c>
      <c r="Z44" s="50" t="str">
        <f>IF(PlnMsv_Tab_Documentos[[#This Row],[Departamento]]&lt;&gt;"",IF(COUNTIF(Tab_UBIGEO[Departamento],PlnMsv_Tab_Documentos[[#This Row],[Departamento]])&gt;=1,1,0),"")</f>
        <v/>
      </c>
      <c r="AA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" s="34"/>
    </row>
    <row r="45" spans="3:29" ht="27.6" customHeight="1">
      <c r="C45" s="88"/>
      <c r="D45" s="89"/>
      <c r="E45" s="90"/>
      <c r="F45" s="91"/>
      <c r="G45" s="92"/>
      <c r="H45" s="93"/>
      <c r="I45" s="93"/>
      <c r="J45" s="94"/>
      <c r="K45" s="94"/>
      <c r="L45" s="94"/>
      <c r="M45" s="94"/>
      <c r="N45" s="94"/>
      <c r="O45" s="95"/>
      <c r="P45" s="96"/>
      <c r="T45" s="49">
        <v>11</v>
      </c>
      <c r="U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" s="50" t="str">
        <f>IFERROR(INDEX(Tab_UBIGEO[],MATCH(PlnMsv_Tab_DocumentosAux[[#This Row],[ADQ_UBIGEO]],Tab_UBIGEO[UBIGEO],0),MATCH($V$34,Tab_UBIGEO[#Headers],0)),"")</f>
        <v/>
      </c>
      <c r="W45" s="50" t="str">
        <f>IFERROR(INDEX(Tab_UBIGEO[],MATCH(PlnMsv_Tab_DocumentosAux[[#This Row],[ADQ_UBIGEO]],Tab_UBIGEO[UBIGEO],0),MATCH($W$34,Tab_UBIGEO[#Headers],0)),"")</f>
        <v/>
      </c>
      <c r="X45" s="51" t="str">
        <f>IFERROR(INDEX(Tab_UBIGEO[],MATCH(PlnMsv_Tab_Documentos[[#This Row],[Departamento]],Tab_UBIGEO[Departamento],0),MATCH(X$34,Tab_UBIGEO[#Headers],0)),"")</f>
        <v/>
      </c>
      <c r="Y45" s="51" t="str">
        <f>IFERROR(INDEX(Tab_UBIGEO[],MATCH(PlnMsv_Tab_Documentos[[#This Row],[Provincia]],Tab_UBIGEO[Provincia],0),MATCH(Y$34,Tab_UBIGEO[#Headers],0)),"")</f>
        <v/>
      </c>
      <c r="Z45" s="50" t="str">
        <f>IF(PlnMsv_Tab_Documentos[[#This Row],[Departamento]]&lt;&gt;"",IF(COUNTIF(Tab_UBIGEO[Departamento],PlnMsv_Tab_Documentos[[#This Row],[Departamento]])&gt;=1,1,0),"")</f>
        <v/>
      </c>
      <c r="AA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" s="34"/>
    </row>
    <row r="46" spans="3:29" ht="27.6" customHeight="1">
      <c r="C46" s="88"/>
      <c r="D46" s="89"/>
      <c r="E46" s="90"/>
      <c r="F46" s="91"/>
      <c r="G46" s="92"/>
      <c r="H46" s="93"/>
      <c r="I46" s="93"/>
      <c r="J46" s="94"/>
      <c r="K46" s="94"/>
      <c r="L46" s="94"/>
      <c r="M46" s="94"/>
      <c r="N46" s="94"/>
      <c r="O46" s="95"/>
      <c r="P46" s="96"/>
      <c r="T46" s="49">
        <v>12</v>
      </c>
      <c r="U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" s="50" t="str">
        <f>IFERROR(INDEX(Tab_UBIGEO[],MATCH(PlnMsv_Tab_DocumentosAux[[#This Row],[ADQ_UBIGEO]],Tab_UBIGEO[UBIGEO],0),MATCH($V$34,Tab_UBIGEO[#Headers],0)),"")</f>
        <v/>
      </c>
      <c r="W46" s="50" t="str">
        <f>IFERROR(INDEX(Tab_UBIGEO[],MATCH(PlnMsv_Tab_DocumentosAux[[#This Row],[ADQ_UBIGEO]],Tab_UBIGEO[UBIGEO],0),MATCH($W$34,Tab_UBIGEO[#Headers],0)),"")</f>
        <v/>
      </c>
      <c r="X46" s="51" t="str">
        <f>IFERROR(INDEX(Tab_UBIGEO[],MATCH(PlnMsv_Tab_Documentos[[#This Row],[Departamento]],Tab_UBIGEO[Departamento],0),MATCH(X$34,Tab_UBIGEO[#Headers],0)),"")</f>
        <v/>
      </c>
      <c r="Y46" s="51" t="str">
        <f>IFERROR(INDEX(Tab_UBIGEO[],MATCH(PlnMsv_Tab_Documentos[[#This Row],[Provincia]],Tab_UBIGEO[Provincia],0),MATCH(Y$34,Tab_UBIGEO[#Headers],0)),"")</f>
        <v/>
      </c>
      <c r="Z46" s="50" t="str">
        <f>IF(PlnMsv_Tab_Documentos[[#This Row],[Departamento]]&lt;&gt;"",IF(COUNTIF(Tab_UBIGEO[Departamento],PlnMsv_Tab_Documentos[[#This Row],[Departamento]])&gt;=1,1,0),"")</f>
        <v/>
      </c>
      <c r="AA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" s="34"/>
    </row>
    <row r="47" spans="3:29" ht="27.6" customHeight="1">
      <c r="C47" s="88"/>
      <c r="D47" s="89"/>
      <c r="E47" s="90"/>
      <c r="F47" s="91"/>
      <c r="G47" s="92"/>
      <c r="H47" s="93"/>
      <c r="I47" s="93"/>
      <c r="J47" s="94"/>
      <c r="K47" s="94"/>
      <c r="L47" s="94"/>
      <c r="M47" s="94"/>
      <c r="N47" s="94"/>
      <c r="O47" s="95"/>
      <c r="P47" s="96"/>
      <c r="T47" s="49">
        <v>13</v>
      </c>
      <c r="U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" s="50" t="str">
        <f>IFERROR(INDEX(Tab_UBIGEO[],MATCH(PlnMsv_Tab_DocumentosAux[[#This Row],[ADQ_UBIGEO]],Tab_UBIGEO[UBIGEO],0),MATCH($V$34,Tab_UBIGEO[#Headers],0)),"")</f>
        <v/>
      </c>
      <c r="W47" s="50" t="str">
        <f>IFERROR(INDEX(Tab_UBIGEO[],MATCH(PlnMsv_Tab_DocumentosAux[[#This Row],[ADQ_UBIGEO]],Tab_UBIGEO[UBIGEO],0),MATCH($W$34,Tab_UBIGEO[#Headers],0)),"")</f>
        <v/>
      </c>
      <c r="X47" s="51" t="str">
        <f>IFERROR(INDEX(Tab_UBIGEO[],MATCH(PlnMsv_Tab_Documentos[[#This Row],[Departamento]],Tab_UBIGEO[Departamento],0),MATCH(X$34,Tab_UBIGEO[#Headers],0)),"")</f>
        <v/>
      </c>
      <c r="Y47" s="51" t="str">
        <f>IFERROR(INDEX(Tab_UBIGEO[],MATCH(PlnMsv_Tab_Documentos[[#This Row],[Provincia]],Tab_UBIGEO[Provincia],0),MATCH(Y$34,Tab_UBIGEO[#Headers],0)),"")</f>
        <v/>
      </c>
      <c r="Z47" s="50" t="str">
        <f>IF(PlnMsv_Tab_Documentos[[#This Row],[Departamento]]&lt;&gt;"",IF(COUNTIF(Tab_UBIGEO[Departamento],PlnMsv_Tab_Documentos[[#This Row],[Departamento]])&gt;=1,1,0),"")</f>
        <v/>
      </c>
      <c r="AA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" s="34"/>
    </row>
    <row r="48" spans="3:29" ht="27.6" customHeight="1">
      <c r="C48" s="88"/>
      <c r="D48" s="89"/>
      <c r="E48" s="90"/>
      <c r="F48" s="91"/>
      <c r="G48" s="92"/>
      <c r="H48" s="93"/>
      <c r="I48" s="93"/>
      <c r="J48" s="94"/>
      <c r="K48" s="94"/>
      <c r="L48" s="94"/>
      <c r="M48" s="94"/>
      <c r="N48" s="94"/>
      <c r="O48" s="95"/>
      <c r="P48" s="96"/>
      <c r="T48" s="49">
        <v>14</v>
      </c>
      <c r="U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" s="50" t="str">
        <f>IFERROR(INDEX(Tab_UBIGEO[],MATCH(PlnMsv_Tab_DocumentosAux[[#This Row],[ADQ_UBIGEO]],Tab_UBIGEO[UBIGEO],0),MATCH($V$34,Tab_UBIGEO[#Headers],0)),"")</f>
        <v/>
      </c>
      <c r="W48" s="50" t="str">
        <f>IFERROR(INDEX(Tab_UBIGEO[],MATCH(PlnMsv_Tab_DocumentosAux[[#This Row],[ADQ_UBIGEO]],Tab_UBIGEO[UBIGEO],0),MATCH($W$34,Tab_UBIGEO[#Headers],0)),"")</f>
        <v/>
      </c>
      <c r="X48" s="51" t="str">
        <f>IFERROR(INDEX(Tab_UBIGEO[],MATCH(PlnMsv_Tab_Documentos[[#This Row],[Departamento]],Tab_UBIGEO[Departamento],0),MATCH(X$34,Tab_UBIGEO[#Headers],0)),"")</f>
        <v/>
      </c>
      <c r="Y48" s="51" t="str">
        <f>IFERROR(INDEX(Tab_UBIGEO[],MATCH(PlnMsv_Tab_Documentos[[#This Row],[Provincia]],Tab_UBIGEO[Provincia],0),MATCH(Y$34,Tab_UBIGEO[#Headers],0)),"")</f>
        <v/>
      </c>
      <c r="Z48" s="50" t="str">
        <f>IF(PlnMsv_Tab_Documentos[[#This Row],[Departamento]]&lt;&gt;"",IF(COUNTIF(Tab_UBIGEO[Departamento],PlnMsv_Tab_Documentos[[#This Row],[Departamento]])&gt;=1,1,0),"")</f>
        <v/>
      </c>
      <c r="AA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" s="34"/>
    </row>
    <row r="49" spans="3:29" ht="27.6" customHeight="1">
      <c r="C49" s="88"/>
      <c r="D49" s="89"/>
      <c r="E49" s="90"/>
      <c r="F49" s="91"/>
      <c r="G49" s="92"/>
      <c r="H49" s="93"/>
      <c r="I49" s="93"/>
      <c r="J49" s="94"/>
      <c r="K49" s="94"/>
      <c r="L49" s="94"/>
      <c r="M49" s="94"/>
      <c r="N49" s="94"/>
      <c r="O49" s="95"/>
      <c r="P49" s="96"/>
      <c r="T49" s="49">
        <v>15</v>
      </c>
      <c r="U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" s="50" t="str">
        <f>IFERROR(INDEX(Tab_UBIGEO[],MATCH(PlnMsv_Tab_DocumentosAux[[#This Row],[ADQ_UBIGEO]],Tab_UBIGEO[UBIGEO],0),MATCH($V$34,Tab_UBIGEO[#Headers],0)),"")</f>
        <v/>
      </c>
      <c r="W49" s="50" t="str">
        <f>IFERROR(INDEX(Tab_UBIGEO[],MATCH(PlnMsv_Tab_DocumentosAux[[#This Row],[ADQ_UBIGEO]],Tab_UBIGEO[UBIGEO],0),MATCH($W$34,Tab_UBIGEO[#Headers],0)),"")</f>
        <v/>
      </c>
      <c r="X49" s="51" t="str">
        <f>IFERROR(INDEX(Tab_UBIGEO[],MATCH(PlnMsv_Tab_Documentos[[#This Row],[Departamento]],Tab_UBIGEO[Departamento],0),MATCH(X$34,Tab_UBIGEO[#Headers],0)),"")</f>
        <v/>
      </c>
      <c r="Y49" s="51" t="str">
        <f>IFERROR(INDEX(Tab_UBIGEO[],MATCH(PlnMsv_Tab_Documentos[[#This Row],[Provincia]],Tab_UBIGEO[Provincia],0),MATCH(Y$34,Tab_UBIGEO[#Headers],0)),"")</f>
        <v/>
      </c>
      <c r="Z49" s="50" t="str">
        <f>IF(PlnMsv_Tab_Documentos[[#This Row],[Departamento]]&lt;&gt;"",IF(COUNTIF(Tab_UBIGEO[Departamento],PlnMsv_Tab_Documentos[[#This Row],[Departamento]])&gt;=1,1,0),"")</f>
        <v/>
      </c>
      <c r="AA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" s="34"/>
    </row>
    <row r="50" spans="3:29" ht="27.6" customHeight="1">
      <c r="C50" s="88"/>
      <c r="D50" s="89"/>
      <c r="E50" s="90"/>
      <c r="F50" s="91"/>
      <c r="G50" s="92"/>
      <c r="H50" s="93"/>
      <c r="I50" s="93"/>
      <c r="J50" s="94"/>
      <c r="K50" s="94"/>
      <c r="L50" s="94"/>
      <c r="M50" s="94"/>
      <c r="N50" s="94"/>
      <c r="O50" s="95"/>
      <c r="P50" s="96"/>
      <c r="T50" s="49">
        <v>16</v>
      </c>
      <c r="U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" s="50" t="str">
        <f>IFERROR(INDEX(Tab_UBIGEO[],MATCH(PlnMsv_Tab_DocumentosAux[[#This Row],[ADQ_UBIGEO]],Tab_UBIGEO[UBIGEO],0),MATCH($V$34,Tab_UBIGEO[#Headers],0)),"")</f>
        <v/>
      </c>
      <c r="W50" s="50" t="str">
        <f>IFERROR(INDEX(Tab_UBIGEO[],MATCH(PlnMsv_Tab_DocumentosAux[[#This Row],[ADQ_UBIGEO]],Tab_UBIGEO[UBIGEO],0),MATCH($W$34,Tab_UBIGEO[#Headers],0)),"")</f>
        <v/>
      </c>
      <c r="X50" s="51" t="str">
        <f>IFERROR(INDEX(Tab_UBIGEO[],MATCH(PlnMsv_Tab_Documentos[[#This Row],[Departamento]],Tab_UBIGEO[Departamento],0),MATCH(X$34,Tab_UBIGEO[#Headers],0)),"")</f>
        <v/>
      </c>
      <c r="Y50" s="51" t="str">
        <f>IFERROR(INDEX(Tab_UBIGEO[],MATCH(PlnMsv_Tab_Documentos[[#This Row],[Provincia]],Tab_UBIGEO[Provincia],0),MATCH(Y$34,Tab_UBIGEO[#Headers],0)),"")</f>
        <v/>
      </c>
      <c r="Z50" s="50" t="str">
        <f>IF(PlnMsv_Tab_Documentos[[#This Row],[Departamento]]&lt;&gt;"",IF(COUNTIF(Tab_UBIGEO[Departamento],PlnMsv_Tab_Documentos[[#This Row],[Departamento]])&gt;=1,1,0),"")</f>
        <v/>
      </c>
      <c r="AA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" s="34"/>
    </row>
    <row r="51" spans="3:29" ht="27.6" customHeight="1">
      <c r="C51" s="88"/>
      <c r="D51" s="89"/>
      <c r="E51" s="90"/>
      <c r="F51" s="91"/>
      <c r="G51" s="92"/>
      <c r="H51" s="93"/>
      <c r="I51" s="93"/>
      <c r="J51" s="94"/>
      <c r="K51" s="94"/>
      <c r="L51" s="94"/>
      <c r="M51" s="94"/>
      <c r="N51" s="94"/>
      <c r="O51" s="95"/>
      <c r="P51" s="96"/>
      <c r="T51" s="49">
        <v>17</v>
      </c>
      <c r="U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" s="50" t="str">
        <f>IFERROR(INDEX(Tab_UBIGEO[],MATCH(PlnMsv_Tab_DocumentosAux[[#This Row],[ADQ_UBIGEO]],Tab_UBIGEO[UBIGEO],0),MATCH($V$34,Tab_UBIGEO[#Headers],0)),"")</f>
        <v/>
      </c>
      <c r="W51" s="50" t="str">
        <f>IFERROR(INDEX(Tab_UBIGEO[],MATCH(PlnMsv_Tab_DocumentosAux[[#This Row],[ADQ_UBIGEO]],Tab_UBIGEO[UBIGEO],0),MATCH($W$34,Tab_UBIGEO[#Headers],0)),"")</f>
        <v/>
      </c>
      <c r="X51" s="51" t="str">
        <f>IFERROR(INDEX(Tab_UBIGEO[],MATCH(PlnMsv_Tab_Documentos[[#This Row],[Departamento]],Tab_UBIGEO[Departamento],0),MATCH(X$34,Tab_UBIGEO[#Headers],0)),"")</f>
        <v/>
      </c>
      <c r="Y51" s="51" t="str">
        <f>IFERROR(INDEX(Tab_UBIGEO[],MATCH(PlnMsv_Tab_Documentos[[#This Row],[Provincia]],Tab_UBIGEO[Provincia],0),MATCH(Y$34,Tab_UBIGEO[#Headers],0)),"")</f>
        <v/>
      </c>
      <c r="Z51" s="50" t="str">
        <f>IF(PlnMsv_Tab_Documentos[[#This Row],[Departamento]]&lt;&gt;"",IF(COUNTIF(Tab_UBIGEO[Departamento],PlnMsv_Tab_Documentos[[#This Row],[Departamento]])&gt;=1,1,0),"")</f>
        <v/>
      </c>
      <c r="AA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" s="34"/>
    </row>
    <row r="52" spans="3:29" ht="27.6" customHeight="1">
      <c r="C52" s="88"/>
      <c r="D52" s="89"/>
      <c r="E52" s="90"/>
      <c r="F52" s="91"/>
      <c r="G52" s="92"/>
      <c r="H52" s="93"/>
      <c r="I52" s="93"/>
      <c r="J52" s="94"/>
      <c r="K52" s="94"/>
      <c r="L52" s="94"/>
      <c r="M52" s="94"/>
      <c r="N52" s="94"/>
      <c r="O52" s="95"/>
      <c r="P52" s="96"/>
      <c r="T52" s="49">
        <v>18</v>
      </c>
      <c r="U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" s="50" t="str">
        <f>IFERROR(INDEX(Tab_UBIGEO[],MATCH(PlnMsv_Tab_DocumentosAux[[#This Row],[ADQ_UBIGEO]],Tab_UBIGEO[UBIGEO],0),MATCH($V$34,Tab_UBIGEO[#Headers],0)),"")</f>
        <v/>
      </c>
      <c r="W52" s="50" t="str">
        <f>IFERROR(INDEX(Tab_UBIGEO[],MATCH(PlnMsv_Tab_DocumentosAux[[#This Row],[ADQ_UBIGEO]],Tab_UBIGEO[UBIGEO],0),MATCH($W$34,Tab_UBIGEO[#Headers],0)),"")</f>
        <v/>
      </c>
      <c r="X52" s="51" t="str">
        <f>IFERROR(INDEX(Tab_UBIGEO[],MATCH(PlnMsv_Tab_Documentos[[#This Row],[Departamento]],Tab_UBIGEO[Departamento],0),MATCH(X$34,Tab_UBIGEO[#Headers],0)),"")</f>
        <v/>
      </c>
      <c r="Y52" s="51" t="str">
        <f>IFERROR(INDEX(Tab_UBIGEO[],MATCH(PlnMsv_Tab_Documentos[[#This Row],[Provincia]],Tab_UBIGEO[Provincia],0),MATCH(Y$34,Tab_UBIGEO[#Headers],0)),"")</f>
        <v/>
      </c>
      <c r="Z52" s="50" t="str">
        <f>IF(PlnMsv_Tab_Documentos[[#This Row],[Departamento]]&lt;&gt;"",IF(COUNTIF(Tab_UBIGEO[Departamento],PlnMsv_Tab_Documentos[[#This Row],[Departamento]])&gt;=1,1,0),"")</f>
        <v/>
      </c>
      <c r="AA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" s="34"/>
    </row>
    <row r="53" spans="3:29" ht="27.6" customHeight="1">
      <c r="C53" s="88"/>
      <c r="D53" s="89"/>
      <c r="E53" s="90"/>
      <c r="F53" s="91"/>
      <c r="G53" s="92"/>
      <c r="H53" s="93"/>
      <c r="I53" s="93"/>
      <c r="J53" s="94"/>
      <c r="K53" s="94"/>
      <c r="L53" s="94"/>
      <c r="M53" s="94"/>
      <c r="N53" s="94"/>
      <c r="O53" s="95"/>
      <c r="P53" s="96"/>
      <c r="T53" s="49">
        <v>19</v>
      </c>
      <c r="U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" s="50" t="str">
        <f>IFERROR(INDEX(Tab_UBIGEO[],MATCH(PlnMsv_Tab_DocumentosAux[[#This Row],[ADQ_UBIGEO]],Tab_UBIGEO[UBIGEO],0),MATCH($V$34,Tab_UBIGEO[#Headers],0)),"")</f>
        <v/>
      </c>
      <c r="W53" s="50" t="str">
        <f>IFERROR(INDEX(Tab_UBIGEO[],MATCH(PlnMsv_Tab_DocumentosAux[[#This Row],[ADQ_UBIGEO]],Tab_UBIGEO[UBIGEO],0),MATCH($W$34,Tab_UBIGEO[#Headers],0)),"")</f>
        <v/>
      </c>
      <c r="X53" s="51" t="str">
        <f>IFERROR(INDEX(Tab_UBIGEO[],MATCH(PlnMsv_Tab_Documentos[[#This Row],[Departamento]],Tab_UBIGEO[Departamento],0),MATCH(X$34,Tab_UBIGEO[#Headers],0)),"")</f>
        <v/>
      </c>
      <c r="Y53" s="51" t="str">
        <f>IFERROR(INDEX(Tab_UBIGEO[],MATCH(PlnMsv_Tab_Documentos[[#This Row],[Provincia]],Tab_UBIGEO[Provincia],0),MATCH(Y$34,Tab_UBIGEO[#Headers],0)),"")</f>
        <v/>
      </c>
      <c r="Z53" s="50" t="str">
        <f>IF(PlnMsv_Tab_Documentos[[#This Row],[Departamento]]&lt;&gt;"",IF(COUNTIF(Tab_UBIGEO[Departamento],PlnMsv_Tab_Documentos[[#This Row],[Departamento]])&gt;=1,1,0),"")</f>
        <v/>
      </c>
      <c r="AA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" s="34"/>
    </row>
    <row r="54" spans="3:29" ht="27.6" customHeight="1">
      <c r="C54" s="88"/>
      <c r="D54" s="89"/>
      <c r="E54" s="90"/>
      <c r="F54" s="91"/>
      <c r="G54" s="92"/>
      <c r="H54" s="93"/>
      <c r="I54" s="93"/>
      <c r="J54" s="94"/>
      <c r="K54" s="94"/>
      <c r="L54" s="94"/>
      <c r="M54" s="94"/>
      <c r="N54" s="94"/>
      <c r="O54" s="95"/>
      <c r="P54" s="96"/>
      <c r="T54" s="49">
        <v>20</v>
      </c>
      <c r="U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" s="50" t="str">
        <f>IFERROR(INDEX(Tab_UBIGEO[],MATCH(PlnMsv_Tab_DocumentosAux[[#This Row],[ADQ_UBIGEO]],Tab_UBIGEO[UBIGEO],0),MATCH($V$34,Tab_UBIGEO[#Headers],0)),"")</f>
        <v/>
      </c>
      <c r="W54" s="50" t="str">
        <f>IFERROR(INDEX(Tab_UBIGEO[],MATCH(PlnMsv_Tab_DocumentosAux[[#This Row],[ADQ_UBIGEO]],Tab_UBIGEO[UBIGEO],0),MATCH($W$34,Tab_UBIGEO[#Headers],0)),"")</f>
        <v/>
      </c>
      <c r="X54" s="51" t="str">
        <f>IFERROR(INDEX(Tab_UBIGEO[],MATCH(PlnMsv_Tab_Documentos[[#This Row],[Departamento]],Tab_UBIGEO[Departamento],0),MATCH(X$34,Tab_UBIGEO[#Headers],0)),"")</f>
        <v/>
      </c>
      <c r="Y54" s="51" t="str">
        <f>IFERROR(INDEX(Tab_UBIGEO[],MATCH(PlnMsv_Tab_Documentos[[#This Row],[Provincia]],Tab_UBIGEO[Provincia],0),MATCH(Y$34,Tab_UBIGEO[#Headers],0)),"")</f>
        <v/>
      </c>
      <c r="Z54" s="50" t="str">
        <f>IF(PlnMsv_Tab_Documentos[[#This Row],[Departamento]]&lt;&gt;"",IF(COUNTIF(Tab_UBIGEO[Departamento],PlnMsv_Tab_Documentos[[#This Row],[Departamento]])&gt;=1,1,0),"")</f>
        <v/>
      </c>
      <c r="AA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" s="34"/>
    </row>
    <row r="55" spans="3:29" ht="27.6" customHeight="1">
      <c r="C55" s="88"/>
      <c r="D55" s="89"/>
      <c r="E55" s="90"/>
      <c r="F55" s="91"/>
      <c r="G55" s="92"/>
      <c r="H55" s="93"/>
      <c r="I55" s="93"/>
      <c r="J55" s="94"/>
      <c r="K55" s="94"/>
      <c r="L55" s="94"/>
      <c r="M55" s="94"/>
      <c r="N55" s="94"/>
      <c r="O55" s="95"/>
      <c r="P55" s="96"/>
      <c r="T55" s="49">
        <v>21</v>
      </c>
      <c r="U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" s="50" t="str">
        <f>IFERROR(INDEX(Tab_UBIGEO[],MATCH(PlnMsv_Tab_DocumentosAux[[#This Row],[ADQ_UBIGEO]],Tab_UBIGEO[UBIGEO],0),MATCH($V$34,Tab_UBIGEO[#Headers],0)),"")</f>
        <v/>
      </c>
      <c r="W55" s="50" t="str">
        <f>IFERROR(INDEX(Tab_UBIGEO[],MATCH(PlnMsv_Tab_DocumentosAux[[#This Row],[ADQ_UBIGEO]],Tab_UBIGEO[UBIGEO],0),MATCH($W$34,Tab_UBIGEO[#Headers],0)),"")</f>
        <v/>
      </c>
      <c r="X55" s="51" t="str">
        <f>IFERROR(INDEX(Tab_UBIGEO[],MATCH(PlnMsv_Tab_Documentos[[#This Row],[Departamento]],Tab_UBIGEO[Departamento],0),MATCH(X$34,Tab_UBIGEO[#Headers],0)),"")</f>
        <v/>
      </c>
      <c r="Y55" s="51" t="str">
        <f>IFERROR(INDEX(Tab_UBIGEO[],MATCH(PlnMsv_Tab_Documentos[[#This Row],[Provincia]],Tab_UBIGEO[Provincia],0),MATCH(Y$34,Tab_UBIGEO[#Headers],0)),"")</f>
        <v/>
      </c>
      <c r="Z55" s="50" t="str">
        <f>IF(PlnMsv_Tab_Documentos[[#This Row],[Departamento]]&lt;&gt;"",IF(COUNTIF(Tab_UBIGEO[Departamento],PlnMsv_Tab_Documentos[[#This Row],[Departamento]])&gt;=1,1,0),"")</f>
        <v/>
      </c>
      <c r="AA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" s="34"/>
    </row>
    <row r="56" spans="3:29" ht="27.6" customHeight="1">
      <c r="C56" s="88"/>
      <c r="D56" s="89"/>
      <c r="E56" s="90"/>
      <c r="F56" s="91"/>
      <c r="G56" s="92"/>
      <c r="H56" s="93"/>
      <c r="I56" s="93"/>
      <c r="J56" s="94"/>
      <c r="K56" s="94"/>
      <c r="L56" s="94"/>
      <c r="M56" s="94"/>
      <c r="N56" s="94"/>
      <c r="O56" s="95"/>
      <c r="P56" s="96"/>
      <c r="T56" s="49">
        <v>22</v>
      </c>
      <c r="U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" s="50" t="str">
        <f>IFERROR(INDEX(Tab_UBIGEO[],MATCH(PlnMsv_Tab_DocumentosAux[[#This Row],[ADQ_UBIGEO]],Tab_UBIGEO[UBIGEO],0),MATCH($V$34,Tab_UBIGEO[#Headers],0)),"")</f>
        <v/>
      </c>
      <c r="W56" s="50" t="str">
        <f>IFERROR(INDEX(Tab_UBIGEO[],MATCH(PlnMsv_Tab_DocumentosAux[[#This Row],[ADQ_UBIGEO]],Tab_UBIGEO[UBIGEO],0),MATCH($W$34,Tab_UBIGEO[#Headers],0)),"")</f>
        <v/>
      </c>
      <c r="X56" s="51" t="str">
        <f>IFERROR(INDEX(Tab_UBIGEO[],MATCH(PlnMsv_Tab_Documentos[[#This Row],[Departamento]],Tab_UBIGEO[Departamento],0),MATCH(X$34,Tab_UBIGEO[#Headers],0)),"")</f>
        <v/>
      </c>
      <c r="Y56" s="51" t="str">
        <f>IFERROR(INDEX(Tab_UBIGEO[],MATCH(PlnMsv_Tab_Documentos[[#This Row],[Provincia]],Tab_UBIGEO[Provincia],0),MATCH(Y$34,Tab_UBIGEO[#Headers],0)),"")</f>
        <v/>
      </c>
      <c r="Z56" s="50" t="str">
        <f>IF(PlnMsv_Tab_Documentos[[#This Row],[Departamento]]&lt;&gt;"",IF(COUNTIF(Tab_UBIGEO[Departamento],PlnMsv_Tab_Documentos[[#This Row],[Departamento]])&gt;=1,1,0),"")</f>
        <v/>
      </c>
      <c r="AA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" s="34"/>
    </row>
    <row r="57" spans="3:29" ht="27.6" customHeight="1">
      <c r="C57" s="88"/>
      <c r="D57" s="89"/>
      <c r="E57" s="90"/>
      <c r="F57" s="91"/>
      <c r="G57" s="92"/>
      <c r="H57" s="93"/>
      <c r="I57" s="93"/>
      <c r="J57" s="94"/>
      <c r="K57" s="94"/>
      <c r="L57" s="94"/>
      <c r="M57" s="94"/>
      <c r="N57" s="94"/>
      <c r="O57" s="95"/>
      <c r="P57" s="96"/>
      <c r="T57" s="49">
        <v>23</v>
      </c>
      <c r="U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" s="50" t="str">
        <f>IFERROR(INDEX(Tab_UBIGEO[],MATCH(PlnMsv_Tab_DocumentosAux[[#This Row],[ADQ_UBIGEO]],Tab_UBIGEO[UBIGEO],0),MATCH($V$34,Tab_UBIGEO[#Headers],0)),"")</f>
        <v/>
      </c>
      <c r="W57" s="50" t="str">
        <f>IFERROR(INDEX(Tab_UBIGEO[],MATCH(PlnMsv_Tab_DocumentosAux[[#This Row],[ADQ_UBIGEO]],Tab_UBIGEO[UBIGEO],0),MATCH($W$34,Tab_UBIGEO[#Headers],0)),"")</f>
        <v/>
      </c>
      <c r="X57" s="51" t="str">
        <f>IFERROR(INDEX(Tab_UBIGEO[],MATCH(PlnMsv_Tab_Documentos[[#This Row],[Departamento]],Tab_UBIGEO[Departamento],0),MATCH(X$34,Tab_UBIGEO[#Headers],0)),"")</f>
        <v/>
      </c>
      <c r="Y57" s="51" t="str">
        <f>IFERROR(INDEX(Tab_UBIGEO[],MATCH(PlnMsv_Tab_Documentos[[#This Row],[Provincia]],Tab_UBIGEO[Provincia],0),MATCH(Y$34,Tab_UBIGEO[#Headers],0)),"")</f>
        <v/>
      </c>
      <c r="Z57" s="50" t="str">
        <f>IF(PlnMsv_Tab_Documentos[[#This Row],[Departamento]]&lt;&gt;"",IF(COUNTIF(Tab_UBIGEO[Departamento],PlnMsv_Tab_Documentos[[#This Row],[Departamento]])&gt;=1,1,0),"")</f>
        <v/>
      </c>
      <c r="AA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" s="34"/>
    </row>
    <row r="58" spans="3:29" ht="27.6" customHeight="1">
      <c r="C58" s="88"/>
      <c r="D58" s="89"/>
      <c r="E58" s="90"/>
      <c r="F58" s="91"/>
      <c r="G58" s="92"/>
      <c r="H58" s="93"/>
      <c r="I58" s="93"/>
      <c r="J58" s="94"/>
      <c r="K58" s="94"/>
      <c r="L58" s="94"/>
      <c r="M58" s="94"/>
      <c r="N58" s="94"/>
      <c r="O58" s="95"/>
      <c r="P58" s="96"/>
      <c r="T58" s="49">
        <v>24</v>
      </c>
      <c r="U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" s="50" t="str">
        <f>IFERROR(INDEX(Tab_UBIGEO[],MATCH(PlnMsv_Tab_DocumentosAux[[#This Row],[ADQ_UBIGEO]],Tab_UBIGEO[UBIGEO],0),MATCH($V$34,Tab_UBIGEO[#Headers],0)),"")</f>
        <v/>
      </c>
      <c r="W58" s="50" t="str">
        <f>IFERROR(INDEX(Tab_UBIGEO[],MATCH(PlnMsv_Tab_DocumentosAux[[#This Row],[ADQ_UBIGEO]],Tab_UBIGEO[UBIGEO],0),MATCH($W$34,Tab_UBIGEO[#Headers],0)),"")</f>
        <v/>
      </c>
      <c r="X58" s="51" t="str">
        <f>IFERROR(INDEX(Tab_UBIGEO[],MATCH(PlnMsv_Tab_Documentos[[#This Row],[Departamento]],Tab_UBIGEO[Departamento],0),MATCH(X$34,Tab_UBIGEO[#Headers],0)),"")</f>
        <v/>
      </c>
      <c r="Y58" s="51" t="str">
        <f>IFERROR(INDEX(Tab_UBIGEO[],MATCH(PlnMsv_Tab_Documentos[[#This Row],[Provincia]],Tab_UBIGEO[Provincia],0),MATCH(Y$34,Tab_UBIGEO[#Headers],0)),"")</f>
        <v/>
      </c>
      <c r="Z58" s="50" t="str">
        <f>IF(PlnMsv_Tab_Documentos[[#This Row],[Departamento]]&lt;&gt;"",IF(COUNTIF(Tab_UBIGEO[Departamento],PlnMsv_Tab_Documentos[[#This Row],[Departamento]])&gt;=1,1,0),"")</f>
        <v/>
      </c>
      <c r="AA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" s="34"/>
    </row>
    <row r="59" spans="3:29" ht="27.6" customHeight="1">
      <c r="C59" s="88"/>
      <c r="D59" s="89"/>
      <c r="E59" s="90"/>
      <c r="F59" s="91"/>
      <c r="G59" s="92"/>
      <c r="H59" s="93"/>
      <c r="I59" s="93"/>
      <c r="J59" s="94"/>
      <c r="K59" s="94"/>
      <c r="L59" s="94"/>
      <c r="M59" s="94"/>
      <c r="N59" s="94"/>
      <c r="O59" s="95"/>
      <c r="P59" s="96"/>
      <c r="T59" s="49">
        <v>25</v>
      </c>
      <c r="U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" s="50" t="str">
        <f>IFERROR(INDEX(Tab_UBIGEO[],MATCH(PlnMsv_Tab_DocumentosAux[[#This Row],[ADQ_UBIGEO]],Tab_UBIGEO[UBIGEO],0),MATCH($V$34,Tab_UBIGEO[#Headers],0)),"")</f>
        <v/>
      </c>
      <c r="W59" s="50" t="str">
        <f>IFERROR(INDEX(Tab_UBIGEO[],MATCH(PlnMsv_Tab_DocumentosAux[[#This Row],[ADQ_UBIGEO]],Tab_UBIGEO[UBIGEO],0),MATCH($W$34,Tab_UBIGEO[#Headers],0)),"")</f>
        <v/>
      </c>
      <c r="X59" s="51" t="str">
        <f>IFERROR(INDEX(Tab_UBIGEO[],MATCH(PlnMsv_Tab_Documentos[[#This Row],[Departamento]],Tab_UBIGEO[Departamento],0),MATCH(X$34,Tab_UBIGEO[#Headers],0)),"")</f>
        <v/>
      </c>
      <c r="Y59" s="51" t="str">
        <f>IFERROR(INDEX(Tab_UBIGEO[],MATCH(PlnMsv_Tab_Documentos[[#This Row],[Provincia]],Tab_UBIGEO[Provincia],0),MATCH(Y$34,Tab_UBIGEO[#Headers],0)),"")</f>
        <v/>
      </c>
      <c r="Z59" s="50" t="str">
        <f>IF(PlnMsv_Tab_Documentos[[#This Row],[Departamento]]&lt;&gt;"",IF(COUNTIF(Tab_UBIGEO[Departamento],PlnMsv_Tab_Documentos[[#This Row],[Departamento]])&gt;=1,1,0),"")</f>
        <v/>
      </c>
      <c r="AA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" s="34"/>
    </row>
    <row r="60" spans="3:29" ht="27.6" customHeight="1">
      <c r="C60" s="88"/>
      <c r="D60" s="89"/>
      <c r="E60" s="90"/>
      <c r="F60" s="91"/>
      <c r="G60" s="92"/>
      <c r="H60" s="93"/>
      <c r="I60" s="93"/>
      <c r="J60" s="94"/>
      <c r="K60" s="94"/>
      <c r="L60" s="94"/>
      <c r="M60" s="94"/>
      <c r="N60" s="94"/>
      <c r="O60" s="95"/>
      <c r="P60" s="96"/>
      <c r="T60" s="49">
        <v>26</v>
      </c>
      <c r="U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" s="50" t="str">
        <f>IFERROR(INDEX(Tab_UBIGEO[],MATCH(PlnMsv_Tab_DocumentosAux[[#This Row],[ADQ_UBIGEO]],Tab_UBIGEO[UBIGEO],0),MATCH($V$34,Tab_UBIGEO[#Headers],0)),"")</f>
        <v/>
      </c>
      <c r="W60" s="50" t="str">
        <f>IFERROR(INDEX(Tab_UBIGEO[],MATCH(PlnMsv_Tab_DocumentosAux[[#This Row],[ADQ_UBIGEO]],Tab_UBIGEO[UBIGEO],0),MATCH($W$34,Tab_UBIGEO[#Headers],0)),"")</f>
        <v/>
      </c>
      <c r="X60" s="51" t="str">
        <f>IFERROR(INDEX(Tab_UBIGEO[],MATCH(PlnMsv_Tab_Documentos[[#This Row],[Departamento]],Tab_UBIGEO[Departamento],0),MATCH(X$34,Tab_UBIGEO[#Headers],0)),"")</f>
        <v/>
      </c>
      <c r="Y60" s="51" t="str">
        <f>IFERROR(INDEX(Tab_UBIGEO[],MATCH(PlnMsv_Tab_Documentos[[#This Row],[Provincia]],Tab_UBIGEO[Provincia],0),MATCH(Y$34,Tab_UBIGEO[#Headers],0)),"")</f>
        <v/>
      </c>
      <c r="Z60" s="50" t="str">
        <f>IF(PlnMsv_Tab_Documentos[[#This Row],[Departamento]]&lt;&gt;"",IF(COUNTIF(Tab_UBIGEO[Departamento],PlnMsv_Tab_Documentos[[#This Row],[Departamento]])&gt;=1,1,0),"")</f>
        <v/>
      </c>
      <c r="AA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" s="34"/>
    </row>
    <row r="61" spans="3:29" ht="27.6" customHeight="1">
      <c r="C61" s="88"/>
      <c r="D61" s="89"/>
      <c r="E61" s="90"/>
      <c r="F61" s="91"/>
      <c r="G61" s="92"/>
      <c r="H61" s="93"/>
      <c r="I61" s="93"/>
      <c r="J61" s="94"/>
      <c r="K61" s="94"/>
      <c r="L61" s="94"/>
      <c r="M61" s="94"/>
      <c r="N61" s="94"/>
      <c r="O61" s="95"/>
      <c r="P61" s="96"/>
      <c r="T61" s="49">
        <v>27</v>
      </c>
      <c r="U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" s="50" t="str">
        <f>IFERROR(INDEX(Tab_UBIGEO[],MATCH(PlnMsv_Tab_DocumentosAux[[#This Row],[ADQ_UBIGEO]],Tab_UBIGEO[UBIGEO],0),MATCH($V$34,Tab_UBIGEO[#Headers],0)),"")</f>
        <v/>
      </c>
      <c r="W61" s="50" t="str">
        <f>IFERROR(INDEX(Tab_UBIGEO[],MATCH(PlnMsv_Tab_DocumentosAux[[#This Row],[ADQ_UBIGEO]],Tab_UBIGEO[UBIGEO],0),MATCH($W$34,Tab_UBIGEO[#Headers],0)),"")</f>
        <v/>
      </c>
      <c r="X61" s="51" t="str">
        <f>IFERROR(INDEX(Tab_UBIGEO[],MATCH(PlnMsv_Tab_Documentos[[#This Row],[Departamento]],Tab_UBIGEO[Departamento],0),MATCH(X$34,Tab_UBIGEO[#Headers],0)),"")</f>
        <v/>
      </c>
      <c r="Y61" s="51" t="str">
        <f>IFERROR(INDEX(Tab_UBIGEO[],MATCH(PlnMsv_Tab_Documentos[[#This Row],[Provincia]],Tab_UBIGEO[Provincia],0),MATCH(Y$34,Tab_UBIGEO[#Headers],0)),"")</f>
        <v/>
      </c>
      <c r="Z61" s="50" t="str">
        <f>IF(PlnMsv_Tab_Documentos[[#This Row],[Departamento]]&lt;&gt;"",IF(COUNTIF(Tab_UBIGEO[Departamento],PlnMsv_Tab_Documentos[[#This Row],[Departamento]])&gt;=1,1,0),"")</f>
        <v/>
      </c>
      <c r="AA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" s="34"/>
    </row>
    <row r="62" spans="3:29" ht="27.6" customHeight="1">
      <c r="C62" s="88"/>
      <c r="D62" s="89"/>
      <c r="E62" s="90"/>
      <c r="F62" s="91"/>
      <c r="G62" s="92"/>
      <c r="H62" s="93"/>
      <c r="I62" s="93"/>
      <c r="J62" s="94"/>
      <c r="K62" s="94"/>
      <c r="L62" s="94"/>
      <c r="M62" s="94"/>
      <c r="N62" s="94"/>
      <c r="O62" s="95"/>
      <c r="P62" s="96"/>
      <c r="T62" s="49">
        <v>28</v>
      </c>
      <c r="U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" s="50" t="str">
        <f>IFERROR(INDEX(Tab_UBIGEO[],MATCH(PlnMsv_Tab_DocumentosAux[[#This Row],[ADQ_UBIGEO]],Tab_UBIGEO[UBIGEO],0),MATCH($V$34,Tab_UBIGEO[#Headers],0)),"")</f>
        <v/>
      </c>
      <c r="W62" s="50" t="str">
        <f>IFERROR(INDEX(Tab_UBIGEO[],MATCH(PlnMsv_Tab_DocumentosAux[[#This Row],[ADQ_UBIGEO]],Tab_UBIGEO[UBIGEO],0),MATCH($W$34,Tab_UBIGEO[#Headers],0)),"")</f>
        <v/>
      </c>
      <c r="X62" s="51" t="str">
        <f>IFERROR(INDEX(Tab_UBIGEO[],MATCH(PlnMsv_Tab_Documentos[[#This Row],[Departamento]],Tab_UBIGEO[Departamento],0),MATCH(X$34,Tab_UBIGEO[#Headers],0)),"")</f>
        <v/>
      </c>
      <c r="Y62" s="51" t="str">
        <f>IFERROR(INDEX(Tab_UBIGEO[],MATCH(PlnMsv_Tab_Documentos[[#This Row],[Provincia]],Tab_UBIGEO[Provincia],0),MATCH(Y$34,Tab_UBIGEO[#Headers],0)),"")</f>
        <v/>
      </c>
      <c r="Z62" s="50" t="str">
        <f>IF(PlnMsv_Tab_Documentos[[#This Row],[Departamento]]&lt;&gt;"",IF(COUNTIF(Tab_UBIGEO[Departamento],PlnMsv_Tab_Documentos[[#This Row],[Departamento]])&gt;=1,1,0),"")</f>
        <v/>
      </c>
      <c r="AA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" s="34"/>
    </row>
    <row r="63" spans="3:29" ht="27.6" customHeight="1">
      <c r="C63" s="88"/>
      <c r="D63" s="89"/>
      <c r="E63" s="90"/>
      <c r="F63" s="91"/>
      <c r="G63" s="92"/>
      <c r="H63" s="93"/>
      <c r="I63" s="93"/>
      <c r="J63" s="94"/>
      <c r="K63" s="94"/>
      <c r="L63" s="94"/>
      <c r="M63" s="94"/>
      <c r="N63" s="94"/>
      <c r="O63" s="95"/>
      <c r="P63" s="96"/>
      <c r="T63" s="49">
        <v>29</v>
      </c>
      <c r="U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" s="50" t="str">
        <f>IFERROR(INDEX(Tab_UBIGEO[],MATCH(PlnMsv_Tab_DocumentosAux[[#This Row],[ADQ_UBIGEO]],Tab_UBIGEO[UBIGEO],0),MATCH($V$34,Tab_UBIGEO[#Headers],0)),"")</f>
        <v/>
      </c>
      <c r="W63" s="50" t="str">
        <f>IFERROR(INDEX(Tab_UBIGEO[],MATCH(PlnMsv_Tab_DocumentosAux[[#This Row],[ADQ_UBIGEO]],Tab_UBIGEO[UBIGEO],0),MATCH($W$34,Tab_UBIGEO[#Headers],0)),"")</f>
        <v/>
      </c>
      <c r="X63" s="51" t="str">
        <f>IFERROR(INDEX(Tab_UBIGEO[],MATCH(PlnMsv_Tab_Documentos[[#This Row],[Departamento]],Tab_UBIGEO[Departamento],0),MATCH(X$34,Tab_UBIGEO[#Headers],0)),"")</f>
        <v/>
      </c>
      <c r="Y63" s="51" t="str">
        <f>IFERROR(INDEX(Tab_UBIGEO[],MATCH(PlnMsv_Tab_Documentos[[#This Row],[Provincia]],Tab_UBIGEO[Provincia],0),MATCH(Y$34,Tab_UBIGEO[#Headers],0)),"")</f>
        <v/>
      </c>
      <c r="Z63" s="50" t="str">
        <f>IF(PlnMsv_Tab_Documentos[[#This Row],[Departamento]]&lt;&gt;"",IF(COUNTIF(Tab_UBIGEO[Departamento],PlnMsv_Tab_Documentos[[#This Row],[Departamento]])&gt;=1,1,0),"")</f>
        <v/>
      </c>
      <c r="AA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" s="34"/>
    </row>
    <row r="64" spans="3:29" ht="27.6" customHeight="1">
      <c r="C64" s="88"/>
      <c r="D64" s="89"/>
      <c r="E64" s="90"/>
      <c r="F64" s="91"/>
      <c r="G64" s="92"/>
      <c r="H64" s="93"/>
      <c r="I64" s="93"/>
      <c r="J64" s="94"/>
      <c r="K64" s="94"/>
      <c r="L64" s="94"/>
      <c r="M64" s="94"/>
      <c r="N64" s="94"/>
      <c r="O64" s="95"/>
      <c r="P64" s="96"/>
      <c r="T64" s="49">
        <v>30</v>
      </c>
      <c r="U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" s="50" t="str">
        <f>IFERROR(INDEX(Tab_UBIGEO[],MATCH(PlnMsv_Tab_DocumentosAux[[#This Row],[ADQ_UBIGEO]],Tab_UBIGEO[UBIGEO],0),MATCH($V$34,Tab_UBIGEO[#Headers],0)),"")</f>
        <v/>
      </c>
      <c r="W64" s="50" t="str">
        <f>IFERROR(INDEX(Tab_UBIGEO[],MATCH(PlnMsv_Tab_DocumentosAux[[#This Row],[ADQ_UBIGEO]],Tab_UBIGEO[UBIGEO],0),MATCH($W$34,Tab_UBIGEO[#Headers],0)),"")</f>
        <v/>
      </c>
      <c r="X64" s="51" t="str">
        <f>IFERROR(INDEX(Tab_UBIGEO[],MATCH(PlnMsv_Tab_Documentos[[#This Row],[Departamento]],Tab_UBIGEO[Departamento],0),MATCH(X$34,Tab_UBIGEO[#Headers],0)),"")</f>
        <v/>
      </c>
      <c r="Y64" s="51" t="str">
        <f>IFERROR(INDEX(Tab_UBIGEO[],MATCH(PlnMsv_Tab_Documentos[[#This Row],[Provincia]],Tab_UBIGEO[Provincia],0),MATCH(Y$34,Tab_UBIGEO[#Headers],0)),"")</f>
        <v/>
      </c>
      <c r="Z64" s="50" t="str">
        <f>IF(PlnMsv_Tab_Documentos[[#This Row],[Departamento]]&lt;&gt;"",IF(COUNTIF(Tab_UBIGEO[Departamento],PlnMsv_Tab_Documentos[[#This Row],[Departamento]])&gt;=1,1,0),"")</f>
        <v/>
      </c>
      <c r="AA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" s="34"/>
    </row>
    <row r="65" spans="3:29" ht="27.6" customHeight="1">
      <c r="C65" s="88"/>
      <c r="D65" s="89"/>
      <c r="E65" s="90"/>
      <c r="F65" s="91"/>
      <c r="G65" s="92"/>
      <c r="H65" s="93"/>
      <c r="I65" s="93"/>
      <c r="J65" s="94"/>
      <c r="K65" s="94"/>
      <c r="L65" s="94"/>
      <c r="M65" s="94"/>
      <c r="N65" s="94"/>
      <c r="O65" s="95"/>
      <c r="P65" s="96"/>
      <c r="T65" s="49">
        <v>31</v>
      </c>
      <c r="U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" s="50" t="str">
        <f>IFERROR(INDEX(Tab_UBIGEO[],MATCH(PlnMsv_Tab_DocumentosAux[[#This Row],[ADQ_UBIGEO]],Tab_UBIGEO[UBIGEO],0),MATCH($V$34,Tab_UBIGEO[#Headers],0)),"")</f>
        <v/>
      </c>
      <c r="W65" s="50" t="str">
        <f>IFERROR(INDEX(Tab_UBIGEO[],MATCH(PlnMsv_Tab_DocumentosAux[[#This Row],[ADQ_UBIGEO]],Tab_UBIGEO[UBIGEO],0),MATCH($W$34,Tab_UBIGEO[#Headers],0)),"")</f>
        <v/>
      </c>
      <c r="X65" s="51" t="str">
        <f>IFERROR(INDEX(Tab_UBIGEO[],MATCH(PlnMsv_Tab_Documentos[[#This Row],[Departamento]],Tab_UBIGEO[Departamento],0),MATCH(X$34,Tab_UBIGEO[#Headers],0)),"")</f>
        <v/>
      </c>
      <c r="Y65" s="51" t="str">
        <f>IFERROR(INDEX(Tab_UBIGEO[],MATCH(PlnMsv_Tab_Documentos[[#This Row],[Provincia]],Tab_UBIGEO[Provincia],0),MATCH(Y$34,Tab_UBIGEO[#Headers],0)),"")</f>
        <v/>
      </c>
      <c r="Z65" s="50" t="str">
        <f>IF(PlnMsv_Tab_Documentos[[#This Row],[Departamento]]&lt;&gt;"",IF(COUNTIF(Tab_UBIGEO[Departamento],PlnMsv_Tab_Documentos[[#This Row],[Departamento]])&gt;=1,1,0),"")</f>
        <v/>
      </c>
      <c r="AA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" s="34"/>
    </row>
    <row r="66" spans="3:29" ht="27.6" customHeight="1">
      <c r="C66" s="88"/>
      <c r="D66" s="89"/>
      <c r="E66" s="90"/>
      <c r="F66" s="91"/>
      <c r="G66" s="92"/>
      <c r="H66" s="93"/>
      <c r="I66" s="93"/>
      <c r="J66" s="94"/>
      <c r="K66" s="94"/>
      <c r="L66" s="94"/>
      <c r="M66" s="94"/>
      <c r="N66" s="94"/>
      <c r="O66" s="95"/>
      <c r="P66" s="96"/>
      <c r="T66" s="49">
        <v>32</v>
      </c>
      <c r="U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" s="50" t="str">
        <f>IFERROR(INDEX(Tab_UBIGEO[],MATCH(PlnMsv_Tab_DocumentosAux[[#This Row],[ADQ_UBIGEO]],Tab_UBIGEO[UBIGEO],0),MATCH($V$34,Tab_UBIGEO[#Headers],0)),"")</f>
        <v/>
      </c>
      <c r="W66" s="50" t="str">
        <f>IFERROR(INDEX(Tab_UBIGEO[],MATCH(PlnMsv_Tab_DocumentosAux[[#This Row],[ADQ_UBIGEO]],Tab_UBIGEO[UBIGEO],0),MATCH($W$34,Tab_UBIGEO[#Headers],0)),"")</f>
        <v/>
      </c>
      <c r="X66" s="51" t="str">
        <f>IFERROR(INDEX(Tab_UBIGEO[],MATCH(PlnMsv_Tab_Documentos[[#This Row],[Departamento]],Tab_UBIGEO[Departamento],0),MATCH(X$34,Tab_UBIGEO[#Headers],0)),"")</f>
        <v/>
      </c>
      <c r="Y66" s="51" t="str">
        <f>IFERROR(INDEX(Tab_UBIGEO[],MATCH(PlnMsv_Tab_Documentos[[#This Row],[Provincia]],Tab_UBIGEO[Provincia],0),MATCH(Y$34,Tab_UBIGEO[#Headers],0)),"")</f>
        <v/>
      </c>
      <c r="Z66" s="50" t="str">
        <f>IF(PlnMsv_Tab_Documentos[[#This Row],[Departamento]]&lt;&gt;"",IF(COUNTIF(Tab_UBIGEO[Departamento],PlnMsv_Tab_Documentos[[#This Row],[Departamento]])&gt;=1,1,0),"")</f>
        <v/>
      </c>
      <c r="AA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" s="34"/>
    </row>
    <row r="67" spans="3:29" ht="27.6" customHeight="1">
      <c r="C67" s="88"/>
      <c r="D67" s="89"/>
      <c r="E67" s="90"/>
      <c r="F67" s="91"/>
      <c r="G67" s="92"/>
      <c r="H67" s="93"/>
      <c r="I67" s="93"/>
      <c r="J67" s="94"/>
      <c r="K67" s="94"/>
      <c r="L67" s="94"/>
      <c r="M67" s="94"/>
      <c r="N67" s="94"/>
      <c r="O67" s="95"/>
      <c r="P67" s="96"/>
      <c r="T67" s="49">
        <v>33</v>
      </c>
      <c r="U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" s="50" t="str">
        <f>IFERROR(INDEX(Tab_UBIGEO[],MATCH(PlnMsv_Tab_DocumentosAux[[#This Row],[ADQ_UBIGEO]],Tab_UBIGEO[UBIGEO],0),MATCH($V$34,Tab_UBIGEO[#Headers],0)),"")</f>
        <v/>
      </c>
      <c r="W67" s="50" t="str">
        <f>IFERROR(INDEX(Tab_UBIGEO[],MATCH(PlnMsv_Tab_DocumentosAux[[#This Row],[ADQ_UBIGEO]],Tab_UBIGEO[UBIGEO],0),MATCH($W$34,Tab_UBIGEO[#Headers],0)),"")</f>
        <v/>
      </c>
      <c r="X67" s="51" t="str">
        <f>IFERROR(INDEX(Tab_UBIGEO[],MATCH(PlnMsv_Tab_Documentos[[#This Row],[Departamento]],Tab_UBIGEO[Departamento],0),MATCH(X$34,Tab_UBIGEO[#Headers],0)),"")</f>
        <v/>
      </c>
      <c r="Y67" s="51" t="str">
        <f>IFERROR(INDEX(Tab_UBIGEO[],MATCH(PlnMsv_Tab_Documentos[[#This Row],[Provincia]],Tab_UBIGEO[Provincia],0),MATCH(Y$34,Tab_UBIGEO[#Headers],0)),"")</f>
        <v/>
      </c>
      <c r="Z67" s="50" t="str">
        <f>IF(PlnMsv_Tab_Documentos[[#This Row],[Departamento]]&lt;&gt;"",IF(COUNTIF(Tab_UBIGEO[Departamento],PlnMsv_Tab_Documentos[[#This Row],[Departamento]])&gt;=1,1,0),"")</f>
        <v/>
      </c>
      <c r="AA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" s="34"/>
    </row>
    <row r="68" spans="3:29" ht="27.6" customHeight="1">
      <c r="C68" s="88"/>
      <c r="D68" s="89"/>
      <c r="E68" s="90"/>
      <c r="F68" s="91"/>
      <c r="G68" s="92"/>
      <c r="H68" s="93"/>
      <c r="I68" s="93"/>
      <c r="J68" s="94"/>
      <c r="K68" s="94"/>
      <c r="L68" s="94"/>
      <c r="M68" s="94"/>
      <c r="N68" s="94"/>
      <c r="O68" s="95"/>
      <c r="P68" s="96"/>
      <c r="T68" s="49">
        <v>34</v>
      </c>
      <c r="U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" s="50" t="str">
        <f>IFERROR(INDEX(Tab_UBIGEO[],MATCH(PlnMsv_Tab_DocumentosAux[[#This Row],[ADQ_UBIGEO]],Tab_UBIGEO[UBIGEO],0),MATCH($V$34,Tab_UBIGEO[#Headers],0)),"")</f>
        <v/>
      </c>
      <c r="W68" s="50" t="str">
        <f>IFERROR(INDEX(Tab_UBIGEO[],MATCH(PlnMsv_Tab_DocumentosAux[[#This Row],[ADQ_UBIGEO]],Tab_UBIGEO[UBIGEO],0),MATCH($W$34,Tab_UBIGEO[#Headers],0)),"")</f>
        <v/>
      </c>
      <c r="X68" s="51" t="str">
        <f>IFERROR(INDEX(Tab_UBIGEO[],MATCH(PlnMsv_Tab_Documentos[[#This Row],[Departamento]],Tab_UBIGEO[Departamento],0),MATCH(X$34,Tab_UBIGEO[#Headers],0)),"")</f>
        <v/>
      </c>
      <c r="Y68" s="51" t="str">
        <f>IFERROR(INDEX(Tab_UBIGEO[],MATCH(PlnMsv_Tab_Documentos[[#This Row],[Provincia]],Tab_UBIGEO[Provincia],0),MATCH(Y$34,Tab_UBIGEO[#Headers],0)),"")</f>
        <v/>
      </c>
      <c r="Z68" s="50" t="str">
        <f>IF(PlnMsv_Tab_Documentos[[#This Row],[Departamento]]&lt;&gt;"",IF(COUNTIF(Tab_UBIGEO[Departamento],PlnMsv_Tab_Documentos[[#This Row],[Departamento]])&gt;=1,1,0),"")</f>
        <v/>
      </c>
      <c r="AA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" s="34"/>
    </row>
    <row r="69" spans="3:29" ht="27.6" customHeight="1">
      <c r="C69" s="88"/>
      <c r="D69" s="89"/>
      <c r="E69" s="90"/>
      <c r="F69" s="91"/>
      <c r="G69" s="92"/>
      <c r="H69" s="93"/>
      <c r="I69" s="93"/>
      <c r="J69" s="94"/>
      <c r="K69" s="94"/>
      <c r="L69" s="94"/>
      <c r="M69" s="94"/>
      <c r="N69" s="94"/>
      <c r="O69" s="95"/>
      <c r="P69" s="96"/>
      <c r="T69" s="49">
        <v>35</v>
      </c>
      <c r="U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" s="50" t="str">
        <f>IFERROR(INDEX(Tab_UBIGEO[],MATCH(PlnMsv_Tab_DocumentosAux[[#This Row],[ADQ_UBIGEO]],Tab_UBIGEO[UBIGEO],0),MATCH($V$34,Tab_UBIGEO[#Headers],0)),"")</f>
        <v/>
      </c>
      <c r="W69" s="50" t="str">
        <f>IFERROR(INDEX(Tab_UBIGEO[],MATCH(PlnMsv_Tab_DocumentosAux[[#This Row],[ADQ_UBIGEO]],Tab_UBIGEO[UBIGEO],0),MATCH($W$34,Tab_UBIGEO[#Headers],0)),"")</f>
        <v/>
      </c>
      <c r="X69" s="51" t="str">
        <f>IFERROR(INDEX(Tab_UBIGEO[],MATCH(PlnMsv_Tab_Documentos[[#This Row],[Departamento]],Tab_UBIGEO[Departamento],0),MATCH(X$34,Tab_UBIGEO[#Headers],0)),"")</f>
        <v/>
      </c>
      <c r="Y69" s="51" t="str">
        <f>IFERROR(INDEX(Tab_UBIGEO[],MATCH(PlnMsv_Tab_Documentos[[#This Row],[Provincia]],Tab_UBIGEO[Provincia],0),MATCH(Y$34,Tab_UBIGEO[#Headers],0)),"")</f>
        <v/>
      </c>
      <c r="Z69" s="50" t="str">
        <f>IF(PlnMsv_Tab_Documentos[[#This Row],[Departamento]]&lt;&gt;"",IF(COUNTIF(Tab_UBIGEO[Departamento],PlnMsv_Tab_Documentos[[#This Row],[Departamento]])&gt;=1,1,0),"")</f>
        <v/>
      </c>
      <c r="AA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" s="34"/>
    </row>
    <row r="70" spans="3:29" ht="27.6" customHeight="1">
      <c r="C70" s="88"/>
      <c r="D70" s="89"/>
      <c r="E70" s="90"/>
      <c r="F70" s="91"/>
      <c r="G70" s="92"/>
      <c r="H70" s="93"/>
      <c r="I70" s="93"/>
      <c r="J70" s="94"/>
      <c r="K70" s="94"/>
      <c r="L70" s="94"/>
      <c r="M70" s="94"/>
      <c r="N70" s="94"/>
      <c r="O70" s="95"/>
      <c r="P70" s="96"/>
      <c r="T70" s="49">
        <v>36</v>
      </c>
      <c r="U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" s="50" t="str">
        <f>IFERROR(INDEX(Tab_UBIGEO[],MATCH(PlnMsv_Tab_DocumentosAux[[#This Row],[ADQ_UBIGEO]],Tab_UBIGEO[UBIGEO],0),MATCH($V$34,Tab_UBIGEO[#Headers],0)),"")</f>
        <v/>
      </c>
      <c r="W70" s="50" t="str">
        <f>IFERROR(INDEX(Tab_UBIGEO[],MATCH(PlnMsv_Tab_DocumentosAux[[#This Row],[ADQ_UBIGEO]],Tab_UBIGEO[UBIGEO],0),MATCH($W$34,Tab_UBIGEO[#Headers],0)),"")</f>
        <v/>
      </c>
      <c r="X70" s="51" t="str">
        <f>IFERROR(INDEX(Tab_UBIGEO[],MATCH(PlnMsv_Tab_Documentos[[#This Row],[Departamento]],Tab_UBIGEO[Departamento],0),MATCH(X$34,Tab_UBIGEO[#Headers],0)),"")</f>
        <v/>
      </c>
      <c r="Y70" s="51" t="str">
        <f>IFERROR(INDEX(Tab_UBIGEO[],MATCH(PlnMsv_Tab_Documentos[[#This Row],[Provincia]],Tab_UBIGEO[Provincia],0),MATCH(Y$34,Tab_UBIGEO[#Headers],0)),"")</f>
        <v/>
      </c>
      <c r="Z70" s="50" t="str">
        <f>IF(PlnMsv_Tab_Documentos[[#This Row],[Departamento]]&lt;&gt;"",IF(COUNTIF(Tab_UBIGEO[Departamento],PlnMsv_Tab_Documentos[[#This Row],[Departamento]])&gt;=1,1,0),"")</f>
        <v/>
      </c>
      <c r="AA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" s="34"/>
    </row>
    <row r="71" spans="3:29" ht="27.6" customHeight="1">
      <c r="C71" s="88"/>
      <c r="D71" s="89"/>
      <c r="E71" s="90"/>
      <c r="F71" s="91"/>
      <c r="G71" s="92"/>
      <c r="H71" s="93"/>
      <c r="I71" s="93"/>
      <c r="J71" s="94"/>
      <c r="K71" s="94"/>
      <c r="L71" s="94"/>
      <c r="M71" s="94"/>
      <c r="N71" s="94"/>
      <c r="O71" s="95"/>
      <c r="P71" s="96"/>
      <c r="T71" s="49">
        <v>37</v>
      </c>
      <c r="U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" s="50" t="str">
        <f>IFERROR(INDEX(Tab_UBIGEO[],MATCH(PlnMsv_Tab_DocumentosAux[[#This Row],[ADQ_UBIGEO]],Tab_UBIGEO[UBIGEO],0),MATCH($V$34,Tab_UBIGEO[#Headers],0)),"")</f>
        <v/>
      </c>
      <c r="W71" s="50" t="str">
        <f>IFERROR(INDEX(Tab_UBIGEO[],MATCH(PlnMsv_Tab_DocumentosAux[[#This Row],[ADQ_UBIGEO]],Tab_UBIGEO[UBIGEO],0),MATCH($W$34,Tab_UBIGEO[#Headers],0)),"")</f>
        <v/>
      </c>
      <c r="X71" s="51" t="str">
        <f>IFERROR(INDEX(Tab_UBIGEO[],MATCH(PlnMsv_Tab_Documentos[[#This Row],[Departamento]],Tab_UBIGEO[Departamento],0),MATCH(X$34,Tab_UBIGEO[#Headers],0)),"")</f>
        <v/>
      </c>
      <c r="Y71" s="51" t="str">
        <f>IFERROR(INDEX(Tab_UBIGEO[],MATCH(PlnMsv_Tab_Documentos[[#This Row],[Provincia]],Tab_UBIGEO[Provincia],0),MATCH(Y$34,Tab_UBIGEO[#Headers],0)),"")</f>
        <v/>
      </c>
      <c r="Z71" s="50" t="str">
        <f>IF(PlnMsv_Tab_Documentos[[#This Row],[Departamento]]&lt;&gt;"",IF(COUNTIF(Tab_UBIGEO[Departamento],PlnMsv_Tab_Documentos[[#This Row],[Departamento]])&gt;=1,1,0),"")</f>
        <v/>
      </c>
      <c r="AA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" s="34"/>
    </row>
    <row r="72" spans="3:29" ht="27.6" customHeight="1">
      <c r="C72" s="88"/>
      <c r="D72" s="89"/>
      <c r="E72" s="90"/>
      <c r="F72" s="91"/>
      <c r="G72" s="92"/>
      <c r="H72" s="93"/>
      <c r="I72" s="93"/>
      <c r="J72" s="94"/>
      <c r="K72" s="94"/>
      <c r="L72" s="94"/>
      <c r="M72" s="94"/>
      <c r="N72" s="94"/>
      <c r="O72" s="95"/>
      <c r="P72" s="96"/>
      <c r="T72" s="49">
        <v>38</v>
      </c>
      <c r="U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" s="50" t="str">
        <f>IFERROR(INDEX(Tab_UBIGEO[],MATCH(PlnMsv_Tab_DocumentosAux[[#This Row],[ADQ_UBIGEO]],Tab_UBIGEO[UBIGEO],0),MATCH($V$34,Tab_UBIGEO[#Headers],0)),"")</f>
        <v/>
      </c>
      <c r="W72" s="50" t="str">
        <f>IFERROR(INDEX(Tab_UBIGEO[],MATCH(PlnMsv_Tab_DocumentosAux[[#This Row],[ADQ_UBIGEO]],Tab_UBIGEO[UBIGEO],0),MATCH($W$34,Tab_UBIGEO[#Headers],0)),"")</f>
        <v/>
      </c>
      <c r="X72" s="51" t="str">
        <f>IFERROR(INDEX(Tab_UBIGEO[],MATCH(PlnMsv_Tab_Documentos[[#This Row],[Departamento]],Tab_UBIGEO[Departamento],0),MATCH(X$34,Tab_UBIGEO[#Headers],0)),"")</f>
        <v/>
      </c>
      <c r="Y72" s="51" t="str">
        <f>IFERROR(INDEX(Tab_UBIGEO[],MATCH(PlnMsv_Tab_Documentos[[#This Row],[Provincia]],Tab_UBIGEO[Provincia],0),MATCH(Y$34,Tab_UBIGEO[#Headers],0)),"")</f>
        <v/>
      </c>
      <c r="Z72" s="50" t="str">
        <f>IF(PlnMsv_Tab_Documentos[[#This Row],[Departamento]]&lt;&gt;"",IF(COUNTIF(Tab_UBIGEO[Departamento],PlnMsv_Tab_Documentos[[#This Row],[Departamento]])&gt;=1,1,0),"")</f>
        <v/>
      </c>
      <c r="AA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" s="34"/>
    </row>
    <row r="73" spans="3:29" ht="27.6" customHeight="1">
      <c r="C73" s="88"/>
      <c r="D73" s="89"/>
      <c r="E73" s="90"/>
      <c r="F73" s="91"/>
      <c r="G73" s="92"/>
      <c r="H73" s="93"/>
      <c r="I73" s="93"/>
      <c r="J73" s="94"/>
      <c r="K73" s="94"/>
      <c r="L73" s="94"/>
      <c r="M73" s="94"/>
      <c r="N73" s="94"/>
      <c r="O73" s="95"/>
      <c r="P73" s="96"/>
      <c r="T73" s="49">
        <v>39</v>
      </c>
      <c r="U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" s="50" t="str">
        <f>IFERROR(INDEX(Tab_UBIGEO[],MATCH(PlnMsv_Tab_DocumentosAux[[#This Row],[ADQ_UBIGEO]],Tab_UBIGEO[UBIGEO],0),MATCH($V$34,Tab_UBIGEO[#Headers],0)),"")</f>
        <v/>
      </c>
      <c r="W73" s="50" t="str">
        <f>IFERROR(INDEX(Tab_UBIGEO[],MATCH(PlnMsv_Tab_DocumentosAux[[#This Row],[ADQ_UBIGEO]],Tab_UBIGEO[UBIGEO],0),MATCH($W$34,Tab_UBIGEO[#Headers],0)),"")</f>
        <v/>
      </c>
      <c r="X73" s="51" t="str">
        <f>IFERROR(INDEX(Tab_UBIGEO[],MATCH(PlnMsv_Tab_Documentos[[#This Row],[Departamento]],Tab_UBIGEO[Departamento],0),MATCH(X$34,Tab_UBIGEO[#Headers],0)),"")</f>
        <v/>
      </c>
      <c r="Y73" s="51" t="str">
        <f>IFERROR(INDEX(Tab_UBIGEO[],MATCH(PlnMsv_Tab_Documentos[[#This Row],[Provincia]],Tab_UBIGEO[Provincia],0),MATCH(Y$34,Tab_UBIGEO[#Headers],0)),"")</f>
        <v/>
      </c>
      <c r="Z73" s="50" t="str">
        <f>IF(PlnMsv_Tab_Documentos[[#This Row],[Departamento]]&lt;&gt;"",IF(COUNTIF(Tab_UBIGEO[Departamento],PlnMsv_Tab_Documentos[[#This Row],[Departamento]])&gt;=1,1,0),"")</f>
        <v/>
      </c>
      <c r="AA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" s="34"/>
    </row>
    <row r="74" spans="3:29" ht="27.6" customHeight="1">
      <c r="C74" s="88"/>
      <c r="D74" s="89"/>
      <c r="E74" s="90"/>
      <c r="F74" s="91"/>
      <c r="G74" s="92"/>
      <c r="H74" s="93"/>
      <c r="I74" s="93"/>
      <c r="J74" s="94"/>
      <c r="K74" s="94"/>
      <c r="L74" s="94"/>
      <c r="M74" s="94"/>
      <c r="N74" s="94"/>
      <c r="O74" s="95"/>
      <c r="P74" s="96"/>
      <c r="T74" s="49">
        <v>40</v>
      </c>
      <c r="U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" s="50" t="str">
        <f>IFERROR(INDEX(Tab_UBIGEO[],MATCH(PlnMsv_Tab_DocumentosAux[[#This Row],[ADQ_UBIGEO]],Tab_UBIGEO[UBIGEO],0),MATCH($V$34,Tab_UBIGEO[#Headers],0)),"")</f>
        <v/>
      </c>
      <c r="W74" s="50" t="str">
        <f>IFERROR(INDEX(Tab_UBIGEO[],MATCH(PlnMsv_Tab_DocumentosAux[[#This Row],[ADQ_UBIGEO]],Tab_UBIGEO[UBIGEO],0),MATCH($W$34,Tab_UBIGEO[#Headers],0)),"")</f>
        <v/>
      </c>
      <c r="X74" s="51" t="str">
        <f>IFERROR(INDEX(Tab_UBIGEO[],MATCH(PlnMsv_Tab_Documentos[[#This Row],[Departamento]],Tab_UBIGEO[Departamento],0),MATCH(X$34,Tab_UBIGEO[#Headers],0)),"")</f>
        <v/>
      </c>
      <c r="Y74" s="51" t="str">
        <f>IFERROR(INDEX(Tab_UBIGEO[],MATCH(PlnMsv_Tab_Documentos[[#This Row],[Provincia]],Tab_UBIGEO[Provincia],0),MATCH(Y$34,Tab_UBIGEO[#Headers],0)),"")</f>
        <v/>
      </c>
      <c r="Z74" s="50" t="str">
        <f>IF(PlnMsv_Tab_Documentos[[#This Row],[Departamento]]&lt;&gt;"",IF(COUNTIF(Tab_UBIGEO[Departamento],PlnMsv_Tab_Documentos[[#This Row],[Departamento]])&gt;=1,1,0),"")</f>
        <v/>
      </c>
      <c r="AA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" s="34"/>
    </row>
    <row r="75" spans="3:29" ht="27.6" customHeight="1">
      <c r="C75" s="88"/>
      <c r="D75" s="89"/>
      <c r="E75" s="90"/>
      <c r="F75" s="91"/>
      <c r="G75" s="92"/>
      <c r="H75" s="93"/>
      <c r="I75" s="93"/>
      <c r="J75" s="94"/>
      <c r="K75" s="94"/>
      <c r="L75" s="94"/>
      <c r="M75" s="94"/>
      <c r="N75" s="94"/>
      <c r="O75" s="95"/>
      <c r="P75" s="96"/>
      <c r="T75" s="49">
        <v>41</v>
      </c>
      <c r="U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" s="50" t="str">
        <f>IFERROR(INDEX(Tab_UBIGEO[],MATCH(PlnMsv_Tab_DocumentosAux[[#This Row],[ADQ_UBIGEO]],Tab_UBIGEO[UBIGEO],0),MATCH($V$34,Tab_UBIGEO[#Headers],0)),"")</f>
        <v/>
      </c>
      <c r="W75" s="50" t="str">
        <f>IFERROR(INDEX(Tab_UBIGEO[],MATCH(PlnMsv_Tab_DocumentosAux[[#This Row],[ADQ_UBIGEO]],Tab_UBIGEO[UBIGEO],0),MATCH($W$34,Tab_UBIGEO[#Headers],0)),"")</f>
        <v/>
      </c>
      <c r="X75" s="51" t="str">
        <f>IFERROR(INDEX(Tab_UBIGEO[],MATCH(PlnMsv_Tab_Documentos[[#This Row],[Departamento]],Tab_UBIGEO[Departamento],0),MATCH(X$34,Tab_UBIGEO[#Headers],0)),"")</f>
        <v/>
      </c>
      <c r="Y75" s="51" t="str">
        <f>IFERROR(INDEX(Tab_UBIGEO[],MATCH(PlnMsv_Tab_Documentos[[#This Row],[Provincia]],Tab_UBIGEO[Provincia],0),MATCH(Y$34,Tab_UBIGEO[#Headers],0)),"")</f>
        <v/>
      </c>
      <c r="Z75" s="50" t="str">
        <f>IF(PlnMsv_Tab_Documentos[[#This Row],[Departamento]]&lt;&gt;"",IF(COUNTIF(Tab_UBIGEO[Departamento],PlnMsv_Tab_Documentos[[#This Row],[Departamento]])&gt;=1,1,0),"")</f>
        <v/>
      </c>
      <c r="AA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" s="34"/>
    </row>
    <row r="76" spans="3:29" ht="27.6" customHeight="1">
      <c r="C76" s="88"/>
      <c r="D76" s="89"/>
      <c r="E76" s="90"/>
      <c r="F76" s="91"/>
      <c r="G76" s="92"/>
      <c r="H76" s="93"/>
      <c r="I76" s="93"/>
      <c r="J76" s="94"/>
      <c r="K76" s="94"/>
      <c r="L76" s="94"/>
      <c r="M76" s="94"/>
      <c r="N76" s="94"/>
      <c r="O76" s="95"/>
      <c r="P76" s="96"/>
      <c r="T76" s="49">
        <v>42</v>
      </c>
      <c r="U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" s="50" t="str">
        <f>IFERROR(INDEX(Tab_UBIGEO[],MATCH(PlnMsv_Tab_DocumentosAux[[#This Row],[ADQ_UBIGEO]],Tab_UBIGEO[UBIGEO],0),MATCH($V$34,Tab_UBIGEO[#Headers],0)),"")</f>
        <v/>
      </c>
      <c r="W76" s="50" t="str">
        <f>IFERROR(INDEX(Tab_UBIGEO[],MATCH(PlnMsv_Tab_DocumentosAux[[#This Row],[ADQ_UBIGEO]],Tab_UBIGEO[UBIGEO],0),MATCH($W$34,Tab_UBIGEO[#Headers],0)),"")</f>
        <v/>
      </c>
      <c r="X76" s="51" t="str">
        <f>IFERROR(INDEX(Tab_UBIGEO[],MATCH(PlnMsv_Tab_Documentos[[#This Row],[Departamento]],Tab_UBIGEO[Departamento],0),MATCH(X$34,Tab_UBIGEO[#Headers],0)),"")</f>
        <v/>
      </c>
      <c r="Y76" s="51" t="str">
        <f>IFERROR(INDEX(Tab_UBIGEO[],MATCH(PlnMsv_Tab_Documentos[[#This Row],[Provincia]],Tab_UBIGEO[Provincia],0),MATCH(Y$34,Tab_UBIGEO[#Headers],0)),"")</f>
        <v/>
      </c>
      <c r="Z76" s="50" t="str">
        <f>IF(PlnMsv_Tab_Documentos[[#This Row],[Departamento]]&lt;&gt;"",IF(COUNTIF(Tab_UBIGEO[Departamento],PlnMsv_Tab_Documentos[[#This Row],[Departamento]])&gt;=1,1,0),"")</f>
        <v/>
      </c>
      <c r="AA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" s="34"/>
    </row>
    <row r="77" spans="3:29" ht="27.6" customHeight="1">
      <c r="C77" s="88"/>
      <c r="D77" s="89"/>
      <c r="E77" s="90"/>
      <c r="F77" s="91"/>
      <c r="G77" s="92"/>
      <c r="H77" s="93"/>
      <c r="I77" s="93"/>
      <c r="J77" s="94"/>
      <c r="K77" s="94"/>
      <c r="L77" s="94"/>
      <c r="M77" s="94"/>
      <c r="N77" s="94"/>
      <c r="O77" s="95"/>
      <c r="P77" s="96"/>
      <c r="T77" s="49">
        <v>43</v>
      </c>
      <c r="U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" s="50" t="str">
        <f>IFERROR(INDEX(Tab_UBIGEO[],MATCH(PlnMsv_Tab_DocumentosAux[[#This Row],[ADQ_UBIGEO]],Tab_UBIGEO[UBIGEO],0),MATCH($V$34,Tab_UBIGEO[#Headers],0)),"")</f>
        <v/>
      </c>
      <c r="W77" s="50" t="str">
        <f>IFERROR(INDEX(Tab_UBIGEO[],MATCH(PlnMsv_Tab_DocumentosAux[[#This Row],[ADQ_UBIGEO]],Tab_UBIGEO[UBIGEO],0),MATCH($W$34,Tab_UBIGEO[#Headers],0)),"")</f>
        <v/>
      </c>
      <c r="X77" s="51" t="str">
        <f>IFERROR(INDEX(Tab_UBIGEO[],MATCH(PlnMsv_Tab_Documentos[[#This Row],[Departamento]],Tab_UBIGEO[Departamento],0),MATCH(X$34,Tab_UBIGEO[#Headers],0)),"")</f>
        <v/>
      </c>
      <c r="Y77" s="51" t="str">
        <f>IFERROR(INDEX(Tab_UBIGEO[],MATCH(PlnMsv_Tab_Documentos[[#This Row],[Provincia]],Tab_UBIGEO[Provincia],0),MATCH(Y$34,Tab_UBIGEO[#Headers],0)),"")</f>
        <v/>
      </c>
      <c r="Z77" s="50" t="str">
        <f>IF(PlnMsv_Tab_Documentos[[#This Row],[Departamento]]&lt;&gt;"",IF(COUNTIF(Tab_UBIGEO[Departamento],PlnMsv_Tab_Documentos[[#This Row],[Departamento]])&gt;=1,1,0),"")</f>
        <v/>
      </c>
      <c r="AA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" s="34"/>
    </row>
    <row r="78" spans="3:29" ht="27.6" customHeight="1">
      <c r="C78" s="88"/>
      <c r="D78" s="89"/>
      <c r="E78" s="90"/>
      <c r="F78" s="91"/>
      <c r="G78" s="92"/>
      <c r="H78" s="93"/>
      <c r="I78" s="93"/>
      <c r="J78" s="94"/>
      <c r="K78" s="94"/>
      <c r="L78" s="94"/>
      <c r="M78" s="94"/>
      <c r="N78" s="94"/>
      <c r="O78" s="95"/>
      <c r="P78" s="96"/>
      <c r="T78" s="49">
        <v>44</v>
      </c>
      <c r="U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" s="50" t="str">
        <f>IFERROR(INDEX(Tab_UBIGEO[],MATCH(PlnMsv_Tab_DocumentosAux[[#This Row],[ADQ_UBIGEO]],Tab_UBIGEO[UBIGEO],0),MATCH($V$34,Tab_UBIGEO[#Headers],0)),"")</f>
        <v/>
      </c>
      <c r="W78" s="50" t="str">
        <f>IFERROR(INDEX(Tab_UBIGEO[],MATCH(PlnMsv_Tab_DocumentosAux[[#This Row],[ADQ_UBIGEO]],Tab_UBIGEO[UBIGEO],0),MATCH($W$34,Tab_UBIGEO[#Headers],0)),"")</f>
        <v/>
      </c>
      <c r="X78" s="51" t="str">
        <f>IFERROR(INDEX(Tab_UBIGEO[],MATCH(PlnMsv_Tab_Documentos[[#This Row],[Departamento]],Tab_UBIGEO[Departamento],0),MATCH(X$34,Tab_UBIGEO[#Headers],0)),"")</f>
        <v/>
      </c>
      <c r="Y78" s="51" t="str">
        <f>IFERROR(INDEX(Tab_UBIGEO[],MATCH(PlnMsv_Tab_Documentos[[#This Row],[Provincia]],Tab_UBIGEO[Provincia],0),MATCH(Y$34,Tab_UBIGEO[#Headers],0)),"")</f>
        <v/>
      </c>
      <c r="Z78" s="50" t="str">
        <f>IF(PlnMsv_Tab_Documentos[[#This Row],[Departamento]]&lt;&gt;"",IF(COUNTIF(Tab_UBIGEO[Departamento],PlnMsv_Tab_Documentos[[#This Row],[Departamento]])&gt;=1,1,0),"")</f>
        <v/>
      </c>
      <c r="AA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" s="34"/>
    </row>
    <row r="79" spans="3:29" ht="27.6" customHeight="1">
      <c r="C79" s="88"/>
      <c r="D79" s="89"/>
      <c r="E79" s="90"/>
      <c r="F79" s="91"/>
      <c r="G79" s="92"/>
      <c r="H79" s="93"/>
      <c r="I79" s="93"/>
      <c r="J79" s="94"/>
      <c r="K79" s="94"/>
      <c r="L79" s="94"/>
      <c r="M79" s="94"/>
      <c r="N79" s="94"/>
      <c r="O79" s="95"/>
      <c r="P79" s="96"/>
      <c r="T79" s="49">
        <v>45</v>
      </c>
      <c r="U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" s="50" t="str">
        <f>IFERROR(INDEX(Tab_UBIGEO[],MATCH(PlnMsv_Tab_DocumentosAux[[#This Row],[ADQ_UBIGEO]],Tab_UBIGEO[UBIGEO],0),MATCH($V$34,Tab_UBIGEO[#Headers],0)),"")</f>
        <v/>
      </c>
      <c r="W79" s="50" t="str">
        <f>IFERROR(INDEX(Tab_UBIGEO[],MATCH(PlnMsv_Tab_DocumentosAux[[#This Row],[ADQ_UBIGEO]],Tab_UBIGEO[UBIGEO],0),MATCH($W$34,Tab_UBIGEO[#Headers],0)),"")</f>
        <v/>
      </c>
      <c r="X79" s="51" t="str">
        <f>IFERROR(INDEX(Tab_UBIGEO[],MATCH(PlnMsv_Tab_Documentos[[#This Row],[Departamento]],Tab_UBIGEO[Departamento],0),MATCH(X$34,Tab_UBIGEO[#Headers],0)),"")</f>
        <v/>
      </c>
      <c r="Y79" s="51" t="str">
        <f>IFERROR(INDEX(Tab_UBIGEO[],MATCH(PlnMsv_Tab_Documentos[[#This Row],[Provincia]],Tab_UBIGEO[Provincia],0),MATCH(Y$34,Tab_UBIGEO[#Headers],0)),"")</f>
        <v/>
      </c>
      <c r="Z79" s="50" t="str">
        <f>IF(PlnMsv_Tab_Documentos[[#This Row],[Departamento]]&lt;&gt;"",IF(COUNTIF(Tab_UBIGEO[Departamento],PlnMsv_Tab_Documentos[[#This Row],[Departamento]])&gt;=1,1,0),"")</f>
        <v/>
      </c>
      <c r="AA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" s="34"/>
    </row>
    <row r="80" spans="3:29" ht="27.6" customHeight="1">
      <c r="C80" s="88"/>
      <c r="D80" s="89"/>
      <c r="E80" s="90"/>
      <c r="F80" s="91"/>
      <c r="G80" s="92"/>
      <c r="H80" s="93"/>
      <c r="I80" s="93"/>
      <c r="J80" s="94"/>
      <c r="K80" s="94"/>
      <c r="L80" s="94"/>
      <c r="M80" s="94"/>
      <c r="N80" s="94"/>
      <c r="O80" s="95"/>
      <c r="P80" s="96"/>
      <c r="T80" s="49">
        <v>46</v>
      </c>
      <c r="U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" s="50" t="str">
        <f>IFERROR(INDEX(Tab_UBIGEO[],MATCH(PlnMsv_Tab_DocumentosAux[[#This Row],[ADQ_UBIGEO]],Tab_UBIGEO[UBIGEO],0),MATCH($V$34,Tab_UBIGEO[#Headers],0)),"")</f>
        <v/>
      </c>
      <c r="W80" s="50" t="str">
        <f>IFERROR(INDEX(Tab_UBIGEO[],MATCH(PlnMsv_Tab_DocumentosAux[[#This Row],[ADQ_UBIGEO]],Tab_UBIGEO[UBIGEO],0),MATCH($W$34,Tab_UBIGEO[#Headers],0)),"")</f>
        <v/>
      </c>
      <c r="X80" s="51" t="str">
        <f>IFERROR(INDEX(Tab_UBIGEO[],MATCH(PlnMsv_Tab_Documentos[[#This Row],[Departamento]],Tab_UBIGEO[Departamento],0),MATCH(X$34,Tab_UBIGEO[#Headers],0)),"")</f>
        <v/>
      </c>
      <c r="Y80" s="51" t="str">
        <f>IFERROR(INDEX(Tab_UBIGEO[],MATCH(PlnMsv_Tab_Documentos[[#This Row],[Provincia]],Tab_UBIGEO[Provincia],0),MATCH(Y$34,Tab_UBIGEO[#Headers],0)),"")</f>
        <v/>
      </c>
      <c r="Z80" s="50" t="str">
        <f>IF(PlnMsv_Tab_Documentos[[#This Row],[Departamento]]&lt;&gt;"",IF(COUNTIF(Tab_UBIGEO[Departamento],PlnMsv_Tab_Documentos[[#This Row],[Departamento]])&gt;=1,1,0),"")</f>
        <v/>
      </c>
      <c r="AA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" s="34"/>
    </row>
    <row r="81" spans="3:29" ht="27.6" customHeight="1">
      <c r="C81" s="88"/>
      <c r="D81" s="89"/>
      <c r="E81" s="90"/>
      <c r="F81" s="91"/>
      <c r="G81" s="92"/>
      <c r="H81" s="93"/>
      <c r="I81" s="93"/>
      <c r="J81" s="94"/>
      <c r="K81" s="94"/>
      <c r="L81" s="94"/>
      <c r="M81" s="94"/>
      <c r="N81" s="94"/>
      <c r="O81" s="95"/>
      <c r="P81" s="96"/>
      <c r="T81" s="49">
        <v>47</v>
      </c>
      <c r="U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" s="50" t="str">
        <f>IFERROR(INDEX(Tab_UBIGEO[],MATCH(PlnMsv_Tab_DocumentosAux[[#This Row],[ADQ_UBIGEO]],Tab_UBIGEO[UBIGEO],0),MATCH($V$34,Tab_UBIGEO[#Headers],0)),"")</f>
        <v/>
      </c>
      <c r="W81" s="50" t="str">
        <f>IFERROR(INDEX(Tab_UBIGEO[],MATCH(PlnMsv_Tab_DocumentosAux[[#This Row],[ADQ_UBIGEO]],Tab_UBIGEO[UBIGEO],0),MATCH($W$34,Tab_UBIGEO[#Headers],0)),"")</f>
        <v/>
      </c>
      <c r="X81" s="51" t="str">
        <f>IFERROR(INDEX(Tab_UBIGEO[],MATCH(PlnMsv_Tab_Documentos[[#This Row],[Departamento]],Tab_UBIGEO[Departamento],0),MATCH(X$34,Tab_UBIGEO[#Headers],0)),"")</f>
        <v/>
      </c>
      <c r="Y81" s="51" t="str">
        <f>IFERROR(INDEX(Tab_UBIGEO[],MATCH(PlnMsv_Tab_Documentos[[#This Row],[Provincia]],Tab_UBIGEO[Provincia],0),MATCH(Y$34,Tab_UBIGEO[#Headers],0)),"")</f>
        <v/>
      </c>
      <c r="Z81" s="50" t="str">
        <f>IF(PlnMsv_Tab_Documentos[[#This Row],[Departamento]]&lt;&gt;"",IF(COUNTIF(Tab_UBIGEO[Departamento],PlnMsv_Tab_Documentos[[#This Row],[Departamento]])&gt;=1,1,0),"")</f>
        <v/>
      </c>
      <c r="AA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" s="34"/>
    </row>
    <row r="82" spans="3:29" ht="27.6" customHeight="1">
      <c r="C82" s="88"/>
      <c r="D82" s="89"/>
      <c r="E82" s="90"/>
      <c r="F82" s="91"/>
      <c r="G82" s="92"/>
      <c r="H82" s="93"/>
      <c r="I82" s="93"/>
      <c r="J82" s="94"/>
      <c r="K82" s="94"/>
      <c r="L82" s="94"/>
      <c r="M82" s="94"/>
      <c r="N82" s="94"/>
      <c r="O82" s="95"/>
      <c r="P82" s="96"/>
      <c r="T82" s="49">
        <v>48</v>
      </c>
      <c r="U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" s="50" t="str">
        <f>IFERROR(INDEX(Tab_UBIGEO[],MATCH(PlnMsv_Tab_DocumentosAux[[#This Row],[ADQ_UBIGEO]],Tab_UBIGEO[UBIGEO],0),MATCH($V$34,Tab_UBIGEO[#Headers],0)),"")</f>
        <v/>
      </c>
      <c r="W82" s="50" t="str">
        <f>IFERROR(INDEX(Tab_UBIGEO[],MATCH(PlnMsv_Tab_DocumentosAux[[#This Row],[ADQ_UBIGEO]],Tab_UBIGEO[UBIGEO],0),MATCH($W$34,Tab_UBIGEO[#Headers],0)),"")</f>
        <v/>
      </c>
      <c r="X82" s="51" t="str">
        <f>IFERROR(INDEX(Tab_UBIGEO[],MATCH(PlnMsv_Tab_Documentos[[#This Row],[Departamento]],Tab_UBIGEO[Departamento],0),MATCH(X$34,Tab_UBIGEO[#Headers],0)),"")</f>
        <v/>
      </c>
      <c r="Y82" s="51" t="str">
        <f>IFERROR(INDEX(Tab_UBIGEO[],MATCH(PlnMsv_Tab_Documentos[[#This Row],[Provincia]],Tab_UBIGEO[Provincia],0),MATCH(Y$34,Tab_UBIGEO[#Headers],0)),"")</f>
        <v/>
      </c>
      <c r="Z82" s="50" t="str">
        <f>IF(PlnMsv_Tab_Documentos[[#This Row],[Departamento]]&lt;&gt;"",IF(COUNTIF(Tab_UBIGEO[Departamento],PlnMsv_Tab_Documentos[[#This Row],[Departamento]])&gt;=1,1,0),"")</f>
        <v/>
      </c>
      <c r="AA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" s="34"/>
    </row>
    <row r="83" spans="3:29" ht="27.6" customHeight="1">
      <c r="C83" s="88"/>
      <c r="D83" s="89"/>
      <c r="E83" s="90"/>
      <c r="F83" s="91"/>
      <c r="G83" s="92"/>
      <c r="H83" s="93"/>
      <c r="I83" s="93"/>
      <c r="J83" s="94"/>
      <c r="K83" s="94"/>
      <c r="L83" s="94"/>
      <c r="M83" s="94"/>
      <c r="N83" s="94"/>
      <c r="O83" s="95"/>
      <c r="P83" s="96"/>
      <c r="T83" s="49">
        <v>49</v>
      </c>
      <c r="U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" s="50" t="str">
        <f>IFERROR(INDEX(Tab_UBIGEO[],MATCH(PlnMsv_Tab_DocumentosAux[[#This Row],[ADQ_UBIGEO]],Tab_UBIGEO[UBIGEO],0),MATCH($V$34,Tab_UBIGEO[#Headers],0)),"")</f>
        <v/>
      </c>
      <c r="W83" s="50" t="str">
        <f>IFERROR(INDEX(Tab_UBIGEO[],MATCH(PlnMsv_Tab_DocumentosAux[[#This Row],[ADQ_UBIGEO]],Tab_UBIGEO[UBIGEO],0),MATCH($W$34,Tab_UBIGEO[#Headers],0)),"")</f>
        <v/>
      </c>
      <c r="X83" s="51" t="str">
        <f>IFERROR(INDEX(Tab_UBIGEO[],MATCH(PlnMsv_Tab_Documentos[[#This Row],[Departamento]],Tab_UBIGEO[Departamento],0),MATCH(X$34,Tab_UBIGEO[#Headers],0)),"")</f>
        <v/>
      </c>
      <c r="Y83" s="51" t="str">
        <f>IFERROR(INDEX(Tab_UBIGEO[],MATCH(PlnMsv_Tab_Documentos[[#This Row],[Provincia]],Tab_UBIGEO[Provincia],0),MATCH(Y$34,Tab_UBIGEO[#Headers],0)),"")</f>
        <v/>
      </c>
      <c r="Z83" s="50" t="str">
        <f>IF(PlnMsv_Tab_Documentos[[#This Row],[Departamento]]&lt;&gt;"",IF(COUNTIF(Tab_UBIGEO[Departamento],PlnMsv_Tab_Documentos[[#This Row],[Departamento]])&gt;=1,1,0),"")</f>
        <v/>
      </c>
      <c r="AA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" s="34"/>
    </row>
    <row r="84" spans="3:29" ht="27.6" customHeight="1">
      <c r="C84" s="88"/>
      <c r="D84" s="89"/>
      <c r="E84" s="90"/>
      <c r="F84" s="91"/>
      <c r="G84" s="92"/>
      <c r="H84" s="93"/>
      <c r="I84" s="93"/>
      <c r="J84" s="94"/>
      <c r="K84" s="94"/>
      <c r="L84" s="94"/>
      <c r="M84" s="94"/>
      <c r="N84" s="94"/>
      <c r="O84" s="95"/>
      <c r="P84" s="96"/>
      <c r="T84" s="49">
        <v>50</v>
      </c>
      <c r="U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" s="50" t="str">
        <f>IFERROR(INDEX(Tab_UBIGEO[],MATCH(PlnMsv_Tab_DocumentosAux[[#This Row],[ADQ_UBIGEO]],Tab_UBIGEO[UBIGEO],0),MATCH($V$34,Tab_UBIGEO[#Headers],0)),"")</f>
        <v/>
      </c>
      <c r="W84" s="50" t="str">
        <f>IFERROR(INDEX(Tab_UBIGEO[],MATCH(PlnMsv_Tab_DocumentosAux[[#This Row],[ADQ_UBIGEO]],Tab_UBIGEO[UBIGEO],0),MATCH($W$34,Tab_UBIGEO[#Headers],0)),"")</f>
        <v/>
      </c>
      <c r="X84" s="51" t="str">
        <f>IFERROR(INDEX(Tab_UBIGEO[],MATCH(PlnMsv_Tab_Documentos[[#This Row],[Departamento]],Tab_UBIGEO[Departamento],0),MATCH(X$34,Tab_UBIGEO[#Headers],0)),"")</f>
        <v/>
      </c>
      <c r="Y84" s="51" t="str">
        <f>IFERROR(INDEX(Tab_UBIGEO[],MATCH(PlnMsv_Tab_Documentos[[#This Row],[Provincia]],Tab_UBIGEO[Provincia],0),MATCH(Y$34,Tab_UBIGEO[#Headers],0)),"")</f>
        <v/>
      </c>
      <c r="Z84" s="50" t="str">
        <f>IF(PlnMsv_Tab_Documentos[[#This Row],[Departamento]]&lt;&gt;"",IF(COUNTIF(Tab_UBIGEO[Departamento],PlnMsv_Tab_Documentos[[#This Row],[Departamento]])&gt;=1,1,0),"")</f>
        <v/>
      </c>
      <c r="AA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" s="34"/>
    </row>
    <row r="85" spans="3:29" ht="27.6" customHeight="1">
      <c r="C85" s="88"/>
      <c r="D85" s="89"/>
      <c r="E85" s="90"/>
      <c r="F85" s="91"/>
      <c r="G85" s="92"/>
      <c r="H85" s="93"/>
      <c r="I85" s="93"/>
      <c r="J85" s="94"/>
      <c r="K85" s="94"/>
      <c r="L85" s="94"/>
      <c r="M85" s="94"/>
      <c r="N85" s="94"/>
      <c r="O85" s="95"/>
      <c r="P85" s="96"/>
      <c r="T85" s="49">
        <v>51</v>
      </c>
      <c r="U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" s="50" t="str">
        <f>IFERROR(INDEX(Tab_UBIGEO[],MATCH(PlnMsv_Tab_DocumentosAux[[#This Row],[ADQ_UBIGEO]],Tab_UBIGEO[UBIGEO],0),MATCH($V$34,Tab_UBIGEO[#Headers],0)),"")</f>
        <v/>
      </c>
      <c r="W85" s="50" t="str">
        <f>IFERROR(INDEX(Tab_UBIGEO[],MATCH(PlnMsv_Tab_DocumentosAux[[#This Row],[ADQ_UBIGEO]],Tab_UBIGEO[UBIGEO],0),MATCH($W$34,Tab_UBIGEO[#Headers],0)),"")</f>
        <v/>
      </c>
      <c r="X85" s="51" t="str">
        <f>IFERROR(INDEX(Tab_UBIGEO[],MATCH(PlnMsv_Tab_Documentos[[#This Row],[Departamento]],Tab_UBIGEO[Departamento],0),MATCH(X$34,Tab_UBIGEO[#Headers],0)),"")</f>
        <v/>
      </c>
      <c r="Y85" s="51" t="str">
        <f>IFERROR(INDEX(Tab_UBIGEO[],MATCH(PlnMsv_Tab_Documentos[[#This Row],[Provincia]],Tab_UBIGEO[Provincia],0),MATCH(Y$34,Tab_UBIGEO[#Headers],0)),"")</f>
        <v/>
      </c>
      <c r="Z85" s="50" t="str">
        <f>IF(PlnMsv_Tab_Documentos[[#This Row],[Departamento]]&lt;&gt;"",IF(COUNTIF(Tab_UBIGEO[Departamento],PlnMsv_Tab_Documentos[[#This Row],[Departamento]])&gt;=1,1,0),"")</f>
        <v/>
      </c>
      <c r="AA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" s="34"/>
    </row>
    <row r="86" spans="3:29" ht="27.6" customHeight="1">
      <c r="C86" s="88"/>
      <c r="D86" s="89"/>
      <c r="E86" s="90"/>
      <c r="F86" s="91"/>
      <c r="G86" s="92"/>
      <c r="H86" s="93"/>
      <c r="I86" s="93"/>
      <c r="J86" s="94"/>
      <c r="K86" s="94"/>
      <c r="L86" s="94"/>
      <c r="M86" s="94"/>
      <c r="N86" s="94"/>
      <c r="O86" s="95"/>
      <c r="P86" s="96"/>
      <c r="T86" s="49">
        <v>52</v>
      </c>
      <c r="U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" s="50" t="str">
        <f>IFERROR(INDEX(Tab_UBIGEO[],MATCH(PlnMsv_Tab_DocumentosAux[[#This Row],[ADQ_UBIGEO]],Tab_UBIGEO[UBIGEO],0),MATCH($V$34,Tab_UBIGEO[#Headers],0)),"")</f>
        <v/>
      </c>
      <c r="W86" s="50" t="str">
        <f>IFERROR(INDEX(Tab_UBIGEO[],MATCH(PlnMsv_Tab_DocumentosAux[[#This Row],[ADQ_UBIGEO]],Tab_UBIGEO[UBIGEO],0),MATCH($W$34,Tab_UBIGEO[#Headers],0)),"")</f>
        <v/>
      </c>
      <c r="X86" s="51" t="str">
        <f>IFERROR(INDEX(Tab_UBIGEO[],MATCH(PlnMsv_Tab_Documentos[[#This Row],[Departamento]],Tab_UBIGEO[Departamento],0),MATCH(X$34,Tab_UBIGEO[#Headers],0)),"")</f>
        <v/>
      </c>
      <c r="Y86" s="51" t="str">
        <f>IFERROR(INDEX(Tab_UBIGEO[],MATCH(PlnMsv_Tab_Documentos[[#This Row],[Provincia]],Tab_UBIGEO[Provincia],0),MATCH(Y$34,Tab_UBIGEO[#Headers],0)),"")</f>
        <v/>
      </c>
      <c r="Z86" s="50" t="str">
        <f>IF(PlnMsv_Tab_Documentos[[#This Row],[Departamento]]&lt;&gt;"",IF(COUNTIF(Tab_UBIGEO[Departamento],PlnMsv_Tab_Documentos[[#This Row],[Departamento]])&gt;=1,1,0),"")</f>
        <v/>
      </c>
      <c r="AA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" s="34"/>
    </row>
    <row r="87" spans="3:29" ht="27.6" customHeight="1">
      <c r="C87" s="88"/>
      <c r="D87" s="89"/>
      <c r="E87" s="90"/>
      <c r="F87" s="91"/>
      <c r="G87" s="92"/>
      <c r="H87" s="93"/>
      <c r="I87" s="93"/>
      <c r="J87" s="94"/>
      <c r="K87" s="94"/>
      <c r="L87" s="94"/>
      <c r="M87" s="94"/>
      <c r="N87" s="94"/>
      <c r="O87" s="95"/>
      <c r="P87" s="96"/>
      <c r="T87" s="49">
        <v>53</v>
      </c>
      <c r="U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" s="50" t="str">
        <f>IFERROR(INDEX(Tab_UBIGEO[],MATCH(PlnMsv_Tab_DocumentosAux[[#This Row],[ADQ_UBIGEO]],Tab_UBIGEO[UBIGEO],0),MATCH($V$34,Tab_UBIGEO[#Headers],0)),"")</f>
        <v/>
      </c>
      <c r="W87" s="50" t="str">
        <f>IFERROR(INDEX(Tab_UBIGEO[],MATCH(PlnMsv_Tab_DocumentosAux[[#This Row],[ADQ_UBIGEO]],Tab_UBIGEO[UBIGEO],0),MATCH($W$34,Tab_UBIGEO[#Headers],0)),"")</f>
        <v/>
      </c>
      <c r="X87" s="51" t="str">
        <f>IFERROR(INDEX(Tab_UBIGEO[],MATCH(PlnMsv_Tab_Documentos[[#This Row],[Departamento]],Tab_UBIGEO[Departamento],0),MATCH(X$34,Tab_UBIGEO[#Headers],0)),"")</f>
        <v/>
      </c>
      <c r="Y87" s="51" t="str">
        <f>IFERROR(INDEX(Tab_UBIGEO[],MATCH(PlnMsv_Tab_Documentos[[#This Row],[Provincia]],Tab_UBIGEO[Provincia],0),MATCH(Y$34,Tab_UBIGEO[#Headers],0)),"")</f>
        <v/>
      </c>
      <c r="Z87" s="50" t="str">
        <f>IF(PlnMsv_Tab_Documentos[[#This Row],[Departamento]]&lt;&gt;"",IF(COUNTIF(Tab_UBIGEO[Departamento],PlnMsv_Tab_Documentos[[#This Row],[Departamento]])&gt;=1,1,0),"")</f>
        <v/>
      </c>
      <c r="AA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" s="34"/>
    </row>
    <row r="88" spans="3:29" ht="27.6" customHeight="1">
      <c r="C88" s="88"/>
      <c r="D88" s="89"/>
      <c r="E88" s="90"/>
      <c r="F88" s="91"/>
      <c r="G88" s="92"/>
      <c r="H88" s="93"/>
      <c r="I88" s="93"/>
      <c r="J88" s="94"/>
      <c r="K88" s="94"/>
      <c r="L88" s="94"/>
      <c r="M88" s="94"/>
      <c r="N88" s="94"/>
      <c r="O88" s="95"/>
      <c r="P88" s="96"/>
      <c r="T88" s="49">
        <v>54</v>
      </c>
      <c r="U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" s="50" t="str">
        <f>IFERROR(INDEX(Tab_UBIGEO[],MATCH(PlnMsv_Tab_DocumentosAux[[#This Row],[ADQ_UBIGEO]],Tab_UBIGEO[UBIGEO],0),MATCH($V$34,Tab_UBIGEO[#Headers],0)),"")</f>
        <v/>
      </c>
      <c r="W88" s="50" t="str">
        <f>IFERROR(INDEX(Tab_UBIGEO[],MATCH(PlnMsv_Tab_DocumentosAux[[#This Row],[ADQ_UBIGEO]],Tab_UBIGEO[UBIGEO],0),MATCH($W$34,Tab_UBIGEO[#Headers],0)),"")</f>
        <v/>
      </c>
      <c r="X88" s="51" t="str">
        <f>IFERROR(INDEX(Tab_UBIGEO[],MATCH(PlnMsv_Tab_Documentos[[#This Row],[Departamento]],Tab_UBIGEO[Departamento],0),MATCH(X$34,Tab_UBIGEO[#Headers],0)),"")</f>
        <v/>
      </c>
      <c r="Y88" s="51" t="str">
        <f>IFERROR(INDEX(Tab_UBIGEO[],MATCH(PlnMsv_Tab_Documentos[[#This Row],[Provincia]],Tab_UBIGEO[Provincia],0),MATCH(Y$34,Tab_UBIGEO[#Headers],0)),"")</f>
        <v/>
      </c>
      <c r="Z88" s="50" t="str">
        <f>IF(PlnMsv_Tab_Documentos[[#This Row],[Departamento]]&lt;&gt;"",IF(COUNTIF(Tab_UBIGEO[Departamento],PlnMsv_Tab_Documentos[[#This Row],[Departamento]])&gt;=1,1,0),"")</f>
        <v/>
      </c>
      <c r="AA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" s="34"/>
    </row>
    <row r="89" spans="3:29" ht="27.6" customHeight="1">
      <c r="C89" s="88"/>
      <c r="D89" s="89"/>
      <c r="E89" s="90"/>
      <c r="F89" s="91"/>
      <c r="G89" s="92"/>
      <c r="H89" s="93"/>
      <c r="I89" s="93"/>
      <c r="J89" s="94"/>
      <c r="K89" s="94"/>
      <c r="L89" s="94"/>
      <c r="M89" s="94"/>
      <c r="N89" s="94"/>
      <c r="O89" s="95"/>
      <c r="P89" s="96"/>
      <c r="T89" s="49">
        <v>55</v>
      </c>
      <c r="U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" s="50" t="str">
        <f>IFERROR(INDEX(Tab_UBIGEO[],MATCH(PlnMsv_Tab_DocumentosAux[[#This Row],[ADQ_UBIGEO]],Tab_UBIGEO[UBIGEO],0),MATCH($V$34,Tab_UBIGEO[#Headers],0)),"")</f>
        <v/>
      </c>
      <c r="W89" s="50" t="str">
        <f>IFERROR(INDEX(Tab_UBIGEO[],MATCH(PlnMsv_Tab_DocumentosAux[[#This Row],[ADQ_UBIGEO]],Tab_UBIGEO[UBIGEO],0),MATCH($W$34,Tab_UBIGEO[#Headers],0)),"")</f>
        <v/>
      </c>
      <c r="X89" s="51" t="str">
        <f>IFERROR(INDEX(Tab_UBIGEO[],MATCH(PlnMsv_Tab_Documentos[[#This Row],[Departamento]],Tab_UBIGEO[Departamento],0),MATCH(X$34,Tab_UBIGEO[#Headers],0)),"")</f>
        <v/>
      </c>
      <c r="Y89" s="51" t="str">
        <f>IFERROR(INDEX(Tab_UBIGEO[],MATCH(PlnMsv_Tab_Documentos[[#This Row],[Provincia]],Tab_UBIGEO[Provincia],0),MATCH(Y$34,Tab_UBIGEO[#Headers],0)),"")</f>
        <v/>
      </c>
      <c r="Z89" s="50" t="str">
        <f>IF(PlnMsv_Tab_Documentos[[#This Row],[Departamento]]&lt;&gt;"",IF(COUNTIF(Tab_UBIGEO[Departamento],PlnMsv_Tab_Documentos[[#This Row],[Departamento]])&gt;=1,1,0),"")</f>
        <v/>
      </c>
      <c r="AA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" s="34"/>
    </row>
    <row r="90" spans="3:29" ht="27.6" customHeight="1">
      <c r="C90" s="88"/>
      <c r="D90" s="89"/>
      <c r="E90" s="90"/>
      <c r="F90" s="91"/>
      <c r="G90" s="92"/>
      <c r="H90" s="93"/>
      <c r="I90" s="93"/>
      <c r="J90" s="94"/>
      <c r="K90" s="94"/>
      <c r="L90" s="94"/>
      <c r="M90" s="94"/>
      <c r="N90" s="94"/>
      <c r="O90" s="95"/>
      <c r="P90" s="96"/>
      <c r="T90" s="49">
        <v>56</v>
      </c>
      <c r="U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" s="50" t="str">
        <f>IFERROR(INDEX(Tab_UBIGEO[],MATCH(PlnMsv_Tab_DocumentosAux[[#This Row],[ADQ_UBIGEO]],Tab_UBIGEO[UBIGEO],0),MATCH($V$34,Tab_UBIGEO[#Headers],0)),"")</f>
        <v/>
      </c>
      <c r="W90" s="50" t="str">
        <f>IFERROR(INDEX(Tab_UBIGEO[],MATCH(PlnMsv_Tab_DocumentosAux[[#This Row],[ADQ_UBIGEO]],Tab_UBIGEO[UBIGEO],0),MATCH($W$34,Tab_UBIGEO[#Headers],0)),"")</f>
        <v/>
      </c>
      <c r="X90" s="51" t="str">
        <f>IFERROR(INDEX(Tab_UBIGEO[],MATCH(PlnMsv_Tab_Documentos[[#This Row],[Departamento]],Tab_UBIGEO[Departamento],0),MATCH(X$34,Tab_UBIGEO[#Headers],0)),"")</f>
        <v/>
      </c>
      <c r="Y90" s="51" t="str">
        <f>IFERROR(INDEX(Tab_UBIGEO[],MATCH(PlnMsv_Tab_Documentos[[#This Row],[Provincia]],Tab_UBIGEO[Provincia],0),MATCH(Y$34,Tab_UBIGEO[#Headers],0)),"")</f>
        <v/>
      </c>
      <c r="Z90" s="50" t="str">
        <f>IF(PlnMsv_Tab_Documentos[[#This Row],[Departamento]]&lt;&gt;"",IF(COUNTIF(Tab_UBIGEO[Departamento],PlnMsv_Tab_Documentos[[#This Row],[Departamento]])&gt;=1,1,0),"")</f>
        <v/>
      </c>
      <c r="AA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" s="34"/>
    </row>
    <row r="91" spans="3:29" ht="27.6" customHeight="1">
      <c r="C91" s="88"/>
      <c r="D91" s="89"/>
      <c r="E91" s="90"/>
      <c r="F91" s="91"/>
      <c r="G91" s="92"/>
      <c r="H91" s="93"/>
      <c r="I91" s="93"/>
      <c r="J91" s="94"/>
      <c r="K91" s="94"/>
      <c r="L91" s="94"/>
      <c r="M91" s="94"/>
      <c r="N91" s="94"/>
      <c r="O91" s="95"/>
      <c r="P91" s="96"/>
      <c r="T91" s="49">
        <v>57</v>
      </c>
      <c r="U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" s="50" t="str">
        <f>IFERROR(INDEX(Tab_UBIGEO[],MATCH(PlnMsv_Tab_DocumentosAux[[#This Row],[ADQ_UBIGEO]],Tab_UBIGEO[UBIGEO],0),MATCH($V$34,Tab_UBIGEO[#Headers],0)),"")</f>
        <v/>
      </c>
      <c r="W91" s="50" t="str">
        <f>IFERROR(INDEX(Tab_UBIGEO[],MATCH(PlnMsv_Tab_DocumentosAux[[#This Row],[ADQ_UBIGEO]],Tab_UBIGEO[UBIGEO],0),MATCH($W$34,Tab_UBIGEO[#Headers],0)),"")</f>
        <v/>
      </c>
      <c r="X91" s="51" t="str">
        <f>IFERROR(INDEX(Tab_UBIGEO[],MATCH(PlnMsv_Tab_Documentos[[#This Row],[Departamento]],Tab_UBIGEO[Departamento],0),MATCH(X$34,Tab_UBIGEO[#Headers],0)),"")</f>
        <v/>
      </c>
      <c r="Y91" s="51" t="str">
        <f>IFERROR(INDEX(Tab_UBIGEO[],MATCH(PlnMsv_Tab_Documentos[[#This Row],[Provincia]],Tab_UBIGEO[Provincia],0),MATCH(Y$34,Tab_UBIGEO[#Headers],0)),"")</f>
        <v/>
      </c>
      <c r="Z91" s="50" t="str">
        <f>IF(PlnMsv_Tab_Documentos[[#This Row],[Departamento]]&lt;&gt;"",IF(COUNTIF(Tab_UBIGEO[Departamento],PlnMsv_Tab_Documentos[[#This Row],[Departamento]])&gt;=1,1,0),"")</f>
        <v/>
      </c>
      <c r="AA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" s="34"/>
    </row>
    <row r="92" spans="3:29" ht="27.6" customHeight="1">
      <c r="C92" s="88"/>
      <c r="D92" s="89"/>
      <c r="E92" s="90"/>
      <c r="F92" s="91"/>
      <c r="G92" s="92"/>
      <c r="H92" s="93"/>
      <c r="I92" s="93"/>
      <c r="J92" s="94"/>
      <c r="K92" s="94"/>
      <c r="L92" s="94"/>
      <c r="M92" s="94"/>
      <c r="N92" s="94"/>
      <c r="O92" s="95"/>
      <c r="P92" s="96"/>
      <c r="T92" s="49">
        <v>58</v>
      </c>
      <c r="U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" s="50" t="str">
        <f>IFERROR(INDEX(Tab_UBIGEO[],MATCH(PlnMsv_Tab_DocumentosAux[[#This Row],[ADQ_UBIGEO]],Tab_UBIGEO[UBIGEO],0),MATCH($V$34,Tab_UBIGEO[#Headers],0)),"")</f>
        <v/>
      </c>
      <c r="W92" s="50" t="str">
        <f>IFERROR(INDEX(Tab_UBIGEO[],MATCH(PlnMsv_Tab_DocumentosAux[[#This Row],[ADQ_UBIGEO]],Tab_UBIGEO[UBIGEO],0),MATCH($W$34,Tab_UBIGEO[#Headers],0)),"")</f>
        <v/>
      </c>
      <c r="X92" s="51" t="str">
        <f>IFERROR(INDEX(Tab_UBIGEO[],MATCH(PlnMsv_Tab_Documentos[[#This Row],[Departamento]],Tab_UBIGEO[Departamento],0),MATCH(X$34,Tab_UBIGEO[#Headers],0)),"")</f>
        <v/>
      </c>
      <c r="Y92" s="51" t="str">
        <f>IFERROR(INDEX(Tab_UBIGEO[],MATCH(PlnMsv_Tab_Documentos[[#This Row],[Provincia]],Tab_UBIGEO[Provincia],0),MATCH(Y$34,Tab_UBIGEO[#Headers],0)),"")</f>
        <v/>
      </c>
      <c r="Z92" s="50" t="str">
        <f>IF(PlnMsv_Tab_Documentos[[#This Row],[Departamento]]&lt;&gt;"",IF(COUNTIF(Tab_UBIGEO[Departamento],PlnMsv_Tab_Documentos[[#This Row],[Departamento]])&gt;=1,1,0),"")</f>
        <v/>
      </c>
      <c r="AA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" s="34"/>
    </row>
    <row r="93" spans="3:29" ht="27.6" customHeight="1">
      <c r="C93" s="88"/>
      <c r="D93" s="89"/>
      <c r="E93" s="90"/>
      <c r="F93" s="91"/>
      <c r="G93" s="92"/>
      <c r="H93" s="93"/>
      <c r="I93" s="93"/>
      <c r="J93" s="94"/>
      <c r="K93" s="94"/>
      <c r="L93" s="94"/>
      <c r="M93" s="94"/>
      <c r="N93" s="94"/>
      <c r="O93" s="95"/>
      <c r="P93" s="96"/>
      <c r="T93" s="49">
        <v>59</v>
      </c>
      <c r="U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" s="50" t="str">
        <f>IFERROR(INDEX(Tab_UBIGEO[],MATCH(PlnMsv_Tab_DocumentosAux[[#This Row],[ADQ_UBIGEO]],Tab_UBIGEO[UBIGEO],0),MATCH($V$34,Tab_UBIGEO[#Headers],0)),"")</f>
        <v/>
      </c>
      <c r="W93" s="50" t="str">
        <f>IFERROR(INDEX(Tab_UBIGEO[],MATCH(PlnMsv_Tab_DocumentosAux[[#This Row],[ADQ_UBIGEO]],Tab_UBIGEO[UBIGEO],0),MATCH($W$34,Tab_UBIGEO[#Headers],0)),"")</f>
        <v/>
      </c>
      <c r="X93" s="51" t="str">
        <f>IFERROR(INDEX(Tab_UBIGEO[],MATCH(PlnMsv_Tab_Documentos[[#This Row],[Departamento]],Tab_UBIGEO[Departamento],0),MATCH(X$34,Tab_UBIGEO[#Headers],0)),"")</f>
        <v/>
      </c>
      <c r="Y93" s="51" t="str">
        <f>IFERROR(INDEX(Tab_UBIGEO[],MATCH(PlnMsv_Tab_Documentos[[#This Row],[Provincia]],Tab_UBIGEO[Provincia],0),MATCH(Y$34,Tab_UBIGEO[#Headers],0)),"")</f>
        <v/>
      </c>
      <c r="Z93" s="50" t="str">
        <f>IF(PlnMsv_Tab_Documentos[[#This Row],[Departamento]]&lt;&gt;"",IF(COUNTIF(Tab_UBIGEO[Departamento],PlnMsv_Tab_Documentos[[#This Row],[Departamento]])&gt;=1,1,0),"")</f>
        <v/>
      </c>
      <c r="AA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" s="34"/>
    </row>
    <row r="94" spans="3:29" ht="27.6" customHeight="1">
      <c r="C94" s="88"/>
      <c r="D94" s="89"/>
      <c r="E94" s="90"/>
      <c r="F94" s="91"/>
      <c r="G94" s="92"/>
      <c r="H94" s="93"/>
      <c r="I94" s="93"/>
      <c r="J94" s="94"/>
      <c r="K94" s="94"/>
      <c r="L94" s="94"/>
      <c r="M94" s="94"/>
      <c r="N94" s="94"/>
      <c r="O94" s="95"/>
      <c r="P94" s="96"/>
      <c r="T94" s="49">
        <v>60</v>
      </c>
      <c r="U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" s="50" t="str">
        <f>IFERROR(INDEX(Tab_UBIGEO[],MATCH(PlnMsv_Tab_DocumentosAux[[#This Row],[ADQ_UBIGEO]],Tab_UBIGEO[UBIGEO],0),MATCH($V$34,Tab_UBIGEO[#Headers],0)),"")</f>
        <v/>
      </c>
      <c r="W94" s="50" t="str">
        <f>IFERROR(INDEX(Tab_UBIGEO[],MATCH(PlnMsv_Tab_DocumentosAux[[#This Row],[ADQ_UBIGEO]],Tab_UBIGEO[UBIGEO],0),MATCH($W$34,Tab_UBIGEO[#Headers],0)),"")</f>
        <v/>
      </c>
      <c r="X94" s="51" t="str">
        <f>IFERROR(INDEX(Tab_UBIGEO[],MATCH(PlnMsv_Tab_Documentos[[#This Row],[Departamento]],Tab_UBIGEO[Departamento],0),MATCH(X$34,Tab_UBIGEO[#Headers],0)),"")</f>
        <v/>
      </c>
      <c r="Y94" s="51" t="str">
        <f>IFERROR(INDEX(Tab_UBIGEO[],MATCH(PlnMsv_Tab_Documentos[[#This Row],[Provincia]],Tab_UBIGEO[Provincia],0),MATCH(Y$34,Tab_UBIGEO[#Headers],0)),"")</f>
        <v/>
      </c>
      <c r="Z94" s="50" t="str">
        <f>IF(PlnMsv_Tab_Documentos[[#This Row],[Departamento]]&lt;&gt;"",IF(COUNTIF(Tab_UBIGEO[Departamento],PlnMsv_Tab_Documentos[[#This Row],[Departamento]])&gt;=1,1,0),"")</f>
        <v/>
      </c>
      <c r="AA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" s="34"/>
    </row>
    <row r="95" spans="3:29" ht="27.6" customHeight="1">
      <c r="C95" s="88"/>
      <c r="D95" s="89"/>
      <c r="E95" s="90"/>
      <c r="F95" s="91"/>
      <c r="G95" s="92"/>
      <c r="H95" s="93"/>
      <c r="I95" s="93"/>
      <c r="J95" s="94"/>
      <c r="K95" s="94"/>
      <c r="L95" s="94"/>
      <c r="M95" s="94"/>
      <c r="N95" s="94"/>
      <c r="O95" s="95"/>
      <c r="P95" s="96"/>
      <c r="T95" s="49">
        <v>61</v>
      </c>
      <c r="U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" s="50" t="str">
        <f>IFERROR(INDEX(Tab_UBIGEO[],MATCH(PlnMsv_Tab_DocumentosAux[[#This Row],[ADQ_UBIGEO]],Tab_UBIGEO[UBIGEO],0),MATCH($V$34,Tab_UBIGEO[#Headers],0)),"")</f>
        <v/>
      </c>
      <c r="W95" s="50" t="str">
        <f>IFERROR(INDEX(Tab_UBIGEO[],MATCH(PlnMsv_Tab_DocumentosAux[[#This Row],[ADQ_UBIGEO]],Tab_UBIGEO[UBIGEO],0),MATCH($W$34,Tab_UBIGEO[#Headers],0)),"")</f>
        <v/>
      </c>
      <c r="X95" s="51" t="str">
        <f>IFERROR(INDEX(Tab_UBIGEO[],MATCH(PlnMsv_Tab_Documentos[[#This Row],[Departamento]],Tab_UBIGEO[Departamento],0),MATCH(X$34,Tab_UBIGEO[#Headers],0)),"")</f>
        <v/>
      </c>
      <c r="Y95" s="51" t="str">
        <f>IFERROR(INDEX(Tab_UBIGEO[],MATCH(PlnMsv_Tab_Documentos[[#This Row],[Provincia]],Tab_UBIGEO[Provincia],0),MATCH(Y$34,Tab_UBIGEO[#Headers],0)),"")</f>
        <v/>
      </c>
      <c r="Z95" s="50" t="str">
        <f>IF(PlnMsv_Tab_Documentos[[#This Row],[Departamento]]&lt;&gt;"",IF(COUNTIF(Tab_UBIGEO[Departamento],PlnMsv_Tab_Documentos[[#This Row],[Departamento]])&gt;=1,1,0),"")</f>
        <v/>
      </c>
      <c r="AA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" s="34"/>
    </row>
    <row r="96" spans="3:29" ht="27.6" customHeight="1">
      <c r="C96" s="88"/>
      <c r="D96" s="89"/>
      <c r="E96" s="90"/>
      <c r="F96" s="91"/>
      <c r="G96" s="92"/>
      <c r="H96" s="93"/>
      <c r="I96" s="93"/>
      <c r="J96" s="94"/>
      <c r="K96" s="94"/>
      <c r="L96" s="94"/>
      <c r="M96" s="94"/>
      <c r="N96" s="94"/>
      <c r="O96" s="95"/>
      <c r="P96" s="96"/>
      <c r="T96" s="49">
        <v>62</v>
      </c>
      <c r="U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" s="50" t="str">
        <f>IFERROR(INDEX(Tab_UBIGEO[],MATCH(PlnMsv_Tab_DocumentosAux[[#This Row],[ADQ_UBIGEO]],Tab_UBIGEO[UBIGEO],0),MATCH($V$34,Tab_UBIGEO[#Headers],0)),"")</f>
        <v/>
      </c>
      <c r="W96" s="50" t="str">
        <f>IFERROR(INDEX(Tab_UBIGEO[],MATCH(PlnMsv_Tab_DocumentosAux[[#This Row],[ADQ_UBIGEO]],Tab_UBIGEO[UBIGEO],0),MATCH($W$34,Tab_UBIGEO[#Headers],0)),"")</f>
        <v/>
      </c>
      <c r="X96" s="51" t="str">
        <f>IFERROR(INDEX(Tab_UBIGEO[],MATCH(PlnMsv_Tab_Documentos[[#This Row],[Departamento]],Tab_UBIGEO[Departamento],0),MATCH(X$34,Tab_UBIGEO[#Headers],0)),"")</f>
        <v/>
      </c>
      <c r="Y96" s="51" t="str">
        <f>IFERROR(INDEX(Tab_UBIGEO[],MATCH(PlnMsv_Tab_Documentos[[#This Row],[Provincia]],Tab_UBIGEO[Provincia],0),MATCH(Y$34,Tab_UBIGEO[#Headers],0)),"")</f>
        <v/>
      </c>
      <c r="Z96" s="50" t="str">
        <f>IF(PlnMsv_Tab_Documentos[[#This Row],[Departamento]]&lt;&gt;"",IF(COUNTIF(Tab_UBIGEO[Departamento],PlnMsv_Tab_Documentos[[#This Row],[Departamento]])&gt;=1,1,0),"")</f>
        <v/>
      </c>
      <c r="AA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" s="34"/>
    </row>
    <row r="97" spans="3:29" ht="27.6" customHeight="1">
      <c r="C97" s="88"/>
      <c r="D97" s="89"/>
      <c r="E97" s="90"/>
      <c r="F97" s="91"/>
      <c r="G97" s="92"/>
      <c r="H97" s="93"/>
      <c r="I97" s="93"/>
      <c r="J97" s="94"/>
      <c r="K97" s="94"/>
      <c r="L97" s="94"/>
      <c r="M97" s="94"/>
      <c r="N97" s="94"/>
      <c r="O97" s="95"/>
      <c r="P97" s="96"/>
      <c r="T97" s="49">
        <v>63</v>
      </c>
      <c r="U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" s="50" t="str">
        <f>IFERROR(INDEX(Tab_UBIGEO[],MATCH(PlnMsv_Tab_DocumentosAux[[#This Row],[ADQ_UBIGEO]],Tab_UBIGEO[UBIGEO],0),MATCH($V$34,Tab_UBIGEO[#Headers],0)),"")</f>
        <v/>
      </c>
      <c r="W97" s="50" t="str">
        <f>IFERROR(INDEX(Tab_UBIGEO[],MATCH(PlnMsv_Tab_DocumentosAux[[#This Row],[ADQ_UBIGEO]],Tab_UBIGEO[UBIGEO],0),MATCH($W$34,Tab_UBIGEO[#Headers],0)),"")</f>
        <v/>
      </c>
      <c r="X97" s="51" t="str">
        <f>IFERROR(INDEX(Tab_UBIGEO[],MATCH(PlnMsv_Tab_Documentos[[#This Row],[Departamento]],Tab_UBIGEO[Departamento],0),MATCH(X$34,Tab_UBIGEO[#Headers],0)),"")</f>
        <v/>
      </c>
      <c r="Y97" s="51" t="str">
        <f>IFERROR(INDEX(Tab_UBIGEO[],MATCH(PlnMsv_Tab_Documentos[[#This Row],[Provincia]],Tab_UBIGEO[Provincia],0),MATCH(Y$34,Tab_UBIGEO[#Headers],0)),"")</f>
        <v/>
      </c>
      <c r="Z97" s="50" t="str">
        <f>IF(PlnMsv_Tab_Documentos[[#This Row],[Departamento]]&lt;&gt;"",IF(COUNTIF(Tab_UBIGEO[Departamento],PlnMsv_Tab_Documentos[[#This Row],[Departamento]])&gt;=1,1,0),"")</f>
        <v/>
      </c>
      <c r="AA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" s="34"/>
    </row>
    <row r="98" spans="3:29" ht="27.6" customHeight="1">
      <c r="C98" s="88"/>
      <c r="D98" s="89"/>
      <c r="E98" s="90"/>
      <c r="F98" s="91"/>
      <c r="G98" s="92"/>
      <c r="H98" s="93"/>
      <c r="I98" s="93"/>
      <c r="J98" s="94"/>
      <c r="K98" s="94"/>
      <c r="L98" s="94"/>
      <c r="M98" s="94"/>
      <c r="N98" s="94"/>
      <c r="O98" s="95"/>
      <c r="P98" s="96"/>
      <c r="T98" s="49">
        <v>64</v>
      </c>
      <c r="U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" s="50" t="str">
        <f>IFERROR(INDEX(Tab_UBIGEO[],MATCH(PlnMsv_Tab_DocumentosAux[[#This Row],[ADQ_UBIGEO]],Tab_UBIGEO[UBIGEO],0),MATCH($V$34,Tab_UBIGEO[#Headers],0)),"")</f>
        <v/>
      </c>
      <c r="W98" s="50" t="str">
        <f>IFERROR(INDEX(Tab_UBIGEO[],MATCH(PlnMsv_Tab_DocumentosAux[[#This Row],[ADQ_UBIGEO]],Tab_UBIGEO[UBIGEO],0),MATCH($W$34,Tab_UBIGEO[#Headers],0)),"")</f>
        <v/>
      </c>
      <c r="X98" s="51" t="str">
        <f>IFERROR(INDEX(Tab_UBIGEO[],MATCH(PlnMsv_Tab_Documentos[[#This Row],[Departamento]],Tab_UBIGEO[Departamento],0),MATCH(X$34,Tab_UBIGEO[#Headers],0)),"")</f>
        <v/>
      </c>
      <c r="Y98" s="51" t="str">
        <f>IFERROR(INDEX(Tab_UBIGEO[],MATCH(PlnMsv_Tab_Documentos[[#This Row],[Provincia]],Tab_UBIGEO[Provincia],0),MATCH(Y$34,Tab_UBIGEO[#Headers],0)),"")</f>
        <v/>
      </c>
      <c r="Z98" s="50" t="str">
        <f>IF(PlnMsv_Tab_Documentos[[#This Row],[Departamento]]&lt;&gt;"",IF(COUNTIF(Tab_UBIGEO[Departamento],PlnMsv_Tab_Documentos[[#This Row],[Departamento]])&gt;=1,1,0),"")</f>
        <v/>
      </c>
      <c r="AA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" s="34"/>
    </row>
    <row r="99" spans="3:29" ht="27.6" customHeight="1">
      <c r="C99" s="88"/>
      <c r="D99" s="89"/>
      <c r="E99" s="90"/>
      <c r="F99" s="91"/>
      <c r="G99" s="92"/>
      <c r="H99" s="93"/>
      <c r="I99" s="93"/>
      <c r="J99" s="94"/>
      <c r="K99" s="94"/>
      <c r="L99" s="94"/>
      <c r="M99" s="94"/>
      <c r="N99" s="94"/>
      <c r="O99" s="95"/>
      <c r="P99" s="96"/>
      <c r="T99" s="49">
        <v>65</v>
      </c>
      <c r="U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" s="50" t="str">
        <f>IFERROR(INDEX(Tab_UBIGEO[],MATCH(PlnMsv_Tab_DocumentosAux[[#This Row],[ADQ_UBIGEO]],Tab_UBIGEO[UBIGEO],0),MATCH($V$34,Tab_UBIGEO[#Headers],0)),"")</f>
        <v/>
      </c>
      <c r="W99" s="50" t="str">
        <f>IFERROR(INDEX(Tab_UBIGEO[],MATCH(PlnMsv_Tab_DocumentosAux[[#This Row],[ADQ_UBIGEO]],Tab_UBIGEO[UBIGEO],0),MATCH($W$34,Tab_UBIGEO[#Headers],0)),"")</f>
        <v/>
      </c>
      <c r="X99" s="51" t="str">
        <f>IFERROR(INDEX(Tab_UBIGEO[],MATCH(PlnMsv_Tab_Documentos[[#This Row],[Departamento]],Tab_UBIGEO[Departamento],0),MATCH(X$34,Tab_UBIGEO[#Headers],0)),"")</f>
        <v/>
      </c>
      <c r="Y99" s="51" t="str">
        <f>IFERROR(INDEX(Tab_UBIGEO[],MATCH(PlnMsv_Tab_Documentos[[#This Row],[Provincia]],Tab_UBIGEO[Provincia],0),MATCH(Y$34,Tab_UBIGEO[#Headers],0)),"")</f>
        <v/>
      </c>
      <c r="Z99" s="50" t="str">
        <f>IF(PlnMsv_Tab_Documentos[[#This Row],[Departamento]]&lt;&gt;"",IF(COUNTIF(Tab_UBIGEO[Departamento],PlnMsv_Tab_Documentos[[#This Row],[Departamento]])&gt;=1,1,0),"")</f>
        <v/>
      </c>
      <c r="AA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" s="34"/>
    </row>
    <row r="100" spans="3:29" ht="27.6" customHeight="1">
      <c r="C100" s="88"/>
      <c r="D100" s="89"/>
      <c r="E100" s="90"/>
      <c r="F100" s="91"/>
      <c r="G100" s="92"/>
      <c r="H100" s="93"/>
      <c r="I100" s="93"/>
      <c r="J100" s="94"/>
      <c r="K100" s="94"/>
      <c r="L100" s="94"/>
      <c r="M100" s="94"/>
      <c r="N100" s="94"/>
      <c r="O100" s="95"/>
      <c r="P100" s="96"/>
      <c r="T100" s="49">
        <v>66</v>
      </c>
      <c r="U1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" s="50" t="str">
        <f>IFERROR(INDEX(Tab_UBIGEO[],MATCH(PlnMsv_Tab_DocumentosAux[[#This Row],[ADQ_UBIGEO]],Tab_UBIGEO[UBIGEO],0),MATCH($V$34,Tab_UBIGEO[#Headers],0)),"")</f>
        <v/>
      </c>
      <c r="W100" s="50" t="str">
        <f>IFERROR(INDEX(Tab_UBIGEO[],MATCH(PlnMsv_Tab_DocumentosAux[[#This Row],[ADQ_UBIGEO]],Tab_UBIGEO[UBIGEO],0),MATCH($W$34,Tab_UBIGEO[#Headers],0)),"")</f>
        <v/>
      </c>
      <c r="X100" s="51" t="str">
        <f>IFERROR(INDEX(Tab_UBIGEO[],MATCH(PlnMsv_Tab_Documentos[[#This Row],[Departamento]],Tab_UBIGEO[Departamento],0),MATCH(X$34,Tab_UBIGEO[#Headers],0)),"")</f>
        <v/>
      </c>
      <c r="Y100" s="51" t="str">
        <f>IFERROR(INDEX(Tab_UBIGEO[],MATCH(PlnMsv_Tab_Documentos[[#This Row],[Provincia]],Tab_UBIGEO[Provincia],0),MATCH(Y$34,Tab_UBIGEO[#Headers],0)),"")</f>
        <v/>
      </c>
      <c r="Z100" s="50" t="str">
        <f>IF(PlnMsv_Tab_Documentos[[#This Row],[Departamento]]&lt;&gt;"",IF(COUNTIF(Tab_UBIGEO[Departamento],PlnMsv_Tab_Documentos[[#This Row],[Departamento]])&gt;=1,1,0),"")</f>
        <v/>
      </c>
      <c r="AA1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" s="34"/>
    </row>
    <row r="101" spans="3:29" ht="27.6" customHeight="1">
      <c r="C101" s="88"/>
      <c r="D101" s="89"/>
      <c r="E101" s="90"/>
      <c r="F101" s="91"/>
      <c r="G101" s="92"/>
      <c r="H101" s="93"/>
      <c r="I101" s="93"/>
      <c r="J101" s="94"/>
      <c r="K101" s="94"/>
      <c r="L101" s="94"/>
      <c r="M101" s="94"/>
      <c r="N101" s="94"/>
      <c r="O101" s="95"/>
      <c r="P101" s="96"/>
      <c r="T101" s="49">
        <v>67</v>
      </c>
      <c r="U1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" s="50" t="str">
        <f>IFERROR(INDEX(Tab_UBIGEO[],MATCH(PlnMsv_Tab_DocumentosAux[[#This Row],[ADQ_UBIGEO]],Tab_UBIGEO[UBIGEO],0),MATCH($V$34,Tab_UBIGEO[#Headers],0)),"")</f>
        <v/>
      </c>
      <c r="W101" s="50" t="str">
        <f>IFERROR(INDEX(Tab_UBIGEO[],MATCH(PlnMsv_Tab_DocumentosAux[[#This Row],[ADQ_UBIGEO]],Tab_UBIGEO[UBIGEO],0),MATCH($W$34,Tab_UBIGEO[#Headers],0)),"")</f>
        <v/>
      </c>
      <c r="X101" s="51" t="str">
        <f>IFERROR(INDEX(Tab_UBIGEO[],MATCH(PlnMsv_Tab_Documentos[[#This Row],[Departamento]],Tab_UBIGEO[Departamento],0),MATCH(X$34,Tab_UBIGEO[#Headers],0)),"")</f>
        <v/>
      </c>
      <c r="Y101" s="51" t="str">
        <f>IFERROR(INDEX(Tab_UBIGEO[],MATCH(PlnMsv_Tab_Documentos[[#This Row],[Provincia]],Tab_UBIGEO[Provincia],0),MATCH(Y$34,Tab_UBIGEO[#Headers],0)),"")</f>
        <v/>
      </c>
      <c r="Z101" s="50" t="str">
        <f>IF(PlnMsv_Tab_Documentos[[#This Row],[Departamento]]&lt;&gt;"",IF(COUNTIF(Tab_UBIGEO[Departamento],PlnMsv_Tab_Documentos[[#This Row],[Departamento]])&gt;=1,1,0),"")</f>
        <v/>
      </c>
      <c r="AA1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" s="34"/>
    </row>
    <row r="102" spans="3:29" ht="27.6" customHeight="1">
      <c r="C102" s="88"/>
      <c r="D102" s="89"/>
      <c r="E102" s="90"/>
      <c r="F102" s="91"/>
      <c r="G102" s="92"/>
      <c r="H102" s="93"/>
      <c r="I102" s="93"/>
      <c r="J102" s="94"/>
      <c r="K102" s="94"/>
      <c r="L102" s="94"/>
      <c r="M102" s="94"/>
      <c r="N102" s="94"/>
      <c r="O102" s="95"/>
      <c r="P102" s="96"/>
      <c r="T102" s="49">
        <v>68</v>
      </c>
      <c r="U1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" s="50" t="str">
        <f>IFERROR(INDEX(Tab_UBIGEO[],MATCH(PlnMsv_Tab_DocumentosAux[[#This Row],[ADQ_UBIGEO]],Tab_UBIGEO[UBIGEO],0),MATCH($V$34,Tab_UBIGEO[#Headers],0)),"")</f>
        <v/>
      </c>
      <c r="W102" s="50" t="str">
        <f>IFERROR(INDEX(Tab_UBIGEO[],MATCH(PlnMsv_Tab_DocumentosAux[[#This Row],[ADQ_UBIGEO]],Tab_UBIGEO[UBIGEO],0),MATCH($W$34,Tab_UBIGEO[#Headers],0)),"")</f>
        <v/>
      </c>
      <c r="X102" s="51" t="str">
        <f>IFERROR(INDEX(Tab_UBIGEO[],MATCH(PlnMsv_Tab_Documentos[[#This Row],[Departamento]],Tab_UBIGEO[Departamento],0),MATCH(X$34,Tab_UBIGEO[#Headers],0)),"")</f>
        <v/>
      </c>
      <c r="Y102" s="51" t="str">
        <f>IFERROR(INDEX(Tab_UBIGEO[],MATCH(PlnMsv_Tab_Documentos[[#This Row],[Provincia]],Tab_UBIGEO[Provincia],0),MATCH(Y$34,Tab_UBIGEO[#Headers],0)),"")</f>
        <v/>
      </c>
      <c r="Z102" s="50" t="str">
        <f>IF(PlnMsv_Tab_Documentos[[#This Row],[Departamento]]&lt;&gt;"",IF(COUNTIF(Tab_UBIGEO[Departamento],PlnMsv_Tab_Documentos[[#This Row],[Departamento]])&gt;=1,1,0),"")</f>
        <v/>
      </c>
      <c r="AA1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" s="34"/>
    </row>
    <row r="103" spans="3:29" ht="27.6" customHeight="1">
      <c r="C103" s="88"/>
      <c r="D103" s="89"/>
      <c r="E103" s="90"/>
      <c r="F103" s="91"/>
      <c r="G103" s="92"/>
      <c r="H103" s="93"/>
      <c r="I103" s="93"/>
      <c r="J103" s="94"/>
      <c r="K103" s="94"/>
      <c r="L103" s="94"/>
      <c r="M103" s="94"/>
      <c r="N103" s="94"/>
      <c r="O103" s="95"/>
      <c r="P103" s="96"/>
      <c r="T103" s="49">
        <v>69</v>
      </c>
      <c r="U1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" s="50" t="str">
        <f>IFERROR(INDEX(Tab_UBIGEO[],MATCH(PlnMsv_Tab_DocumentosAux[[#This Row],[ADQ_UBIGEO]],Tab_UBIGEO[UBIGEO],0),MATCH($V$34,Tab_UBIGEO[#Headers],0)),"")</f>
        <v/>
      </c>
      <c r="W103" s="50" t="str">
        <f>IFERROR(INDEX(Tab_UBIGEO[],MATCH(PlnMsv_Tab_DocumentosAux[[#This Row],[ADQ_UBIGEO]],Tab_UBIGEO[UBIGEO],0),MATCH($W$34,Tab_UBIGEO[#Headers],0)),"")</f>
        <v/>
      </c>
      <c r="X103" s="51" t="str">
        <f>IFERROR(INDEX(Tab_UBIGEO[],MATCH(PlnMsv_Tab_Documentos[[#This Row],[Departamento]],Tab_UBIGEO[Departamento],0),MATCH(X$34,Tab_UBIGEO[#Headers],0)),"")</f>
        <v/>
      </c>
      <c r="Y103" s="51" t="str">
        <f>IFERROR(INDEX(Tab_UBIGEO[],MATCH(PlnMsv_Tab_Documentos[[#This Row],[Provincia]],Tab_UBIGEO[Provincia],0),MATCH(Y$34,Tab_UBIGEO[#Headers],0)),"")</f>
        <v/>
      </c>
      <c r="Z103" s="50" t="str">
        <f>IF(PlnMsv_Tab_Documentos[[#This Row],[Departamento]]&lt;&gt;"",IF(COUNTIF(Tab_UBIGEO[Departamento],PlnMsv_Tab_Documentos[[#This Row],[Departamento]])&gt;=1,1,0),"")</f>
        <v/>
      </c>
      <c r="AA1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" s="34"/>
    </row>
    <row r="104" spans="3:29" ht="27.6" customHeight="1">
      <c r="C104" s="88"/>
      <c r="D104" s="89"/>
      <c r="E104" s="90"/>
      <c r="F104" s="91"/>
      <c r="G104" s="92"/>
      <c r="H104" s="93"/>
      <c r="I104" s="93"/>
      <c r="J104" s="94"/>
      <c r="K104" s="94"/>
      <c r="L104" s="94"/>
      <c r="M104" s="94"/>
      <c r="N104" s="94"/>
      <c r="O104" s="95"/>
      <c r="P104" s="96"/>
      <c r="T104" s="49">
        <v>70</v>
      </c>
      <c r="U1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" s="50" t="str">
        <f>IFERROR(INDEX(Tab_UBIGEO[],MATCH(PlnMsv_Tab_DocumentosAux[[#This Row],[ADQ_UBIGEO]],Tab_UBIGEO[UBIGEO],0),MATCH($V$34,Tab_UBIGEO[#Headers],0)),"")</f>
        <v/>
      </c>
      <c r="W104" s="50" t="str">
        <f>IFERROR(INDEX(Tab_UBIGEO[],MATCH(PlnMsv_Tab_DocumentosAux[[#This Row],[ADQ_UBIGEO]],Tab_UBIGEO[UBIGEO],0),MATCH($W$34,Tab_UBIGEO[#Headers],0)),"")</f>
        <v/>
      </c>
      <c r="X104" s="51" t="str">
        <f>IFERROR(INDEX(Tab_UBIGEO[],MATCH(PlnMsv_Tab_Documentos[[#This Row],[Departamento]],Tab_UBIGEO[Departamento],0),MATCH(X$34,Tab_UBIGEO[#Headers],0)),"")</f>
        <v/>
      </c>
      <c r="Y104" s="51" t="str">
        <f>IFERROR(INDEX(Tab_UBIGEO[],MATCH(PlnMsv_Tab_Documentos[[#This Row],[Provincia]],Tab_UBIGEO[Provincia],0),MATCH(Y$34,Tab_UBIGEO[#Headers],0)),"")</f>
        <v/>
      </c>
      <c r="Z104" s="50" t="str">
        <f>IF(PlnMsv_Tab_Documentos[[#This Row],[Departamento]]&lt;&gt;"",IF(COUNTIF(Tab_UBIGEO[Departamento],PlnMsv_Tab_Documentos[[#This Row],[Departamento]])&gt;=1,1,0),"")</f>
        <v/>
      </c>
      <c r="AA1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" s="34"/>
    </row>
    <row r="105" spans="3:29" ht="27.6" customHeight="1">
      <c r="C105" s="88"/>
      <c r="D105" s="89"/>
      <c r="E105" s="90"/>
      <c r="F105" s="91"/>
      <c r="G105" s="92"/>
      <c r="H105" s="93"/>
      <c r="I105" s="93"/>
      <c r="J105" s="94"/>
      <c r="K105" s="94"/>
      <c r="L105" s="94"/>
      <c r="M105" s="94"/>
      <c r="N105" s="94"/>
      <c r="O105" s="95"/>
      <c r="P105" s="96"/>
      <c r="T105" s="49">
        <v>71</v>
      </c>
      <c r="U1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" s="50" t="str">
        <f>IFERROR(INDEX(Tab_UBIGEO[],MATCH(PlnMsv_Tab_DocumentosAux[[#This Row],[ADQ_UBIGEO]],Tab_UBIGEO[UBIGEO],0),MATCH($V$34,Tab_UBIGEO[#Headers],0)),"")</f>
        <v/>
      </c>
      <c r="W105" s="50" t="str">
        <f>IFERROR(INDEX(Tab_UBIGEO[],MATCH(PlnMsv_Tab_DocumentosAux[[#This Row],[ADQ_UBIGEO]],Tab_UBIGEO[UBIGEO],0),MATCH($W$34,Tab_UBIGEO[#Headers],0)),"")</f>
        <v/>
      </c>
      <c r="X105" s="51" t="str">
        <f>IFERROR(INDEX(Tab_UBIGEO[],MATCH(PlnMsv_Tab_Documentos[[#This Row],[Departamento]],Tab_UBIGEO[Departamento],0),MATCH(X$34,Tab_UBIGEO[#Headers],0)),"")</f>
        <v/>
      </c>
      <c r="Y105" s="51" t="str">
        <f>IFERROR(INDEX(Tab_UBIGEO[],MATCH(PlnMsv_Tab_Documentos[[#This Row],[Provincia]],Tab_UBIGEO[Provincia],0),MATCH(Y$34,Tab_UBIGEO[#Headers],0)),"")</f>
        <v/>
      </c>
      <c r="Z105" s="50" t="str">
        <f>IF(PlnMsv_Tab_Documentos[[#This Row],[Departamento]]&lt;&gt;"",IF(COUNTIF(Tab_UBIGEO[Departamento],PlnMsv_Tab_Documentos[[#This Row],[Departamento]])&gt;=1,1,0),"")</f>
        <v/>
      </c>
      <c r="AA1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" s="34"/>
    </row>
    <row r="106" spans="3:29" ht="27.6" customHeight="1">
      <c r="C106" s="88"/>
      <c r="D106" s="89"/>
      <c r="E106" s="90"/>
      <c r="F106" s="91"/>
      <c r="G106" s="92"/>
      <c r="H106" s="93"/>
      <c r="I106" s="93"/>
      <c r="J106" s="94"/>
      <c r="K106" s="94"/>
      <c r="L106" s="94"/>
      <c r="M106" s="94"/>
      <c r="N106" s="94"/>
      <c r="O106" s="95"/>
      <c r="P106" s="96"/>
      <c r="T106" s="49">
        <v>72</v>
      </c>
      <c r="U1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" s="50" t="str">
        <f>IFERROR(INDEX(Tab_UBIGEO[],MATCH(PlnMsv_Tab_DocumentosAux[[#This Row],[ADQ_UBIGEO]],Tab_UBIGEO[UBIGEO],0),MATCH($V$34,Tab_UBIGEO[#Headers],0)),"")</f>
        <v/>
      </c>
      <c r="W106" s="50" t="str">
        <f>IFERROR(INDEX(Tab_UBIGEO[],MATCH(PlnMsv_Tab_DocumentosAux[[#This Row],[ADQ_UBIGEO]],Tab_UBIGEO[UBIGEO],0),MATCH($W$34,Tab_UBIGEO[#Headers],0)),"")</f>
        <v/>
      </c>
      <c r="X106" s="51" t="str">
        <f>IFERROR(INDEX(Tab_UBIGEO[],MATCH(PlnMsv_Tab_Documentos[[#This Row],[Departamento]],Tab_UBIGEO[Departamento],0),MATCH(X$34,Tab_UBIGEO[#Headers],0)),"")</f>
        <v/>
      </c>
      <c r="Y106" s="51" t="str">
        <f>IFERROR(INDEX(Tab_UBIGEO[],MATCH(PlnMsv_Tab_Documentos[[#This Row],[Provincia]],Tab_UBIGEO[Provincia],0),MATCH(Y$34,Tab_UBIGEO[#Headers],0)),"")</f>
        <v/>
      </c>
      <c r="Z106" s="50" t="str">
        <f>IF(PlnMsv_Tab_Documentos[[#This Row],[Departamento]]&lt;&gt;"",IF(COUNTIF(Tab_UBIGEO[Departamento],PlnMsv_Tab_Documentos[[#This Row],[Departamento]])&gt;=1,1,0),"")</f>
        <v/>
      </c>
      <c r="AA1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" s="34"/>
    </row>
    <row r="107" spans="3:29" ht="27.6" customHeight="1">
      <c r="C107" s="88"/>
      <c r="D107" s="89"/>
      <c r="E107" s="90"/>
      <c r="F107" s="91"/>
      <c r="G107" s="92"/>
      <c r="H107" s="93"/>
      <c r="I107" s="93"/>
      <c r="J107" s="94"/>
      <c r="K107" s="94"/>
      <c r="L107" s="94"/>
      <c r="M107" s="94"/>
      <c r="N107" s="94"/>
      <c r="O107" s="95"/>
      <c r="P107" s="96"/>
      <c r="T107" s="49">
        <v>73</v>
      </c>
      <c r="U1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" s="50" t="str">
        <f>IFERROR(INDEX(Tab_UBIGEO[],MATCH(PlnMsv_Tab_DocumentosAux[[#This Row],[ADQ_UBIGEO]],Tab_UBIGEO[UBIGEO],0),MATCH($V$34,Tab_UBIGEO[#Headers],0)),"")</f>
        <v/>
      </c>
      <c r="W107" s="50" t="str">
        <f>IFERROR(INDEX(Tab_UBIGEO[],MATCH(PlnMsv_Tab_DocumentosAux[[#This Row],[ADQ_UBIGEO]],Tab_UBIGEO[UBIGEO],0),MATCH($W$34,Tab_UBIGEO[#Headers],0)),"")</f>
        <v/>
      </c>
      <c r="X107" s="51" t="str">
        <f>IFERROR(INDEX(Tab_UBIGEO[],MATCH(PlnMsv_Tab_Documentos[[#This Row],[Departamento]],Tab_UBIGEO[Departamento],0),MATCH(X$34,Tab_UBIGEO[#Headers],0)),"")</f>
        <v/>
      </c>
      <c r="Y107" s="51" t="str">
        <f>IFERROR(INDEX(Tab_UBIGEO[],MATCH(PlnMsv_Tab_Documentos[[#This Row],[Provincia]],Tab_UBIGEO[Provincia],0),MATCH(Y$34,Tab_UBIGEO[#Headers],0)),"")</f>
        <v/>
      </c>
      <c r="Z107" s="50" t="str">
        <f>IF(PlnMsv_Tab_Documentos[[#This Row],[Departamento]]&lt;&gt;"",IF(COUNTIF(Tab_UBIGEO[Departamento],PlnMsv_Tab_Documentos[[#This Row],[Departamento]])&gt;=1,1,0),"")</f>
        <v/>
      </c>
      <c r="AA1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" s="34"/>
    </row>
    <row r="108" spans="3:29" ht="27.6" customHeight="1">
      <c r="C108" s="88"/>
      <c r="D108" s="89"/>
      <c r="E108" s="90"/>
      <c r="F108" s="91"/>
      <c r="G108" s="92"/>
      <c r="H108" s="93"/>
      <c r="I108" s="93"/>
      <c r="J108" s="94"/>
      <c r="K108" s="94"/>
      <c r="L108" s="94"/>
      <c r="M108" s="94"/>
      <c r="N108" s="94"/>
      <c r="O108" s="95"/>
      <c r="P108" s="96"/>
      <c r="T108" s="49">
        <v>74</v>
      </c>
      <c r="U1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" s="50" t="str">
        <f>IFERROR(INDEX(Tab_UBIGEO[],MATCH(PlnMsv_Tab_DocumentosAux[[#This Row],[ADQ_UBIGEO]],Tab_UBIGEO[UBIGEO],0),MATCH($V$34,Tab_UBIGEO[#Headers],0)),"")</f>
        <v/>
      </c>
      <c r="W108" s="50" t="str">
        <f>IFERROR(INDEX(Tab_UBIGEO[],MATCH(PlnMsv_Tab_DocumentosAux[[#This Row],[ADQ_UBIGEO]],Tab_UBIGEO[UBIGEO],0),MATCH($W$34,Tab_UBIGEO[#Headers],0)),"")</f>
        <v/>
      </c>
      <c r="X108" s="51" t="str">
        <f>IFERROR(INDEX(Tab_UBIGEO[],MATCH(PlnMsv_Tab_Documentos[[#This Row],[Departamento]],Tab_UBIGEO[Departamento],0),MATCH(X$34,Tab_UBIGEO[#Headers],0)),"")</f>
        <v/>
      </c>
      <c r="Y108" s="51" t="str">
        <f>IFERROR(INDEX(Tab_UBIGEO[],MATCH(PlnMsv_Tab_Documentos[[#This Row],[Provincia]],Tab_UBIGEO[Provincia],0),MATCH(Y$34,Tab_UBIGEO[#Headers],0)),"")</f>
        <v/>
      </c>
      <c r="Z108" s="50" t="str">
        <f>IF(PlnMsv_Tab_Documentos[[#This Row],[Departamento]]&lt;&gt;"",IF(COUNTIF(Tab_UBIGEO[Departamento],PlnMsv_Tab_Documentos[[#This Row],[Departamento]])&gt;=1,1,0),"")</f>
        <v/>
      </c>
      <c r="AA1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" s="34"/>
    </row>
    <row r="109" spans="3:29" ht="27.6" customHeight="1">
      <c r="C109" s="88"/>
      <c r="D109" s="89"/>
      <c r="E109" s="90"/>
      <c r="F109" s="91"/>
      <c r="G109" s="92"/>
      <c r="H109" s="93"/>
      <c r="I109" s="93"/>
      <c r="J109" s="94"/>
      <c r="K109" s="94"/>
      <c r="L109" s="94"/>
      <c r="M109" s="94"/>
      <c r="N109" s="94"/>
      <c r="O109" s="95"/>
      <c r="P109" s="96"/>
      <c r="T109" s="49">
        <v>75</v>
      </c>
      <c r="U1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" s="50" t="str">
        <f>IFERROR(INDEX(Tab_UBIGEO[],MATCH(PlnMsv_Tab_DocumentosAux[[#This Row],[ADQ_UBIGEO]],Tab_UBIGEO[UBIGEO],0),MATCH($V$34,Tab_UBIGEO[#Headers],0)),"")</f>
        <v/>
      </c>
      <c r="W109" s="50" t="str">
        <f>IFERROR(INDEX(Tab_UBIGEO[],MATCH(PlnMsv_Tab_DocumentosAux[[#This Row],[ADQ_UBIGEO]],Tab_UBIGEO[UBIGEO],0),MATCH($W$34,Tab_UBIGEO[#Headers],0)),"")</f>
        <v/>
      </c>
      <c r="X109" s="51" t="str">
        <f>IFERROR(INDEX(Tab_UBIGEO[],MATCH(PlnMsv_Tab_Documentos[[#This Row],[Departamento]],Tab_UBIGEO[Departamento],0),MATCH(X$34,Tab_UBIGEO[#Headers],0)),"")</f>
        <v/>
      </c>
      <c r="Y109" s="51" t="str">
        <f>IFERROR(INDEX(Tab_UBIGEO[],MATCH(PlnMsv_Tab_Documentos[[#This Row],[Provincia]],Tab_UBIGEO[Provincia],0),MATCH(Y$34,Tab_UBIGEO[#Headers],0)),"")</f>
        <v/>
      </c>
      <c r="Z109" s="50" t="str">
        <f>IF(PlnMsv_Tab_Documentos[[#This Row],[Departamento]]&lt;&gt;"",IF(COUNTIF(Tab_UBIGEO[Departamento],PlnMsv_Tab_Documentos[[#This Row],[Departamento]])&gt;=1,1,0),"")</f>
        <v/>
      </c>
      <c r="AA1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" s="34"/>
    </row>
    <row r="110" spans="3:29" ht="27.6" customHeight="1">
      <c r="C110" s="88"/>
      <c r="D110" s="89"/>
      <c r="E110" s="90"/>
      <c r="F110" s="91"/>
      <c r="G110" s="92"/>
      <c r="H110" s="93"/>
      <c r="I110" s="93"/>
      <c r="J110" s="94"/>
      <c r="K110" s="94"/>
      <c r="L110" s="94"/>
      <c r="M110" s="94"/>
      <c r="N110" s="94"/>
      <c r="O110" s="95"/>
      <c r="P110" s="96"/>
      <c r="T110" s="49">
        <v>76</v>
      </c>
      <c r="U1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" s="50" t="str">
        <f>IFERROR(INDEX(Tab_UBIGEO[],MATCH(PlnMsv_Tab_DocumentosAux[[#This Row],[ADQ_UBIGEO]],Tab_UBIGEO[UBIGEO],0),MATCH($V$34,Tab_UBIGEO[#Headers],0)),"")</f>
        <v/>
      </c>
      <c r="W110" s="50" t="str">
        <f>IFERROR(INDEX(Tab_UBIGEO[],MATCH(PlnMsv_Tab_DocumentosAux[[#This Row],[ADQ_UBIGEO]],Tab_UBIGEO[UBIGEO],0),MATCH($W$34,Tab_UBIGEO[#Headers],0)),"")</f>
        <v/>
      </c>
      <c r="X110" s="51" t="str">
        <f>IFERROR(INDEX(Tab_UBIGEO[],MATCH(PlnMsv_Tab_Documentos[[#This Row],[Departamento]],Tab_UBIGEO[Departamento],0),MATCH(X$34,Tab_UBIGEO[#Headers],0)),"")</f>
        <v/>
      </c>
      <c r="Y110" s="51" t="str">
        <f>IFERROR(INDEX(Tab_UBIGEO[],MATCH(PlnMsv_Tab_Documentos[[#This Row],[Provincia]],Tab_UBIGEO[Provincia],0),MATCH(Y$34,Tab_UBIGEO[#Headers],0)),"")</f>
        <v/>
      </c>
      <c r="Z110" s="50" t="str">
        <f>IF(PlnMsv_Tab_Documentos[[#This Row],[Departamento]]&lt;&gt;"",IF(COUNTIF(Tab_UBIGEO[Departamento],PlnMsv_Tab_Documentos[[#This Row],[Departamento]])&gt;=1,1,0),"")</f>
        <v/>
      </c>
      <c r="AA1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" s="34"/>
    </row>
    <row r="111" spans="3:29" ht="27.6" customHeight="1">
      <c r="C111" s="88"/>
      <c r="D111" s="89"/>
      <c r="E111" s="90"/>
      <c r="F111" s="91"/>
      <c r="G111" s="92"/>
      <c r="H111" s="93"/>
      <c r="I111" s="93"/>
      <c r="J111" s="94"/>
      <c r="K111" s="94"/>
      <c r="L111" s="94"/>
      <c r="M111" s="94"/>
      <c r="N111" s="94"/>
      <c r="O111" s="95"/>
      <c r="P111" s="96"/>
      <c r="T111" s="49">
        <v>77</v>
      </c>
      <c r="U1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" s="50" t="str">
        <f>IFERROR(INDEX(Tab_UBIGEO[],MATCH(PlnMsv_Tab_DocumentosAux[[#This Row],[ADQ_UBIGEO]],Tab_UBIGEO[UBIGEO],0),MATCH($V$34,Tab_UBIGEO[#Headers],0)),"")</f>
        <v/>
      </c>
      <c r="W111" s="50" t="str">
        <f>IFERROR(INDEX(Tab_UBIGEO[],MATCH(PlnMsv_Tab_DocumentosAux[[#This Row],[ADQ_UBIGEO]],Tab_UBIGEO[UBIGEO],0),MATCH($W$34,Tab_UBIGEO[#Headers],0)),"")</f>
        <v/>
      </c>
      <c r="X111" s="51" t="str">
        <f>IFERROR(INDEX(Tab_UBIGEO[],MATCH(PlnMsv_Tab_Documentos[[#This Row],[Departamento]],Tab_UBIGEO[Departamento],0),MATCH(X$34,Tab_UBIGEO[#Headers],0)),"")</f>
        <v/>
      </c>
      <c r="Y111" s="51" t="str">
        <f>IFERROR(INDEX(Tab_UBIGEO[],MATCH(PlnMsv_Tab_Documentos[[#This Row],[Provincia]],Tab_UBIGEO[Provincia],0),MATCH(Y$34,Tab_UBIGEO[#Headers],0)),"")</f>
        <v/>
      </c>
      <c r="Z111" s="50" t="str">
        <f>IF(PlnMsv_Tab_Documentos[[#This Row],[Departamento]]&lt;&gt;"",IF(COUNTIF(Tab_UBIGEO[Departamento],PlnMsv_Tab_Documentos[[#This Row],[Departamento]])&gt;=1,1,0),"")</f>
        <v/>
      </c>
      <c r="AA1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" s="34"/>
    </row>
    <row r="112" spans="3:29" ht="27.6" customHeight="1">
      <c r="C112" s="88"/>
      <c r="D112" s="89"/>
      <c r="E112" s="90"/>
      <c r="F112" s="91"/>
      <c r="G112" s="92"/>
      <c r="H112" s="93"/>
      <c r="I112" s="93"/>
      <c r="J112" s="94"/>
      <c r="K112" s="94"/>
      <c r="L112" s="94"/>
      <c r="M112" s="94"/>
      <c r="N112" s="94"/>
      <c r="O112" s="95"/>
      <c r="P112" s="96"/>
      <c r="T112" s="49">
        <v>78</v>
      </c>
      <c r="U1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" s="50" t="str">
        <f>IFERROR(INDEX(Tab_UBIGEO[],MATCH(PlnMsv_Tab_DocumentosAux[[#This Row],[ADQ_UBIGEO]],Tab_UBIGEO[UBIGEO],0),MATCH($V$34,Tab_UBIGEO[#Headers],0)),"")</f>
        <v/>
      </c>
      <c r="W112" s="50" t="str">
        <f>IFERROR(INDEX(Tab_UBIGEO[],MATCH(PlnMsv_Tab_DocumentosAux[[#This Row],[ADQ_UBIGEO]],Tab_UBIGEO[UBIGEO],0),MATCH($W$34,Tab_UBIGEO[#Headers],0)),"")</f>
        <v/>
      </c>
      <c r="X112" s="51" t="str">
        <f>IFERROR(INDEX(Tab_UBIGEO[],MATCH(PlnMsv_Tab_Documentos[[#This Row],[Departamento]],Tab_UBIGEO[Departamento],0),MATCH(X$34,Tab_UBIGEO[#Headers],0)),"")</f>
        <v/>
      </c>
      <c r="Y112" s="51" t="str">
        <f>IFERROR(INDEX(Tab_UBIGEO[],MATCH(PlnMsv_Tab_Documentos[[#This Row],[Provincia]],Tab_UBIGEO[Provincia],0),MATCH(Y$34,Tab_UBIGEO[#Headers],0)),"")</f>
        <v/>
      </c>
      <c r="Z112" s="50" t="str">
        <f>IF(PlnMsv_Tab_Documentos[[#This Row],[Departamento]]&lt;&gt;"",IF(COUNTIF(Tab_UBIGEO[Departamento],PlnMsv_Tab_Documentos[[#This Row],[Departamento]])&gt;=1,1,0),"")</f>
        <v/>
      </c>
      <c r="AA1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" s="34"/>
    </row>
    <row r="113" spans="3:29" ht="27.6" customHeight="1">
      <c r="C113" s="88"/>
      <c r="D113" s="89"/>
      <c r="E113" s="90"/>
      <c r="F113" s="91"/>
      <c r="G113" s="92"/>
      <c r="H113" s="93"/>
      <c r="I113" s="93"/>
      <c r="J113" s="94"/>
      <c r="K113" s="94"/>
      <c r="L113" s="94"/>
      <c r="M113" s="94"/>
      <c r="N113" s="94"/>
      <c r="O113" s="95"/>
      <c r="P113" s="96"/>
      <c r="T113" s="49">
        <v>79</v>
      </c>
      <c r="U1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" s="50" t="str">
        <f>IFERROR(INDEX(Tab_UBIGEO[],MATCH(PlnMsv_Tab_DocumentosAux[[#This Row],[ADQ_UBIGEO]],Tab_UBIGEO[UBIGEO],0),MATCH($V$34,Tab_UBIGEO[#Headers],0)),"")</f>
        <v/>
      </c>
      <c r="W113" s="50" t="str">
        <f>IFERROR(INDEX(Tab_UBIGEO[],MATCH(PlnMsv_Tab_DocumentosAux[[#This Row],[ADQ_UBIGEO]],Tab_UBIGEO[UBIGEO],0),MATCH($W$34,Tab_UBIGEO[#Headers],0)),"")</f>
        <v/>
      </c>
      <c r="X113" s="51" t="str">
        <f>IFERROR(INDEX(Tab_UBIGEO[],MATCH(PlnMsv_Tab_Documentos[[#This Row],[Departamento]],Tab_UBIGEO[Departamento],0),MATCH(X$34,Tab_UBIGEO[#Headers],0)),"")</f>
        <v/>
      </c>
      <c r="Y113" s="51" t="str">
        <f>IFERROR(INDEX(Tab_UBIGEO[],MATCH(PlnMsv_Tab_Documentos[[#This Row],[Provincia]],Tab_UBIGEO[Provincia],0),MATCH(Y$34,Tab_UBIGEO[#Headers],0)),"")</f>
        <v/>
      </c>
      <c r="Z113" s="50" t="str">
        <f>IF(PlnMsv_Tab_Documentos[[#This Row],[Departamento]]&lt;&gt;"",IF(COUNTIF(Tab_UBIGEO[Departamento],PlnMsv_Tab_Documentos[[#This Row],[Departamento]])&gt;=1,1,0),"")</f>
        <v/>
      </c>
      <c r="AA1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" s="34"/>
    </row>
    <row r="114" spans="3:29" ht="27.6" customHeight="1">
      <c r="C114" s="88"/>
      <c r="D114" s="89"/>
      <c r="E114" s="90"/>
      <c r="F114" s="91"/>
      <c r="G114" s="92"/>
      <c r="H114" s="93"/>
      <c r="I114" s="93"/>
      <c r="J114" s="94"/>
      <c r="K114" s="94"/>
      <c r="L114" s="94"/>
      <c r="M114" s="94"/>
      <c r="N114" s="94"/>
      <c r="O114" s="95"/>
      <c r="P114" s="96"/>
      <c r="T114" s="49">
        <v>80</v>
      </c>
      <c r="U1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" s="50" t="str">
        <f>IFERROR(INDEX(Tab_UBIGEO[],MATCH(PlnMsv_Tab_DocumentosAux[[#This Row],[ADQ_UBIGEO]],Tab_UBIGEO[UBIGEO],0),MATCH($V$34,Tab_UBIGEO[#Headers],0)),"")</f>
        <v/>
      </c>
      <c r="W114" s="50" t="str">
        <f>IFERROR(INDEX(Tab_UBIGEO[],MATCH(PlnMsv_Tab_DocumentosAux[[#This Row],[ADQ_UBIGEO]],Tab_UBIGEO[UBIGEO],0),MATCH($W$34,Tab_UBIGEO[#Headers],0)),"")</f>
        <v/>
      </c>
      <c r="X114" s="51" t="str">
        <f>IFERROR(INDEX(Tab_UBIGEO[],MATCH(PlnMsv_Tab_Documentos[[#This Row],[Departamento]],Tab_UBIGEO[Departamento],0),MATCH(X$34,Tab_UBIGEO[#Headers],0)),"")</f>
        <v/>
      </c>
      <c r="Y114" s="51" t="str">
        <f>IFERROR(INDEX(Tab_UBIGEO[],MATCH(PlnMsv_Tab_Documentos[[#This Row],[Provincia]],Tab_UBIGEO[Provincia],0),MATCH(Y$34,Tab_UBIGEO[#Headers],0)),"")</f>
        <v/>
      </c>
      <c r="Z114" s="50" t="str">
        <f>IF(PlnMsv_Tab_Documentos[[#This Row],[Departamento]]&lt;&gt;"",IF(COUNTIF(Tab_UBIGEO[Departamento],PlnMsv_Tab_Documentos[[#This Row],[Departamento]])&gt;=1,1,0),"")</f>
        <v/>
      </c>
      <c r="AA1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" s="34"/>
    </row>
    <row r="115" spans="3:29" ht="27.6" customHeight="1">
      <c r="C115" s="88"/>
      <c r="D115" s="89"/>
      <c r="E115" s="90"/>
      <c r="F115" s="91"/>
      <c r="G115" s="92"/>
      <c r="H115" s="93"/>
      <c r="I115" s="93"/>
      <c r="J115" s="94"/>
      <c r="K115" s="94"/>
      <c r="L115" s="94"/>
      <c r="M115" s="94"/>
      <c r="N115" s="94"/>
      <c r="O115" s="95"/>
      <c r="P115" s="96"/>
      <c r="T115" s="49">
        <v>81</v>
      </c>
      <c r="U1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" s="50" t="str">
        <f>IFERROR(INDEX(Tab_UBIGEO[],MATCH(PlnMsv_Tab_DocumentosAux[[#This Row],[ADQ_UBIGEO]],Tab_UBIGEO[UBIGEO],0),MATCH($V$34,Tab_UBIGEO[#Headers],0)),"")</f>
        <v/>
      </c>
      <c r="W115" s="50" t="str">
        <f>IFERROR(INDEX(Tab_UBIGEO[],MATCH(PlnMsv_Tab_DocumentosAux[[#This Row],[ADQ_UBIGEO]],Tab_UBIGEO[UBIGEO],0),MATCH($W$34,Tab_UBIGEO[#Headers],0)),"")</f>
        <v/>
      </c>
      <c r="X115" s="51" t="str">
        <f>IFERROR(INDEX(Tab_UBIGEO[],MATCH(PlnMsv_Tab_Documentos[[#This Row],[Departamento]],Tab_UBIGEO[Departamento],0),MATCH(X$34,Tab_UBIGEO[#Headers],0)),"")</f>
        <v/>
      </c>
      <c r="Y115" s="51" t="str">
        <f>IFERROR(INDEX(Tab_UBIGEO[],MATCH(PlnMsv_Tab_Documentos[[#This Row],[Provincia]],Tab_UBIGEO[Provincia],0),MATCH(Y$34,Tab_UBIGEO[#Headers],0)),"")</f>
        <v/>
      </c>
      <c r="Z115" s="50" t="str">
        <f>IF(PlnMsv_Tab_Documentos[[#This Row],[Departamento]]&lt;&gt;"",IF(COUNTIF(Tab_UBIGEO[Departamento],PlnMsv_Tab_Documentos[[#This Row],[Departamento]])&gt;=1,1,0),"")</f>
        <v/>
      </c>
      <c r="AA1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" s="34"/>
    </row>
    <row r="116" spans="3:29" ht="27.6" customHeight="1">
      <c r="C116" s="88"/>
      <c r="D116" s="89"/>
      <c r="E116" s="90"/>
      <c r="F116" s="91"/>
      <c r="G116" s="92"/>
      <c r="H116" s="93"/>
      <c r="I116" s="93"/>
      <c r="J116" s="94"/>
      <c r="K116" s="94"/>
      <c r="L116" s="94"/>
      <c r="M116" s="94"/>
      <c r="N116" s="94"/>
      <c r="O116" s="95"/>
      <c r="P116" s="96"/>
      <c r="T116" s="49">
        <v>82</v>
      </c>
      <c r="U1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" s="50" t="str">
        <f>IFERROR(INDEX(Tab_UBIGEO[],MATCH(PlnMsv_Tab_DocumentosAux[[#This Row],[ADQ_UBIGEO]],Tab_UBIGEO[UBIGEO],0),MATCH($V$34,Tab_UBIGEO[#Headers],0)),"")</f>
        <v/>
      </c>
      <c r="W116" s="50" t="str">
        <f>IFERROR(INDEX(Tab_UBIGEO[],MATCH(PlnMsv_Tab_DocumentosAux[[#This Row],[ADQ_UBIGEO]],Tab_UBIGEO[UBIGEO],0),MATCH($W$34,Tab_UBIGEO[#Headers],0)),"")</f>
        <v/>
      </c>
      <c r="X116" s="51" t="str">
        <f>IFERROR(INDEX(Tab_UBIGEO[],MATCH(PlnMsv_Tab_Documentos[[#This Row],[Departamento]],Tab_UBIGEO[Departamento],0),MATCH(X$34,Tab_UBIGEO[#Headers],0)),"")</f>
        <v/>
      </c>
      <c r="Y116" s="51" t="str">
        <f>IFERROR(INDEX(Tab_UBIGEO[],MATCH(PlnMsv_Tab_Documentos[[#This Row],[Provincia]],Tab_UBIGEO[Provincia],0),MATCH(Y$34,Tab_UBIGEO[#Headers],0)),"")</f>
        <v/>
      </c>
      <c r="Z116" s="50" t="str">
        <f>IF(PlnMsv_Tab_Documentos[[#This Row],[Departamento]]&lt;&gt;"",IF(COUNTIF(Tab_UBIGEO[Departamento],PlnMsv_Tab_Documentos[[#This Row],[Departamento]])&gt;=1,1,0),"")</f>
        <v/>
      </c>
      <c r="AA1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" s="34"/>
    </row>
    <row r="117" spans="3:29" ht="27.6" customHeight="1">
      <c r="C117" s="88"/>
      <c r="D117" s="89"/>
      <c r="E117" s="90"/>
      <c r="F117" s="91"/>
      <c r="G117" s="92"/>
      <c r="H117" s="93"/>
      <c r="I117" s="93"/>
      <c r="J117" s="94"/>
      <c r="K117" s="94"/>
      <c r="L117" s="94"/>
      <c r="M117" s="94"/>
      <c r="N117" s="94"/>
      <c r="O117" s="95"/>
      <c r="P117" s="96"/>
      <c r="T117" s="49">
        <v>83</v>
      </c>
      <c r="U1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" s="50" t="str">
        <f>IFERROR(INDEX(Tab_UBIGEO[],MATCH(PlnMsv_Tab_DocumentosAux[[#This Row],[ADQ_UBIGEO]],Tab_UBIGEO[UBIGEO],0),MATCH($V$34,Tab_UBIGEO[#Headers],0)),"")</f>
        <v/>
      </c>
      <c r="W117" s="50" t="str">
        <f>IFERROR(INDEX(Tab_UBIGEO[],MATCH(PlnMsv_Tab_DocumentosAux[[#This Row],[ADQ_UBIGEO]],Tab_UBIGEO[UBIGEO],0),MATCH($W$34,Tab_UBIGEO[#Headers],0)),"")</f>
        <v/>
      </c>
      <c r="X117" s="51" t="str">
        <f>IFERROR(INDEX(Tab_UBIGEO[],MATCH(PlnMsv_Tab_Documentos[[#This Row],[Departamento]],Tab_UBIGEO[Departamento],0),MATCH(X$34,Tab_UBIGEO[#Headers],0)),"")</f>
        <v/>
      </c>
      <c r="Y117" s="51" t="str">
        <f>IFERROR(INDEX(Tab_UBIGEO[],MATCH(PlnMsv_Tab_Documentos[[#This Row],[Provincia]],Tab_UBIGEO[Provincia],0),MATCH(Y$34,Tab_UBIGEO[#Headers],0)),"")</f>
        <v/>
      </c>
      <c r="Z117" s="50" t="str">
        <f>IF(PlnMsv_Tab_Documentos[[#This Row],[Departamento]]&lt;&gt;"",IF(COUNTIF(Tab_UBIGEO[Departamento],PlnMsv_Tab_Documentos[[#This Row],[Departamento]])&gt;=1,1,0),"")</f>
        <v/>
      </c>
      <c r="AA1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" s="34"/>
    </row>
    <row r="118" spans="3:29" ht="27.6" customHeight="1">
      <c r="C118" s="88"/>
      <c r="D118" s="89"/>
      <c r="E118" s="90"/>
      <c r="F118" s="91"/>
      <c r="G118" s="92"/>
      <c r="H118" s="93"/>
      <c r="I118" s="93"/>
      <c r="J118" s="94"/>
      <c r="K118" s="94"/>
      <c r="L118" s="94"/>
      <c r="M118" s="94"/>
      <c r="N118" s="94"/>
      <c r="O118" s="95"/>
      <c r="P118" s="96"/>
      <c r="T118" s="49">
        <v>84</v>
      </c>
      <c r="U1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" s="50" t="str">
        <f>IFERROR(INDEX(Tab_UBIGEO[],MATCH(PlnMsv_Tab_DocumentosAux[[#This Row],[ADQ_UBIGEO]],Tab_UBIGEO[UBIGEO],0),MATCH($V$34,Tab_UBIGEO[#Headers],0)),"")</f>
        <v/>
      </c>
      <c r="W118" s="50" t="str">
        <f>IFERROR(INDEX(Tab_UBIGEO[],MATCH(PlnMsv_Tab_DocumentosAux[[#This Row],[ADQ_UBIGEO]],Tab_UBIGEO[UBIGEO],0),MATCH($W$34,Tab_UBIGEO[#Headers],0)),"")</f>
        <v/>
      </c>
      <c r="X118" s="51" t="str">
        <f>IFERROR(INDEX(Tab_UBIGEO[],MATCH(PlnMsv_Tab_Documentos[[#This Row],[Departamento]],Tab_UBIGEO[Departamento],0),MATCH(X$34,Tab_UBIGEO[#Headers],0)),"")</f>
        <v/>
      </c>
      <c r="Y118" s="51" t="str">
        <f>IFERROR(INDEX(Tab_UBIGEO[],MATCH(PlnMsv_Tab_Documentos[[#This Row],[Provincia]],Tab_UBIGEO[Provincia],0),MATCH(Y$34,Tab_UBIGEO[#Headers],0)),"")</f>
        <v/>
      </c>
      <c r="Z118" s="50" t="str">
        <f>IF(PlnMsv_Tab_Documentos[[#This Row],[Departamento]]&lt;&gt;"",IF(COUNTIF(Tab_UBIGEO[Departamento],PlnMsv_Tab_Documentos[[#This Row],[Departamento]])&gt;=1,1,0),"")</f>
        <v/>
      </c>
      <c r="AA1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" s="34"/>
    </row>
    <row r="119" spans="3:29" ht="27.6" customHeight="1">
      <c r="C119" s="88"/>
      <c r="D119" s="89"/>
      <c r="E119" s="90"/>
      <c r="F119" s="91"/>
      <c r="G119" s="92"/>
      <c r="H119" s="93"/>
      <c r="I119" s="93"/>
      <c r="J119" s="94"/>
      <c r="K119" s="94"/>
      <c r="L119" s="94"/>
      <c r="M119" s="94"/>
      <c r="N119" s="94"/>
      <c r="O119" s="95"/>
      <c r="P119" s="96"/>
      <c r="T119" s="49">
        <v>85</v>
      </c>
      <c r="U1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" s="50" t="str">
        <f>IFERROR(INDEX(Tab_UBIGEO[],MATCH(PlnMsv_Tab_DocumentosAux[[#This Row],[ADQ_UBIGEO]],Tab_UBIGEO[UBIGEO],0),MATCH($V$34,Tab_UBIGEO[#Headers],0)),"")</f>
        <v/>
      </c>
      <c r="W119" s="50" t="str">
        <f>IFERROR(INDEX(Tab_UBIGEO[],MATCH(PlnMsv_Tab_DocumentosAux[[#This Row],[ADQ_UBIGEO]],Tab_UBIGEO[UBIGEO],0),MATCH($W$34,Tab_UBIGEO[#Headers],0)),"")</f>
        <v/>
      </c>
      <c r="X119" s="51" t="str">
        <f>IFERROR(INDEX(Tab_UBIGEO[],MATCH(PlnMsv_Tab_Documentos[[#This Row],[Departamento]],Tab_UBIGEO[Departamento],0),MATCH(X$34,Tab_UBIGEO[#Headers],0)),"")</f>
        <v/>
      </c>
      <c r="Y119" s="51" t="str">
        <f>IFERROR(INDEX(Tab_UBIGEO[],MATCH(PlnMsv_Tab_Documentos[[#This Row],[Provincia]],Tab_UBIGEO[Provincia],0),MATCH(Y$34,Tab_UBIGEO[#Headers],0)),"")</f>
        <v/>
      </c>
      <c r="Z119" s="50" t="str">
        <f>IF(PlnMsv_Tab_Documentos[[#This Row],[Departamento]]&lt;&gt;"",IF(COUNTIF(Tab_UBIGEO[Departamento],PlnMsv_Tab_Documentos[[#This Row],[Departamento]])&gt;=1,1,0),"")</f>
        <v/>
      </c>
      <c r="AA1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" s="34"/>
    </row>
    <row r="120" spans="3:29" ht="27.6" customHeight="1">
      <c r="C120" s="88"/>
      <c r="D120" s="89"/>
      <c r="E120" s="90"/>
      <c r="F120" s="91"/>
      <c r="G120" s="92"/>
      <c r="H120" s="93"/>
      <c r="I120" s="93"/>
      <c r="J120" s="94"/>
      <c r="K120" s="94"/>
      <c r="L120" s="94"/>
      <c r="M120" s="94"/>
      <c r="N120" s="94"/>
      <c r="O120" s="95"/>
      <c r="P120" s="96"/>
      <c r="T120" s="49">
        <v>86</v>
      </c>
      <c r="U1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" s="50" t="str">
        <f>IFERROR(INDEX(Tab_UBIGEO[],MATCH(PlnMsv_Tab_DocumentosAux[[#This Row],[ADQ_UBIGEO]],Tab_UBIGEO[UBIGEO],0),MATCH($V$34,Tab_UBIGEO[#Headers],0)),"")</f>
        <v/>
      </c>
      <c r="W120" s="50" t="str">
        <f>IFERROR(INDEX(Tab_UBIGEO[],MATCH(PlnMsv_Tab_DocumentosAux[[#This Row],[ADQ_UBIGEO]],Tab_UBIGEO[UBIGEO],0),MATCH($W$34,Tab_UBIGEO[#Headers],0)),"")</f>
        <v/>
      </c>
      <c r="X120" s="51" t="str">
        <f>IFERROR(INDEX(Tab_UBIGEO[],MATCH(PlnMsv_Tab_Documentos[[#This Row],[Departamento]],Tab_UBIGEO[Departamento],0),MATCH(X$34,Tab_UBIGEO[#Headers],0)),"")</f>
        <v/>
      </c>
      <c r="Y120" s="51" t="str">
        <f>IFERROR(INDEX(Tab_UBIGEO[],MATCH(PlnMsv_Tab_Documentos[[#This Row],[Provincia]],Tab_UBIGEO[Provincia],0),MATCH(Y$34,Tab_UBIGEO[#Headers],0)),"")</f>
        <v/>
      </c>
      <c r="Z120" s="50" t="str">
        <f>IF(PlnMsv_Tab_Documentos[[#This Row],[Departamento]]&lt;&gt;"",IF(COUNTIF(Tab_UBIGEO[Departamento],PlnMsv_Tab_Documentos[[#This Row],[Departamento]])&gt;=1,1,0),"")</f>
        <v/>
      </c>
      <c r="AA1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" s="34"/>
    </row>
    <row r="121" spans="3:29" ht="27.6" customHeight="1">
      <c r="C121" s="88"/>
      <c r="D121" s="89"/>
      <c r="E121" s="90"/>
      <c r="F121" s="91"/>
      <c r="G121" s="92"/>
      <c r="H121" s="93"/>
      <c r="I121" s="93"/>
      <c r="J121" s="94"/>
      <c r="K121" s="94"/>
      <c r="L121" s="94"/>
      <c r="M121" s="94"/>
      <c r="N121" s="94"/>
      <c r="O121" s="95"/>
      <c r="P121" s="96"/>
      <c r="T121" s="49">
        <v>87</v>
      </c>
      <c r="U1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" s="50" t="str">
        <f>IFERROR(INDEX(Tab_UBIGEO[],MATCH(PlnMsv_Tab_DocumentosAux[[#This Row],[ADQ_UBIGEO]],Tab_UBIGEO[UBIGEO],0),MATCH($V$34,Tab_UBIGEO[#Headers],0)),"")</f>
        <v/>
      </c>
      <c r="W121" s="50" t="str">
        <f>IFERROR(INDEX(Tab_UBIGEO[],MATCH(PlnMsv_Tab_DocumentosAux[[#This Row],[ADQ_UBIGEO]],Tab_UBIGEO[UBIGEO],0),MATCH($W$34,Tab_UBIGEO[#Headers],0)),"")</f>
        <v/>
      </c>
      <c r="X121" s="51" t="str">
        <f>IFERROR(INDEX(Tab_UBIGEO[],MATCH(PlnMsv_Tab_Documentos[[#This Row],[Departamento]],Tab_UBIGEO[Departamento],0),MATCH(X$34,Tab_UBIGEO[#Headers],0)),"")</f>
        <v/>
      </c>
      <c r="Y121" s="51" t="str">
        <f>IFERROR(INDEX(Tab_UBIGEO[],MATCH(PlnMsv_Tab_Documentos[[#This Row],[Provincia]],Tab_UBIGEO[Provincia],0),MATCH(Y$34,Tab_UBIGEO[#Headers],0)),"")</f>
        <v/>
      </c>
      <c r="Z121" s="50" t="str">
        <f>IF(PlnMsv_Tab_Documentos[[#This Row],[Departamento]]&lt;&gt;"",IF(COUNTIF(Tab_UBIGEO[Departamento],PlnMsv_Tab_Documentos[[#This Row],[Departamento]])&gt;=1,1,0),"")</f>
        <v/>
      </c>
      <c r="AA1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" s="34"/>
    </row>
    <row r="122" spans="3:29" ht="27.6" customHeight="1">
      <c r="C122" s="88"/>
      <c r="D122" s="89"/>
      <c r="E122" s="90"/>
      <c r="F122" s="91"/>
      <c r="G122" s="92"/>
      <c r="H122" s="93"/>
      <c r="I122" s="93"/>
      <c r="J122" s="94"/>
      <c r="K122" s="94"/>
      <c r="L122" s="94"/>
      <c r="M122" s="94"/>
      <c r="N122" s="94"/>
      <c r="O122" s="95"/>
      <c r="P122" s="96"/>
      <c r="T122" s="49">
        <v>88</v>
      </c>
      <c r="U1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" s="50" t="str">
        <f>IFERROR(INDEX(Tab_UBIGEO[],MATCH(PlnMsv_Tab_DocumentosAux[[#This Row],[ADQ_UBIGEO]],Tab_UBIGEO[UBIGEO],0),MATCH($V$34,Tab_UBIGEO[#Headers],0)),"")</f>
        <v/>
      </c>
      <c r="W122" s="50" t="str">
        <f>IFERROR(INDEX(Tab_UBIGEO[],MATCH(PlnMsv_Tab_DocumentosAux[[#This Row],[ADQ_UBIGEO]],Tab_UBIGEO[UBIGEO],0),MATCH($W$34,Tab_UBIGEO[#Headers],0)),"")</f>
        <v/>
      </c>
      <c r="X122" s="51" t="str">
        <f>IFERROR(INDEX(Tab_UBIGEO[],MATCH(PlnMsv_Tab_Documentos[[#This Row],[Departamento]],Tab_UBIGEO[Departamento],0),MATCH(X$34,Tab_UBIGEO[#Headers],0)),"")</f>
        <v/>
      </c>
      <c r="Y122" s="51" t="str">
        <f>IFERROR(INDEX(Tab_UBIGEO[],MATCH(PlnMsv_Tab_Documentos[[#This Row],[Provincia]],Tab_UBIGEO[Provincia],0),MATCH(Y$34,Tab_UBIGEO[#Headers],0)),"")</f>
        <v/>
      </c>
      <c r="Z122" s="50" t="str">
        <f>IF(PlnMsv_Tab_Documentos[[#This Row],[Departamento]]&lt;&gt;"",IF(COUNTIF(Tab_UBIGEO[Departamento],PlnMsv_Tab_Documentos[[#This Row],[Departamento]])&gt;=1,1,0),"")</f>
        <v/>
      </c>
      <c r="AA1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" s="34"/>
    </row>
    <row r="123" spans="3:29" ht="27.6" customHeight="1">
      <c r="C123" s="88"/>
      <c r="D123" s="89"/>
      <c r="E123" s="90"/>
      <c r="F123" s="91"/>
      <c r="G123" s="92"/>
      <c r="H123" s="93"/>
      <c r="I123" s="93"/>
      <c r="J123" s="94"/>
      <c r="K123" s="94"/>
      <c r="L123" s="94"/>
      <c r="M123" s="94"/>
      <c r="N123" s="94"/>
      <c r="O123" s="95"/>
      <c r="P123" s="96"/>
      <c r="T123" s="49">
        <v>89</v>
      </c>
      <c r="U1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" s="50" t="str">
        <f>IFERROR(INDEX(Tab_UBIGEO[],MATCH(PlnMsv_Tab_DocumentosAux[[#This Row],[ADQ_UBIGEO]],Tab_UBIGEO[UBIGEO],0),MATCH($V$34,Tab_UBIGEO[#Headers],0)),"")</f>
        <v/>
      </c>
      <c r="W123" s="50" t="str">
        <f>IFERROR(INDEX(Tab_UBIGEO[],MATCH(PlnMsv_Tab_DocumentosAux[[#This Row],[ADQ_UBIGEO]],Tab_UBIGEO[UBIGEO],0),MATCH($W$34,Tab_UBIGEO[#Headers],0)),"")</f>
        <v/>
      </c>
      <c r="X123" s="51" t="str">
        <f>IFERROR(INDEX(Tab_UBIGEO[],MATCH(PlnMsv_Tab_Documentos[[#This Row],[Departamento]],Tab_UBIGEO[Departamento],0),MATCH(X$34,Tab_UBIGEO[#Headers],0)),"")</f>
        <v/>
      </c>
      <c r="Y123" s="51" t="str">
        <f>IFERROR(INDEX(Tab_UBIGEO[],MATCH(PlnMsv_Tab_Documentos[[#This Row],[Provincia]],Tab_UBIGEO[Provincia],0),MATCH(Y$34,Tab_UBIGEO[#Headers],0)),"")</f>
        <v/>
      </c>
      <c r="Z123" s="50" t="str">
        <f>IF(PlnMsv_Tab_Documentos[[#This Row],[Departamento]]&lt;&gt;"",IF(COUNTIF(Tab_UBIGEO[Departamento],PlnMsv_Tab_Documentos[[#This Row],[Departamento]])&gt;=1,1,0),"")</f>
        <v/>
      </c>
      <c r="AA1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" s="34"/>
    </row>
    <row r="124" spans="3:29" ht="27.6" customHeight="1">
      <c r="C124" s="88"/>
      <c r="D124" s="89"/>
      <c r="E124" s="90"/>
      <c r="F124" s="91"/>
      <c r="G124" s="92"/>
      <c r="H124" s="93"/>
      <c r="I124" s="93"/>
      <c r="J124" s="94"/>
      <c r="K124" s="94"/>
      <c r="L124" s="94"/>
      <c r="M124" s="94"/>
      <c r="N124" s="94"/>
      <c r="O124" s="95"/>
      <c r="P124" s="96"/>
      <c r="T124" s="49">
        <v>90</v>
      </c>
      <c r="U1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" s="50" t="str">
        <f>IFERROR(INDEX(Tab_UBIGEO[],MATCH(PlnMsv_Tab_DocumentosAux[[#This Row],[ADQ_UBIGEO]],Tab_UBIGEO[UBIGEO],0),MATCH($V$34,Tab_UBIGEO[#Headers],0)),"")</f>
        <v/>
      </c>
      <c r="W124" s="50" t="str">
        <f>IFERROR(INDEX(Tab_UBIGEO[],MATCH(PlnMsv_Tab_DocumentosAux[[#This Row],[ADQ_UBIGEO]],Tab_UBIGEO[UBIGEO],0),MATCH($W$34,Tab_UBIGEO[#Headers],0)),"")</f>
        <v/>
      </c>
      <c r="X124" s="51" t="str">
        <f>IFERROR(INDEX(Tab_UBIGEO[],MATCH(PlnMsv_Tab_Documentos[[#This Row],[Departamento]],Tab_UBIGEO[Departamento],0),MATCH(X$34,Tab_UBIGEO[#Headers],0)),"")</f>
        <v/>
      </c>
      <c r="Y124" s="51" t="str">
        <f>IFERROR(INDEX(Tab_UBIGEO[],MATCH(PlnMsv_Tab_Documentos[[#This Row],[Provincia]],Tab_UBIGEO[Provincia],0),MATCH(Y$34,Tab_UBIGEO[#Headers],0)),"")</f>
        <v/>
      </c>
      <c r="Z124" s="50" t="str">
        <f>IF(PlnMsv_Tab_Documentos[[#This Row],[Departamento]]&lt;&gt;"",IF(COUNTIF(Tab_UBIGEO[Departamento],PlnMsv_Tab_Documentos[[#This Row],[Departamento]])&gt;=1,1,0),"")</f>
        <v/>
      </c>
      <c r="AA1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" s="34"/>
    </row>
    <row r="125" spans="3:29" ht="27.6" customHeight="1">
      <c r="C125" s="88"/>
      <c r="D125" s="89"/>
      <c r="E125" s="90"/>
      <c r="F125" s="91"/>
      <c r="G125" s="92"/>
      <c r="H125" s="93"/>
      <c r="I125" s="93"/>
      <c r="J125" s="94"/>
      <c r="K125" s="94"/>
      <c r="L125" s="94"/>
      <c r="M125" s="94"/>
      <c r="N125" s="94"/>
      <c r="O125" s="95"/>
      <c r="P125" s="96"/>
      <c r="T125" s="49">
        <v>91</v>
      </c>
      <c r="U1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" s="50" t="str">
        <f>IFERROR(INDEX(Tab_UBIGEO[],MATCH(PlnMsv_Tab_DocumentosAux[[#This Row],[ADQ_UBIGEO]],Tab_UBIGEO[UBIGEO],0),MATCH($V$34,Tab_UBIGEO[#Headers],0)),"")</f>
        <v/>
      </c>
      <c r="W125" s="50" t="str">
        <f>IFERROR(INDEX(Tab_UBIGEO[],MATCH(PlnMsv_Tab_DocumentosAux[[#This Row],[ADQ_UBIGEO]],Tab_UBIGEO[UBIGEO],0),MATCH($W$34,Tab_UBIGEO[#Headers],0)),"")</f>
        <v/>
      </c>
      <c r="X125" s="51" t="str">
        <f>IFERROR(INDEX(Tab_UBIGEO[],MATCH(PlnMsv_Tab_Documentos[[#This Row],[Departamento]],Tab_UBIGEO[Departamento],0),MATCH(X$34,Tab_UBIGEO[#Headers],0)),"")</f>
        <v/>
      </c>
      <c r="Y125" s="51" t="str">
        <f>IFERROR(INDEX(Tab_UBIGEO[],MATCH(PlnMsv_Tab_Documentos[[#This Row],[Provincia]],Tab_UBIGEO[Provincia],0),MATCH(Y$34,Tab_UBIGEO[#Headers],0)),"")</f>
        <v/>
      </c>
      <c r="Z125" s="50" t="str">
        <f>IF(PlnMsv_Tab_Documentos[[#This Row],[Departamento]]&lt;&gt;"",IF(COUNTIF(Tab_UBIGEO[Departamento],PlnMsv_Tab_Documentos[[#This Row],[Departamento]])&gt;=1,1,0),"")</f>
        <v/>
      </c>
      <c r="AA1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" s="34"/>
    </row>
    <row r="126" spans="3:29" ht="27.6" customHeight="1">
      <c r="C126" s="88"/>
      <c r="D126" s="89"/>
      <c r="E126" s="90"/>
      <c r="F126" s="91"/>
      <c r="G126" s="92"/>
      <c r="H126" s="93"/>
      <c r="I126" s="93"/>
      <c r="J126" s="94"/>
      <c r="K126" s="94"/>
      <c r="L126" s="94"/>
      <c r="M126" s="94"/>
      <c r="N126" s="94"/>
      <c r="O126" s="95"/>
      <c r="P126" s="96"/>
      <c r="T126" s="49">
        <v>92</v>
      </c>
      <c r="U1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" s="50" t="str">
        <f>IFERROR(INDEX(Tab_UBIGEO[],MATCH(PlnMsv_Tab_DocumentosAux[[#This Row],[ADQ_UBIGEO]],Tab_UBIGEO[UBIGEO],0),MATCH($V$34,Tab_UBIGEO[#Headers],0)),"")</f>
        <v/>
      </c>
      <c r="W126" s="50" t="str">
        <f>IFERROR(INDEX(Tab_UBIGEO[],MATCH(PlnMsv_Tab_DocumentosAux[[#This Row],[ADQ_UBIGEO]],Tab_UBIGEO[UBIGEO],0),MATCH($W$34,Tab_UBIGEO[#Headers],0)),"")</f>
        <v/>
      </c>
      <c r="X126" s="51" t="str">
        <f>IFERROR(INDEX(Tab_UBIGEO[],MATCH(PlnMsv_Tab_Documentos[[#This Row],[Departamento]],Tab_UBIGEO[Departamento],0),MATCH(X$34,Tab_UBIGEO[#Headers],0)),"")</f>
        <v/>
      </c>
      <c r="Y126" s="51" t="str">
        <f>IFERROR(INDEX(Tab_UBIGEO[],MATCH(PlnMsv_Tab_Documentos[[#This Row],[Provincia]],Tab_UBIGEO[Provincia],0),MATCH(Y$34,Tab_UBIGEO[#Headers],0)),"")</f>
        <v/>
      </c>
      <c r="Z126" s="50" t="str">
        <f>IF(PlnMsv_Tab_Documentos[[#This Row],[Departamento]]&lt;&gt;"",IF(COUNTIF(Tab_UBIGEO[Departamento],PlnMsv_Tab_Documentos[[#This Row],[Departamento]])&gt;=1,1,0),"")</f>
        <v/>
      </c>
      <c r="AA1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" s="34"/>
    </row>
    <row r="127" spans="3:29" ht="27.6" customHeight="1">
      <c r="C127" s="88"/>
      <c r="D127" s="89"/>
      <c r="E127" s="90"/>
      <c r="F127" s="91"/>
      <c r="G127" s="92"/>
      <c r="H127" s="93"/>
      <c r="I127" s="93"/>
      <c r="J127" s="94"/>
      <c r="K127" s="94"/>
      <c r="L127" s="94"/>
      <c r="M127" s="94"/>
      <c r="N127" s="94"/>
      <c r="O127" s="95"/>
      <c r="P127" s="96"/>
      <c r="T127" s="49">
        <v>93</v>
      </c>
      <c r="U1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" s="50" t="str">
        <f>IFERROR(INDEX(Tab_UBIGEO[],MATCH(PlnMsv_Tab_DocumentosAux[[#This Row],[ADQ_UBIGEO]],Tab_UBIGEO[UBIGEO],0),MATCH($V$34,Tab_UBIGEO[#Headers],0)),"")</f>
        <v/>
      </c>
      <c r="W127" s="50" t="str">
        <f>IFERROR(INDEX(Tab_UBIGEO[],MATCH(PlnMsv_Tab_DocumentosAux[[#This Row],[ADQ_UBIGEO]],Tab_UBIGEO[UBIGEO],0),MATCH($W$34,Tab_UBIGEO[#Headers],0)),"")</f>
        <v/>
      </c>
      <c r="X127" s="51" t="str">
        <f>IFERROR(INDEX(Tab_UBIGEO[],MATCH(PlnMsv_Tab_Documentos[[#This Row],[Departamento]],Tab_UBIGEO[Departamento],0),MATCH(X$34,Tab_UBIGEO[#Headers],0)),"")</f>
        <v/>
      </c>
      <c r="Y127" s="51" t="str">
        <f>IFERROR(INDEX(Tab_UBIGEO[],MATCH(PlnMsv_Tab_Documentos[[#This Row],[Provincia]],Tab_UBIGEO[Provincia],0),MATCH(Y$34,Tab_UBIGEO[#Headers],0)),"")</f>
        <v/>
      </c>
      <c r="Z127" s="50" t="str">
        <f>IF(PlnMsv_Tab_Documentos[[#This Row],[Departamento]]&lt;&gt;"",IF(COUNTIF(Tab_UBIGEO[Departamento],PlnMsv_Tab_Documentos[[#This Row],[Departamento]])&gt;=1,1,0),"")</f>
        <v/>
      </c>
      <c r="AA1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" s="34"/>
    </row>
    <row r="128" spans="3:29" ht="27.6" customHeight="1">
      <c r="C128" s="88"/>
      <c r="D128" s="89"/>
      <c r="E128" s="90"/>
      <c r="F128" s="91"/>
      <c r="G128" s="92"/>
      <c r="H128" s="93"/>
      <c r="I128" s="93"/>
      <c r="J128" s="94"/>
      <c r="K128" s="94"/>
      <c r="L128" s="94"/>
      <c r="M128" s="94"/>
      <c r="N128" s="94"/>
      <c r="O128" s="95"/>
      <c r="P128" s="96"/>
      <c r="T128" s="49">
        <v>94</v>
      </c>
      <c r="U1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" s="50" t="str">
        <f>IFERROR(INDEX(Tab_UBIGEO[],MATCH(PlnMsv_Tab_DocumentosAux[[#This Row],[ADQ_UBIGEO]],Tab_UBIGEO[UBIGEO],0),MATCH($V$34,Tab_UBIGEO[#Headers],0)),"")</f>
        <v/>
      </c>
      <c r="W128" s="50" t="str">
        <f>IFERROR(INDEX(Tab_UBIGEO[],MATCH(PlnMsv_Tab_DocumentosAux[[#This Row],[ADQ_UBIGEO]],Tab_UBIGEO[UBIGEO],0),MATCH($W$34,Tab_UBIGEO[#Headers],0)),"")</f>
        <v/>
      </c>
      <c r="X128" s="51" t="str">
        <f>IFERROR(INDEX(Tab_UBIGEO[],MATCH(PlnMsv_Tab_Documentos[[#This Row],[Departamento]],Tab_UBIGEO[Departamento],0),MATCH(X$34,Tab_UBIGEO[#Headers],0)),"")</f>
        <v/>
      </c>
      <c r="Y128" s="51" t="str">
        <f>IFERROR(INDEX(Tab_UBIGEO[],MATCH(PlnMsv_Tab_Documentos[[#This Row],[Provincia]],Tab_UBIGEO[Provincia],0),MATCH(Y$34,Tab_UBIGEO[#Headers],0)),"")</f>
        <v/>
      </c>
      <c r="Z128" s="50" t="str">
        <f>IF(PlnMsv_Tab_Documentos[[#This Row],[Departamento]]&lt;&gt;"",IF(COUNTIF(Tab_UBIGEO[Departamento],PlnMsv_Tab_Documentos[[#This Row],[Departamento]])&gt;=1,1,0),"")</f>
        <v/>
      </c>
      <c r="AA1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" s="34"/>
    </row>
    <row r="129" spans="3:29" ht="27.6" customHeight="1">
      <c r="C129" s="88"/>
      <c r="D129" s="89"/>
      <c r="E129" s="90"/>
      <c r="F129" s="91"/>
      <c r="G129" s="92"/>
      <c r="H129" s="93"/>
      <c r="I129" s="93"/>
      <c r="J129" s="94"/>
      <c r="K129" s="94"/>
      <c r="L129" s="94"/>
      <c r="M129" s="94"/>
      <c r="N129" s="94"/>
      <c r="O129" s="95"/>
      <c r="P129" s="96"/>
      <c r="T129" s="49">
        <v>95</v>
      </c>
      <c r="U1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" s="50" t="str">
        <f>IFERROR(INDEX(Tab_UBIGEO[],MATCH(PlnMsv_Tab_DocumentosAux[[#This Row],[ADQ_UBIGEO]],Tab_UBIGEO[UBIGEO],0),MATCH($V$34,Tab_UBIGEO[#Headers],0)),"")</f>
        <v/>
      </c>
      <c r="W129" s="50" t="str">
        <f>IFERROR(INDEX(Tab_UBIGEO[],MATCH(PlnMsv_Tab_DocumentosAux[[#This Row],[ADQ_UBIGEO]],Tab_UBIGEO[UBIGEO],0),MATCH($W$34,Tab_UBIGEO[#Headers],0)),"")</f>
        <v/>
      </c>
      <c r="X129" s="51" t="str">
        <f>IFERROR(INDEX(Tab_UBIGEO[],MATCH(PlnMsv_Tab_Documentos[[#This Row],[Departamento]],Tab_UBIGEO[Departamento],0),MATCH(X$34,Tab_UBIGEO[#Headers],0)),"")</f>
        <v/>
      </c>
      <c r="Y129" s="51" t="str">
        <f>IFERROR(INDEX(Tab_UBIGEO[],MATCH(PlnMsv_Tab_Documentos[[#This Row],[Provincia]],Tab_UBIGEO[Provincia],0),MATCH(Y$34,Tab_UBIGEO[#Headers],0)),"")</f>
        <v/>
      </c>
      <c r="Z129" s="50" t="str">
        <f>IF(PlnMsv_Tab_Documentos[[#This Row],[Departamento]]&lt;&gt;"",IF(COUNTIF(Tab_UBIGEO[Departamento],PlnMsv_Tab_Documentos[[#This Row],[Departamento]])&gt;=1,1,0),"")</f>
        <v/>
      </c>
      <c r="AA1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" s="34"/>
    </row>
    <row r="130" spans="3:29" ht="27.6" customHeight="1">
      <c r="C130" s="88"/>
      <c r="D130" s="89"/>
      <c r="E130" s="90"/>
      <c r="F130" s="91"/>
      <c r="G130" s="92"/>
      <c r="H130" s="93"/>
      <c r="I130" s="93"/>
      <c r="J130" s="94"/>
      <c r="K130" s="94"/>
      <c r="L130" s="94"/>
      <c r="M130" s="94"/>
      <c r="N130" s="94"/>
      <c r="O130" s="95"/>
      <c r="P130" s="96"/>
      <c r="T130" s="49">
        <v>96</v>
      </c>
      <c r="U1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" s="50" t="str">
        <f>IFERROR(INDEX(Tab_UBIGEO[],MATCH(PlnMsv_Tab_DocumentosAux[[#This Row],[ADQ_UBIGEO]],Tab_UBIGEO[UBIGEO],0),MATCH($V$34,Tab_UBIGEO[#Headers],0)),"")</f>
        <v/>
      </c>
      <c r="W130" s="50" t="str">
        <f>IFERROR(INDEX(Tab_UBIGEO[],MATCH(PlnMsv_Tab_DocumentosAux[[#This Row],[ADQ_UBIGEO]],Tab_UBIGEO[UBIGEO],0),MATCH($W$34,Tab_UBIGEO[#Headers],0)),"")</f>
        <v/>
      </c>
      <c r="X130" s="51" t="str">
        <f>IFERROR(INDEX(Tab_UBIGEO[],MATCH(PlnMsv_Tab_Documentos[[#This Row],[Departamento]],Tab_UBIGEO[Departamento],0),MATCH(X$34,Tab_UBIGEO[#Headers],0)),"")</f>
        <v/>
      </c>
      <c r="Y130" s="51" t="str">
        <f>IFERROR(INDEX(Tab_UBIGEO[],MATCH(PlnMsv_Tab_Documentos[[#This Row],[Provincia]],Tab_UBIGEO[Provincia],0),MATCH(Y$34,Tab_UBIGEO[#Headers],0)),"")</f>
        <v/>
      </c>
      <c r="Z130" s="50" t="str">
        <f>IF(PlnMsv_Tab_Documentos[[#This Row],[Departamento]]&lt;&gt;"",IF(COUNTIF(Tab_UBIGEO[Departamento],PlnMsv_Tab_Documentos[[#This Row],[Departamento]])&gt;=1,1,0),"")</f>
        <v/>
      </c>
      <c r="AA1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" s="34"/>
    </row>
    <row r="131" spans="3:29" ht="27.6" customHeight="1">
      <c r="C131" s="88"/>
      <c r="D131" s="89"/>
      <c r="E131" s="90"/>
      <c r="F131" s="91"/>
      <c r="G131" s="92"/>
      <c r="H131" s="93"/>
      <c r="I131" s="93"/>
      <c r="J131" s="94"/>
      <c r="K131" s="94"/>
      <c r="L131" s="94"/>
      <c r="M131" s="94"/>
      <c r="N131" s="94"/>
      <c r="O131" s="95"/>
      <c r="P131" s="96"/>
      <c r="T131" s="49">
        <v>97</v>
      </c>
      <c r="U1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" s="50" t="str">
        <f>IFERROR(INDEX(Tab_UBIGEO[],MATCH(PlnMsv_Tab_DocumentosAux[[#This Row],[ADQ_UBIGEO]],Tab_UBIGEO[UBIGEO],0),MATCH($V$34,Tab_UBIGEO[#Headers],0)),"")</f>
        <v/>
      </c>
      <c r="W131" s="50" t="str">
        <f>IFERROR(INDEX(Tab_UBIGEO[],MATCH(PlnMsv_Tab_DocumentosAux[[#This Row],[ADQ_UBIGEO]],Tab_UBIGEO[UBIGEO],0),MATCH($W$34,Tab_UBIGEO[#Headers],0)),"")</f>
        <v/>
      </c>
      <c r="X131" s="51" t="str">
        <f>IFERROR(INDEX(Tab_UBIGEO[],MATCH(PlnMsv_Tab_Documentos[[#This Row],[Departamento]],Tab_UBIGEO[Departamento],0),MATCH(X$34,Tab_UBIGEO[#Headers],0)),"")</f>
        <v/>
      </c>
      <c r="Y131" s="51" t="str">
        <f>IFERROR(INDEX(Tab_UBIGEO[],MATCH(PlnMsv_Tab_Documentos[[#This Row],[Provincia]],Tab_UBIGEO[Provincia],0),MATCH(Y$34,Tab_UBIGEO[#Headers],0)),"")</f>
        <v/>
      </c>
      <c r="Z131" s="50" t="str">
        <f>IF(PlnMsv_Tab_Documentos[[#This Row],[Departamento]]&lt;&gt;"",IF(COUNTIF(Tab_UBIGEO[Departamento],PlnMsv_Tab_Documentos[[#This Row],[Departamento]])&gt;=1,1,0),"")</f>
        <v/>
      </c>
      <c r="AA1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" s="34"/>
    </row>
    <row r="132" spans="3:29" ht="27.6" customHeight="1">
      <c r="C132" s="88"/>
      <c r="D132" s="89"/>
      <c r="E132" s="90"/>
      <c r="F132" s="91"/>
      <c r="G132" s="92"/>
      <c r="H132" s="93"/>
      <c r="I132" s="93"/>
      <c r="J132" s="94"/>
      <c r="K132" s="94"/>
      <c r="L132" s="94"/>
      <c r="M132" s="94"/>
      <c r="N132" s="94"/>
      <c r="O132" s="95"/>
      <c r="P132" s="96"/>
      <c r="T132" s="49">
        <v>98</v>
      </c>
      <c r="U1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" s="50" t="str">
        <f>IFERROR(INDEX(Tab_UBIGEO[],MATCH(PlnMsv_Tab_DocumentosAux[[#This Row],[ADQ_UBIGEO]],Tab_UBIGEO[UBIGEO],0),MATCH($V$34,Tab_UBIGEO[#Headers],0)),"")</f>
        <v/>
      </c>
      <c r="W132" s="50" t="str">
        <f>IFERROR(INDEX(Tab_UBIGEO[],MATCH(PlnMsv_Tab_DocumentosAux[[#This Row],[ADQ_UBIGEO]],Tab_UBIGEO[UBIGEO],0),MATCH($W$34,Tab_UBIGEO[#Headers],0)),"")</f>
        <v/>
      </c>
      <c r="X132" s="51" t="str">
        <f>IFERROR(INDEX(Tab_UBIGEO[],MATCH(PlnMsv_Tab_Documentos[[#This Row],[Departamento]],Tab_UBIGEO[Departamento],0),MATCH(X$34,Tab_UBIGEO[#Headers],0)),"")</f>
        <v/>
      </c>
      <c r="Y132" s="51" t="str">
        <f>IFERROR(INDEX(Tab_UBIGEO[],MATCH(PlnMsv_Tab_Documentos[[#This Row],[Provincia]],Tab_UBIGEO[Provincia],0),MATCH(Y$34,Tab_UBIGEO[#Headers],0)),"")</f>
        <v/>
      </c>
      <c r="Z132" s="50" t="str">
        <f>IF(PlnMsv_Tab_Documentos[[#This Row],[Departamento]]&lt;&gt;"",IF(COUNTIF(Tab_UBIGEO[Departamento],PlnMsv_Tab_Documentos[[#This Row],[Departamento]])&gt;=1,1,0),"")</f>
        <v/>
      </c>
      <c r="AA1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" s="34"/>
    </row>
    <row r="133" spans="3:29" ht="27.6" customHeight="1">
      <c r="C133" s="88"/>
      <c r="D133" s="89"/>
      <c r="E133" s="90"/>
      <c r="F133" s="91"/>
      <c r="G133" s="92"/>
      <c r="H133" s="93"/>
      <c r="I133" s="93"/>
      <c r="J133" s="94"/>
      <c r="K133" s="94"/>
      <c r="L133" s="94"/>
      <c r="M133" s="94"/>
      <c r="N133" s="94"/>
      <c r="O133" s="95"/>
      <c r="P133" s="96"/>
      <c r="T133" s="49">
        <v>99</v>
      </c>
      <c r="U1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" s="50" t="str">
        <f>IFERROR(INDEX(Tab_UBIGEO[],MATCH(PlnMsv_Tab_DocumentosAux[[#This Row],[ADQ_UBIGEO]],Tab_UBIGEO[UBIGEO],0),MATCH($V$34,Tab_UBIGEO[#Headers],0)),"")</f>
        <v/>
      </c>
      <c r="W133" s="50" t="str">
        <f>IFERROR(INDEX(Tab_UBIGEO[],MATCH(PlnMsv_Tab_DocumentosAux[[#This Row],[ADQ_UBIGEO]],Tab_UBIGEO[UBIGEO],0),MATCH($W$34,Tab_UBIGEO[#Headers],0)),"")</f>
        <v/>
      </c>
      <c r="X133" s="51" t="str">
        <f>IFERROR(INDEX(Tab_UBIGEO[],MATCH(PlnMsv_Tab_Documentos[[#This Row],[Departamento]],Tab_UBIGEO[Departamento],0),MATCH(X$34,Tab_UBIGEO[#Headers],0)),"")</f>
        <v/>
      </c>
      <c r="Y133" s="51" t="str">
        <f>IFERROR(INDEX(Tab_UBIGEO[],MATCH(PlnMsv_Tab_Documentos[[#This Row],[Provincia]],Tab_UBIGEO[Provincia],0),MATCH(Y$34,Tab_UBIGEO[#Headers],0)),"")</f>
        <v/>
      </c>
      <c r="Z133" s="50" t="str">
        <f>IF(PlnMsv_Tab_Documentos[[#This Row],[Departamento]]&lt;&gt;"",IF(COUNTIF(Tab_UBIGEO[Departamento],PlnMsv_Tab_Documentos[[#This Row],[Departamento]])&gt;=1,1,0),"")</f>
        <v/>
      </c>
      <c r="AA1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" s="34"/>
    </row>
    <row r="134" spans="3:29" ht="27.6" customHeight="1">
      <c r="C134" s="88"/>
      <c r="D134" s="89"/>
      <c r="E134" s="90"/>
      <c r="F134" s="91"/>
      <c r="G134" s="92"/>
      <c r="H134" s="93"/>
      <c r="I134" s="93"/>
      <c r="J134" s="94"/>
      <c r="K134" s="94"/>
      <c r="L134" s="94"/>
      <c r="M134" s="94"/>
      <c r="N134" s="94"/>
      <c r="O134" s="95"/>
      <c r="P134" s="96"/>
      <c r="T134" s="49">
        <v>100</v>
      </c>
      <c r="U1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" s="50" t="str">
        <f>IFERROR(INDEX(Tab_UBIGEO[],MATCH(PlnMsv_Tab_DocumentosAux[[#This Row],[ADQ_UBIGEO]],Tab_UBIGEO[UBIGEO],0),MATCH($V$34,Tab_UBIGEO[#Headers],0)),"")</f>
        <v/>
      </c>
      <c r="W134" s="50" t="str">
        <f>IFERROR(INDEX(Tab_UBIGEO[],MATCH(PlnMsv_Tab_DocumentosAux[[#This Row],[ADQ_UBIGEO]],Tab_UBIGEO[UBIGEO],0),MATCH($W$34,Tab_UBIGEO[#Headers],0)),"")</f>
        <v/>
      </c>
      <c r="X134" s="51" t="str">
        <f>IFERROR(INDEX(Tab_UBIGEO[],MATCH(PlnMsv_Tab_Documentos[[#This Row],[Departamento]],Tab_UBIGEO[Departamento],0),MATCH(X$34,Tab_UBIGEO[#Headers],0)),"")</f>
        <v/>
      </c>
      <c r="Y134" s="51" t="str">
        <f>IFERROR(INDEX(Tab_UBIGEO[],MATCH(PlnMsv_Tab_Documentos[[#This Row],[Provincia]],Tab_UBIGEO[Provincia],0),MATCH(Y$34,Tab_UBIGEO[#Headers],0)),"")</f>
        <v/>
      </c>
      <c r="Z134" s="50" t="str">
        <f>IF(PlnMsv_Tab_Documentos[[#This Row],[Departamento]]&lt;&gt;"",IF(COUNTIF(Tab_UBIGEO[Departamento],PlnMsv_Tab_Documentos[[#This Row],[Departamento]])&gt;=1,1,0),"")</f>
        <v/>
      </c>
      <c r="AA1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" s="34"/>
    </row>
    <row r="135" spans="3:29" ht="27.6" customHeight="1">
      <c r="C135" s="88"/>
      <c r="D135" s="89"/>
      <c r="E135" s="90"/>
      <c r="F135" s="91"/>
      <c r="G135" s="92"/>
      <c r="H135" s="93"/>
      <c r="I135" s="93"/>
      <c r="J135" s="94"/>
      <c r="K135" s="94"/>
      <c r="L135" s="94"/>
      <c r="M135" s="94"/>
      <c r="N135" s="94"/>
      <c r="O135" s="95"/>
      <c r="P135" s="96"/>
      <c r="T135" s="49">
        <v>101</v>
      </c>
      <c r="U1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" s="50" t="str">
        <f>IFERROR(INDEX(Tab_UBIGEO[],MATCH(PlnMsv_Tab_DocumentosAux[[#This Row],[ADQ_UBIGEO]],Tab_UBIGEO[UBIGEO],0),MATCH($V$34,Tab_UBIGEO[#Headers],0)),"")</f>
        <v/>
      </c>
      <c r="W135" s="50" t="str">
        <f>IFERROR(INDEX(Tab_UBIGEO[],MATCH(PlnMsv_Tab_DocumentosAux[[#This Row],[ADQ_UBIGEO]],Tab_UBIGEO[UBIGEO],0),MATCH($W$34,Tab_UBIGEO[#Headers],0)),"")</f>
        <v/>
      </c>
      <c r="X135" s="51" t="str">
        <f>IFERROR(INDEX(Tab_UBIGEO[],MATCH(PlnMsv_Tab_Documentos[[#This Row],[Departamento]],Tab_UBIGEO[Departamento],0),MATCH(X$34,Tab_UBIGEO[#Headers],0)),"")</f>
        <v/>
      </c>
      <c r="Y135" s="51" t="str">
        <f>IFERROR(INDEX(Tab_UBIGEO[],MATCH(PlnMsv_Tab_Documentos[[#This Row],[Provincia]],Tab_UBIGEO[Provincia],0),MATCH(Y$34,Tab_UBIGEO[#Headers],0)),"")</f>
        <v/>
      </c>
      <c r="Z135" s="50" t="str">
        <f>IF(PlnMsv_Tab_Documentos[[#This Row],[Departamento]]&lt;&gt;"",IF(COUNTIF(Tab_UBIGEO[Departamento],PlnMsv_Tab_Documentos[[#This Row],[Departamento]])&gt;=1,1,0),"")</f>
        <v/>
      </c>
      <c r="AA1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" s="34"/>
    </row>
    <row r="136" spans="3:29" ht="27.6" customHeight="1">
      <c r="C136" s="88"/>
      <c r="D136" s="89"/>
      <c r="E136" s="90"/>
      <c r="F136" s="91"/>
      <c r="G136" s="92"/>
      <c r="H136" s="93"/>
      <c r="I136" s="93"/>
      <c r="J136" s="94"/>
      <c r="K136" s="94"/>
      <c r="L136" s="94"/>
      <c r="M136" s="94"/>
      <c r="N136" s="94"/>
      <c r="O136" s="95"/>
      <c r="P136" s="96"/>
      <c r="T136" s="49">
        <v>102</v>
      </c>
      <c r="U1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" s="50" t="str">
        <f>IFERROR(INDEX(Tab_UBIGEO[],MATCH(PlnMsv_Tab_DocumentosAux[[#This Row],[ADQ_UBIGEO]],Tab_UBIGEO[UBIGEO],0),MATCH($V$34,Tab_UBIGEO[#Headers],0)),"")</f>
        <v/>
      </c>
      <c r="W136" s="50" t="str">
        <f>IFERROR(INDEX(Tab_UBIGEO[],MATCH(PlnMsv_Tab_DocumentosAux[[#This Row],[ADQ_UBIGEO]],Tab_UBIGEO[UBIGEO],0),MATCH($W$34,Tab_UBIGEO[#Headers],0)),"")</f>
        <v/>
      </c>
      <c r="X136" s="51" t="str">
        <f>IFERROR(INDEX(Tab_UBIGEO[],MATCH(PlnMsv_Tab_Documentos[[#This Row],[Departamento]],Tab_UBIGEO[Departamento],0),MATCH(X$34,Tab_UBIGEO[#Headers],0)),"")</f>
        <v/>
      </c>
      <c r="Y136" s="51" t="str">
        <f>IFERROR(INDEX(Tab_UBIGEO[],MATCH(PlnMsv_Tab_Documentos[[#This Row],[Provincia]],Tab_UBIGEO[Provincia],0),MATCH(Y$34,Tab_UBIGEO[#Headers],0)),"")</f>
        <v/>
      </c>
      <c r="Z136" s="50" t="str">
        <f>IF(PlnMsv_Tab_Documentos[[#This Row],[Departamento]]&lt;&gt;"",IF(COUNTIF(Tab_UBIGEO[Departamento],PlnMsv_Tab_Documentos[[#This Row],[Departamento]])&gt;=1,1,0),"")</f>
        <v/>
      </c>
      <c r="AA1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" s="34"/>
    </row>
    <row r="137" spans="3:29" ht="27.6" customHeight="1">
      <c r="C137" s="88"/>
      <c r="D137" s="89"/>
      <c r="E137" s="90"/>
      <c r="F137" s="91"/>
      <c r="G137" s="92"/>
      <c r="H137" s="93"/>
      <c r="I137" s="93"/>
      <c r="J137" s="94"/>
      <c r="K137" s="94"/>
      <c r="L137" s="94"/>
      <c r="M137" s="94"/>
      <c r="N137" s="94"/>
      <c r="O137" s="95"/>
      <c r="P137" s="96"/>
      <c r="T137" s="49">
        <v>103</v>
      </c>
      <c r="U1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" s="50" t="str">
        <f>IFERROR(INDEX(Tab_UBIGEO[],MATCH(PlnMsv_Tab_DocumentosAux[[#This Row],[ADQ_UBIGEO]],Tab_UBIGEO[UBIGEO],0),MATCH($V$34,Tab_UBIGEO[#Headers],0)),"")</f>
        <v/>
      </c>
      <c r="W137" s="50" t="str">
        <f>IFERROR(INDEX(Tab_UBIGEO[],MATCH(PlnMsv_Tab_DocumentosAux[[#This Row],[ADQ_UBIGEO]],Tab_UBIGEO[UBIGEO],0),MATCH($W$34,Tab_UBIGEO[#Headers],0)),"")</f>
        <v/>
      </c>
      <c r="X137" s="51" t="str">
        <f>IFERROR(INDEX(Tab_UBIGEO[],MATCH(PlnMsv_Tab_Documentos[[#This Row],[Departamento]],Tab_UBIGEO[Departamento],0),MATCH(X$34,Tab_UBIGEO[#Headers],0)),"")</f>
        <v/>
      </c>
      <c r="Y137" s="51" t="str">
        <f>IFERROR(INDEX(Tab_UBIGEO[],MATCH(PlnMsv_Tab_Documentos[[#This Row],[Provincia]],Tab_UBIGEO[Provincia],0),MATCH(Y$34,Tab_UBIGEO[#Headers],0)),"")</f>
        <v/>
      </c>
      <c r="Z137" s="50" t="str">
        <f>IF(PlnMsv_Tab_Documentos[[#This Row],[Departamento]]&lt;&gt;"",IF(COUNTIF(Tab_UBIGEO[Departamento],PlnMsv_Tab_Documentos[[#This Row],[Departamento]])&gt;=1,1,0),"")</f>
        <v/>
      </c>
      <c r="AA1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" s="34"/>
    </row>
    <row r="138" spans="3:29" ht="27.6" customHeight="1">
      <c r="C138" s="88"/>
      <c r="D138" s="89"/>
      <c r="E138" s="90"/>
      <c r="F138" s="91"/>
      <c r="G138" s="92"/>
      <c r="H138" s="93"/>
      <c r="I138" s="93"/>
      <c r="J138" s="94"/>
      <c r="K138" s="94"/>
      <c r="L138" s="94"/>
      <c r="M138" s="94"/>
      <c r="N138" s="94"/>
      <c r="O138" s="95"/>
      <c r="P138" s="96"/>
      <c r="T138" s="49">
        <v>104</v>
      </c>
      <c r="U1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" s="50" t="str">
        <f>IFERROR(INDEX(Tab_UBIGEO[],MATCH(PlnMsv_Tab_DocumentosAux[[#This Row],[ADQ_UBIGEO]],Tab_UBIGEO[UBIGEO],0),MATCH($V$34,Tab_UBIGEO[#Headers],0)),"")</f>
        <v/>
      </c>
      <c r="W138" s="50" t="str">
        <f>IFERROR(INDEX(Tab_UBIGEO[],MATCH(PlnMsv_Tab_DocumentosAux[[#This Row],[ADQ_UBIGEO]],Tab_UBIGEO[UBIGEO],0),MATCH($W$34,Tab_UBIGEO[#Headers],0)),"")</f>
        <v/>
      </c>
      <c r="X138" s="51" t="str">
        <f>IFERROR(INDEX(Tab_UBIGEO[],MATCH(PlnMsv_Tab_Documentos[[#This Row],[Departamento]],Tab_UBIGEO[Departamento],0),MATCH(X$34,Tab_UBIGEO[#Headers],0)),"")</f>
        <v/>
      </c>
      <c r="Y138" s="51" t="str">
        <f>IFERROR(INDEX(Tab_UBIGEO[],MATCH(PlnMsv_Tab_Documentos[[#This Row],[Provincia]],Tab_UBIGEO[Provincia],0),MATCH(Y$34,Tab_UBIGEO[#Headers],0)),"")</f>
        <v/>
      </c>
      <c r="Z138" s="50" t="str">
        <f>IF(PlnMsv_Tab_Documentos[[#This Row],[Departamento]]&lt;&gt;"",IF(COUNTIF(Tab_UBIGEO[Departamento],PlnMsv_Tab_Documentos[[#This Row],[Departamento]])&gt;=1,1,0),"")</f>
        <v/>
      </c>
      <c r="AA1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" s="34"/>
    </row>
    <row r="139" spans="3:29" ht="27.6" customHeight="1">
      <c r="C139" s="88"/>
      <c r="D139" s="89"/>
      <c r="E139" s="90"/>
      <c r="F139" s="91"/>
      <c r="G139" s="92"/>
      <c r="H139" s="93"/>
      <c r="I139" s="93"/>
      <c r="J139" s="94"/>
      <c r="K139" s="94"/>
      <c r="L139" s="94"/>
      <c r="M139" s="94"/>
      <c r="N139" s="94"/>
      <c r="O139" s="95"/>
      <c r="P139" s="96"/>
      <c r="T139" s="49">
        <v>105</v>
      </c>
      <c r="U1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" s="50" t="str">
        <f>IFERROR(INDEX(Tab_UBIGEO[],MATCH(PlnMsv_Tab_DocumentosAux[[#This Row],[ADQ_UBIGEO]],Tab_UBIGEO[UBIGEO],0),MATCH($V$34,Tab_UBIGEO[#Headers],0)),"")</f>
        <v/>
      </c>
      <c r="W139" s="50" t="str">
        <f>IFERROR(INDEX(Tab_UBIGEO[],MATCH(PlnMsv_Tab_DocumentosAux[[#This Row],[ADQ_UBIGEO]],Tab_UBIGEO[UBIGEO],0),MATCH($W$34,Tab_UBIGEO[#Headers],0)),"")</f>
        <v/>
      </c>
      <c r="X139" s="51" t="str">
        <f>IFERROR(INDEX(Tab_UBIGEO[],MATCH(PlnMsv_Tab_Documentos[[#This Row],[Departamento]],Tab_UBIGEO[Departamento],0),MATCH(X$34,Tab_UBIGEO[#Headers],0)),"")</f>
        <v/>
      </c>
      <c r="Y139" s="51" t="str">
        <f>IFERROR(INDEX(Tab_UBIGEO[],MATCH(PlnMsv_Tab_Documentos[[#This Row],[Provincia]],Tab_UBIGEO[Provincia],0),MATCH(Y$34,Tab_UBIGEO[#Headers],0)),"")</f>
        <v/>
      </c>
      <c r="Z139" s="50" t="str">
        <f>IF(PlnMsv_Tab_Documentos[[#This Row],[Departamento]]&lt;&gt;"",IF(COUNTIF(Tab_UBIGEO[Departamento],PlnMsv_Tab_Documentos[[#This Row],[Departamento]])&gt;=1,1,0),"")</f>
        <v/>
      </c>
      <c r="AA1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" s="34"/>
    </row>
    <row r="140" spans="3:29" ht="27.6" customHeight="1">
      <c r="C140" s="88"/>
      <c r="D140" s="89"/>
      <c r="E140" s="90"/>
      <c r="F140" s="91"/>
      <c r="G140" s="92"/>
      <c r="H140" s="93"/>
      <c r="I140" s="93"/>
      <c r="J140" s="94"/>
      <c r="K140" s="94"/>
      <c r="L140" s="94"/>
      <c r="M140" s="94"/>
      <c r="N140" s="94"/>
      <c r="O140" s="95"/>
      <c r="P140" s="96"/>
      <c r="T140" s="49">
        <v>106</v>
      </c>
      <c r="U1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" s="50" t="str">
        <f>IFERROR(INDEX(Tab_UBIGEO[],MATCH(PlnMsv_Tab_DocumentosAux[[#This Row],[ADQ_UBIGEO]],Tab_UBIGEO[UBIGEO],0),MATCH($V$34,Tab_UBIGEO[#Headers],0)),"")</f>
        <v/>
      </c>
      <c r="W140" s="50" t="str">
        <f>IFERROR(INDEX(Tab_UBIGEO[],MATCH(PlnMsv_Tab_DocumentosAux[[#This Row],[ADQ_UBIGEO]],Tab_UBIGEO[UBIGEO],0),MATCH($W$34,Tab_UBIGEO[#Headers],0)),"")</f>
        <v/>
      </c>
      <c r="X140" s="51" t="str">
        <f>IFERROR(INDEX(Tab_UBIGEO[],MATCH(PlnMsv_Tab_Documentos[[#This Row],[Departamento]],Tab_UBIGEO[Departamento],0),MATCH(X$34,Tab_UBIGEO[#Headers],0)),"")</f>
        <v/>
      </c>
      <c r="Y140" s="51" t="str">
        <f>IFERROR(INDEX(Tab_UBIGEO[],MATCH(PlnMsv_Tab_Documentos[[#This Row],[Provincia]],Tab_UBIGEO[Provincia],0),MATCH(Y$34,Tab_UBIGEO[#Headers],0)),"")</f>
        <v/>
      </c>
      <c r="Z140" s="50" t="str">
        <f>IF(PlnMsv_Tab_Documentos[[#This Row],[Departamento]]&lt;&gt;"",IF(COUNTIF(Tab_UBIGEO[Departamento],PlnMsv_Tab_Documentos[[#This Row],[Departamento]])&gt;=1,1,0),"")</f>
        <v/>
      </c>
      <c r="AA1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" s="34"/>
    </row>
    <row r="141" spans="3:29" ht="27.6" customHeight="1">
      <c r="C141" s="88"/>
      <c r="D141" s="89"/>
      <c r="E141" s="90"/>
      <c r="F141" s="91"/>
      <c r="G141" s="92"/>
      <c r="H141" s="93"/>
      <c r="I141" s="93"/>
      <c r="J141" s="94"/>
      <c r="K141" s="94"/>
      <c r="L141" s="94"/>
      <c r="M141" s="94"/>
      <c r="N141" s="94"/>
      <c r="O141" s="95"/>
      <c r="P141" s="96"/>
      <c r="T141" s="49">
        <v>107</v>
      </c>
      <c r="U1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" s="50" t="str">
        <f>IFERROR(INDEX(Tab_UBIGEO[],MATCH(PlnMsv_Tab_DocumentosAux[[#This Row],[ADQ_UBIGEO]],Tab_UBIGEO[UBIGEO],0),MATCH($V$34,Tab_UBIGEO[#Headers],0)),"")</f>
        <v/>
      </c>
      <c r="W141" s="50" t="str">
        <f>IFERROR(INDEX(Tab_UBIGEO[],MATCH(PlnMsv_Tab_DocumentosAux[[#This Row],[ADQ_UBIGEO]],Tab_UBIGEO[UBIGEO],0),MATCH($W$34,Tab_UBIGEO[#Headers],0)),"")</f>
        <v/>
      </c>
      <c r="X141" s="51" t="str">
        <f>IFERROR(INDEX(Tab_UBIGEO[],MATCH(PlnMsv_Tab_Documentos[[#This Row],[Departamento]],Tab_UBIGEO[Departamento],0),MATCH(X$34,Tab_UBIGEO[#Headers],0)),"")</f>
        <v/>
      </c>
      <c r="Y141" s="51" t="str">
        <f>IFERROR(INDEX(Tab_UBIGEO[],MATCH(PlnMsv_Tab_Documentos[[#This Row],[Provincia]],Tab_UBIGEO[Provincia],0),MATCH(Y$34,Tab_UBIGEO[#Headers],0)),"")</f>
        <v/>
      </c>
      <c r="Z141" s="50" t="str">
        <f>IF(PlnMsv_Tab_Documentos[[#This Row],[Departamento]]&lt;&gt;"",IF(COUNTIF(Tab_UBIGEO[Departamento],PlnMsv_Tab_Documentos[[#This Row],[Departamento]])&gt;=1,1,0),"")</f>
        <v/>
      </c>
      <c r="AA1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" s="34"/>
    </row>
    <row r="142" spans="3:29" ht="27.6" customHeight="1">
      <c r="C142" s="88"/>
      <c r="D142" s="89"/>
      <c r="E142" s="90"/>
      <c r="F142" s="91"/>
      <c r="G142" s="92"/>
      <c r="H142" s="93"/>
      <c r="I142" s="93"/>
      <c r="J142" s="94"/>
      <c r="K142" s="94"/>
      <c r="L142" s="94"/>
      <c r="M142" s="94"/>
      <c r="N142" s="94"/>
      <c r="O142" s="95"/>
      <c r="P142" s="96"/>
      <c r="T142" s="49">
        <v>108</v>
      </c>
      <c r="U1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" s="50" t="str">
        <f>IFERROR(INDEX(Tab_UBIGEO[],MATCH(PlnMsv_Tab_DocumentosAux[[#This Row],[ADQ_UBIGEO]],Tab_UBIGEO[UBIGEO],0),MATCH($V$34,Tab_UBIGEO[#Headers],0)),"")</f>
        <v/>
      </c>
      <c r="W142" s="50" t="str">
        <f>IFERROR(INDEX(Tab_UBIGEO[],MATCH(PlnMsv_Tab_DocumentosAux[[#This Row],[ADQ_UBIGEO]],Tab_UBIGEO[UBIGEO],0),MATCH($W$34,Tab_UBIGEO[#Headers],0)),"")</f>
        <v/>
      </c>
      <c r="X142" s="51" t="str">
        <f>IFERROR(INDEX(Tab_UBIGEO[],MATCH(PlnMsv_Tab_Documentos[[#This Row],[Departamento]],Tab_UBIGEO[Departamento],0),MATCH(X$34,Tab_UBIGEO[#Headers],0)),"")</f>
        <v/>
      </c>
      <c r="Y142" s="51" t="str">
        <f>IFERROR(INDEX(Tab_UBIGEO[],MATCH(PlnMsv_Tab_Documentos[[#This Row],[Provincia]],Tab_UBIGEO[Provincia],0),MATCH(Y$34,Tab_UBIGEO[#Headers],0)),"")</f>
        <v/>
      </c>
      <c r="Z142" s="50" t="str">
        <f>IF(PlnMsv_Tab_Documentos[[#This Row],[Departamento]]&lt;&gt;"",IF(COUNTIF(Tab_UBIGEO[Departamento],PlnMsv_Tab_Documentos[[#This Row],[Departamento]])&gt;=1,1,0),"")</f>
        <v/>
      </c>
      <c r="AA1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" s="34"/>
    </row>
    <row r="143" spans="3:29" ht="27.6" customHeight="1">
      <c r="C143" s="88"/>
      <c r="D143" s="89"/>
      <c r="E143" s="90"/>
      <c r="F143" s="91"/>
      <c r="G143" s="92"/>
      <c r="H143" s="93"/>
      <c r="I143" s="93"/>
      <c r="J143" s="94"/>
      <c r="K143" s="94"/>
      <c r="L143" s="94"/>
      <c r="M143" s="94"/>
      <c r="N143" s="94"/>
      <c r="O143" s="95"/>
      <c r="P143" s="96"/>
      <c r="T143" s="49">
        <v>109</v>
      </c>
      <c r="U1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" s="50" t="str">
        <f>IFERROR(INDEX(Tab_UBIGEO[],MATCH(PlnMsv_Tab_DocumentosAux[[#This Row],[ADQ_UBIGEO]],Tab_UBIGEO[UBIGEO],0),MATCH($V$34,Tab_UBIGEO[#Headers],0)),"")</f>
        <v/>
      </c>
      <c r="W143" s="50" t="str">
        <f>IFERROR(INDEX(Tab_UBIGEO[],MATCH(PlnMsv_Tab_DocumentosAux[[#This Row],[ADQ_UBIGEO]],Tab_UBIGEO[UBIGEO],0),MATCH($W$34,Tab_UBIGEO[#Headers],0)),"")</f>
        <v/>
      </c>
      <c r="X143" s="51" t="str">
        <f>IFERROR(INDEX(Tab_UBIGEO[],MATCH(PlnMsv_Tab_Documentos[[#This Row],[Departamento]],Tab_UBIGEO[Departamento],0),MATCH(X$34,Tab_UBIGEO[#Headers],0)),"")</f>
        <v/>
      </c>
      <c r="Y143" s="51" t="str">
        <f>IFERROR(INDEX(Tab_UBIGEO[],MATCH(PlnMsv_Tab_Documentos[[#This Row],[Provincia]],Tab_UBIGEO[Provincia],0),MATCH(Y$34,Tab_UBIGEO[#Headers],0)),"")</f>
        <v/>
      </c>
      <c r="Z143" s="50" t="str">
        <f>IF(PlnMsv_Tab_Documentos[[#This Row],[Departamento]]&lt;&gt;"",IF(COUNTIF(Tab_UBIGEO[Departamento],PlnMsv_Tab_Documentos[[#This Row],[Departamento]])&gt;=1,1,0),"")</f>
        <v/>
      </c>
      <c r="AA1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" s="34"/>
    </row>
    <row r="144" spans="3:29" ht="27.6" customHeight="1">
      <c r="C144" s="88"/>
      <c r="D144" s="89"/>
      <c r="E144" s="90"/>
      <c r="F144" s="91"/>
      <c r="G144" s="92"/>
      <c r="H144" s="93"/>
      <c r="I144" s="93"/>
      <c r="J144" s="94"/>
      <c r="K144" s="94"/>
      <c r="L144" s="94"/>
      <c r="M144" s="94"/>
      <c r="N144" s="94"/>
      <c r="O144" s="95"/>
      <c r="P144" s="96"/>
      <c r="T144" s="49">
        <v>110</v>
      </c>
      <c r="U1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" s="50" t="str">
        <f>IFERROR(INDEX(Tab_UBIGEO[],MATCH(PlnMsv_Tab_DocumentosAux[[#This Row],[ADQ_UBIGEO]],Tab_UBIGEO[UBIGEO],0),MATCH($V$34,Tab_UBIGEO[#Headers],0)),"")</f>
        <v/>
      </c>
      <c r="W144" s="50" t="str">
        <f>IFERROR(INDEX(Tab_UBIGEO[],MATCH(PlnMsv_Tab_DocumentosAux[[#This Row],[ADQ_UBIGEO]],Tab_UBIGEO[UBIGEO],0),MATCH($W$34,Tab_UBIGEO[#Headers],0)),"")</f>
        <v/>
      </c>
      <c r="X144" s="51" t="str">
        <f>IFERROR(INDEX(Tab_UBIGEO[],MATCH(PlnMsv_Tab_Documentos[[#This Row],[Departamento]],Tab_UBIGEO[Departamento],0),MATCH(X$34,Tab_UBIGEO[#Headers],0)),"")</f>
        <v/>
      </c>
      <c r="Y144" s="51" t="str">
        <f>IFERROR(INDEX(Tab_UBIGEO[],MATCH(PlnMsv_Tab_Documentos[[#This Row],[Provincia]],Tab_UBIGEO[Provincia],0),MATCH(Y$34,Tab_UBIGEO[#Headers],0)),"")</f>
        <v/>
      </c>
      <c r="Z144" s="50" t="str">
        <f>IF(PlnMsv_Tab_Documentos[[#This Row],[Departamento]]&lt;&gt;"",IF(COUNTIF(Tab_UBIGEO[Departamento],PlnMsv_Tab_Documentos[[#This Row],[Departamento]])&gt;=1,1,0),"")</f>
        <v/>
      </c>
      <c r="AA1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" s="34"/>
    </row>
    <row r="145" spans="3:29" ht="27.6" customHeight="1">
      <c r="C145" s="88"/>
      <c r="D145" s="89"/>
      <c r="E145" s="90"/>
      <c r="F145" s="91"/>
      <c r="G145" s="92"/>
      <c r="H145" s="93"/>
      <c r="I145" s="93"/>
      <c r="J145" s="94"/>
      <c r="K145" s="94"/>
      <c r="L145" s="94"/>
      <c r="M145" s="94"/>
      <c r="N145" s="94"/>
      <c r="O145" s="95"/>
      <c r="P145" s="96"/>
      <c r="T145" s="49">
        <v>111</v>
      </c>
      <c r="U1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" s="50" t="str">
        <f>IFERROR(INDEX(Tab_UBIGEO[],MATCH(PlnMsv_Tab_DocumentosAux[[#This Row],[ADQ_UBIGEO]],Tab_UBIGEO[UBIGEO],0),MATCH($V$34,Tab_UBIGEO[#Headers],0)),"")</f>
        <v/>
      </c>
      <c r="W145" s="50" t="str">
        <f>IFERROR(INDEX(Tab_UBIGEO[],MATCH(PlnMsv_Tab_DocumentosAux[[#This Row],[ADQ_UBIGEO]],Tab_UBIGEO[UBIGEO],0),MATCH($W$34,Tab_UBIGEO[#Headers],0)),"")</f>
        <v/>
      </c>
      <c r="X145" s="51" t="str">
        <f>IFERROR(INDEX(Tab_UBIGEO[],MATCH(PlnMsv_Tab_Documentos[[#This Row],[Departamento]],Tab_UBIGEO[Departamento],0),MATCH(X$34,Tab_UBIGEO[#Headers],0)),"")</f>
        <v/>
      </c>
      <c r="Y145" s="51" t="str">
        <f>IFERROR(INDEX(Tab_UBIGEO[],MATCH(PlnMsv_Tab_Documentos[[#This Row],[Provincia]],Tab_UBIGEO[Provincia],0),MATCH(Y$34,Tab_UBIGEO[#Headers],0)),"")</f>
        <v/>
      </c>
      <c r="Z145" s="50" t="str">
        <f>IF(PlnMsv_Tab_Documentos[[#This Row],[Departamento]]&lt;&gt;"",IF(COUNTIF(Tab_UBIGEO[Departamento],PlnMsv_Tab_Documentos[[#This Row],[Departamento]])&gt;=1,1,0),"")</f>
        <v/>
      </c>
      <c r="AA1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" s="34"/>
    </row>
    <row r="146" spans="3:29" ht="27.6" customHeight="1">
      <c r="C146" s="88"/>
      <c r="D146" s="89"/>
      <c r="E146" s="90"/>
      <c r="F146" s="91"/>
      <c r="G146" s="92"/>
      <c r="H146" s="93"/>
      <c r="I146" s="93"/>
      <c r="J146" s="94"/>
      <c r="K146" s="94"/>
      <c r="L146" s="94"/>
      <c r="M146" s="94"/>
      <c r="N146" s="94"/>
      <c r="O146" s="95"/>
      <c r="P146" s="96"/>
      <c r="T146" s="49">
        <v>112</v>
      </c>
      <c r="U1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" s="50" t="str">
        <f>IFERROR(INDEX(Tab_UBIGEO[],MATCH(PlnMsv_Tab_DocumentosAux[[#This Row],[ADQ_UBIGEO]],Tab_UBIGEO[UBIGEO],0),MATCH($V$34,Tab_UBIGEO[#Headers],0)),"")</f>
        <v/>
      </c>
      <c r="W146" s="50" t="str">
        <f>IFERROR(INDEX(Tab_UBIGEO[],MATCH(PlnMsv_Tab_DocumentosAux[[#This Row],[ADQ_UBIGEO]],Tab_UBIGEO[UBIGEO],0),MATCH($W$34,Tab_UBIGEO[#Headers],0)),"")</f>
        <v/>
      </c>
      <c r="X146" s="51" t="str">
        <f>IFERROR(INDEX(Tab_UBIGEO[],MATCH(PlnMsv_Tab_Documentos[[#This Row],[Departamento]],Tab_UBIGEO[Departamento],0),MATCH(X$34,Tab_UBIGEO[#Headers],0)),"")</f>
        <v/>
      </c>
      <c r="Y146" s="51" t="str">
        <f>IFERROR(INDEX(Tab_UBIGEO[],MATCH(PlnMsv_Tab_Documentos[[#This Row],[Provincia]],Tab_UBIGEO[Provincia],0),MATCH(Y$34,Tab_UBIGEO[#Headers],0)),"")</f>
        <v/>
      </c>
      <c r="Z146" s="50" t="str">
        <f>IF(PlnMsv_Tab_Documentos[[#This Row],[Departamento]]&lt;&gt;"",IF(COUNTIF(Tab_UBIGEO[Departamento],PlnMsv_Tab_Documentos[[#This Row],[Departamento]])&gt;=1,1,0),"")</f>
        <v/>
      </c>
      <c r="AA1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" s="34"/>
    </row>
    <row r="147" spans="3:29" ht="27.6" customHeight="1">
      <c r="C147" s="88"/>
      <c r="D147" s="89"/>
      <c r="E147" s="90"/>
      <c r="F147" s="91"/>
      <c r="G147" s="92"/>
      <c r="H147" s="93"/>
      <c r="I147" s="93"/>
      <c r="J147" s="94"/>
      <c r="K147" s="94"/>
      <c r="L147" s="94"/>
      <c r="M147" s="94"/>
      <c r="N147" s="94"/>
      <c r="O147" s="95"/>
      <c r="P147" s="96"/>
      <c r="T147" s="49">
        <v>113</v>
      </c>
      <c r="U1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" s="50" t="str">
        <f>IFERROR(INDEX(Tab_UBIGEO[],MATCH(PlnMsv_Tab_DocumentosAux[[#This Row],[ADQ_UBIGEO]],Tab_UBIGEO[UBIGEO],0),MATCH($V$34,Tab_UBIGEO[#Headers],0)),"")</f>
        <v/>
      </c>
      <c r="W147" s="50" t="str">
        <f>IFERROR(INDEX(Tab_UBIGEO[],MATCH(PlnMsv_Tab_DocumentosAux[[#This Row],[ADQ_UBIGEO]],Tab_UBIGEO[UBIGEO],0),MATCH($W$34,Tab_UBIGEO[#Headers],0)),"")</f>
        <v/>
      </c>
      <c r="X147" s="51" t="str">
        <f>IFERROR(INDEX(Tab_UBIGEO[],MATCH(PlnMsv_Tab_Documentos[[#This Row],[Departamento]],Tab_UBIGEO[Departamento],0),MATCH(X$34,Tab_UBIGEO[#Headers],0)),"")</f>
        <v/>
      </c>
      <c r="Y147" s="51" t="str">
        <f>IFERROR(INDEX(Tab_UBIGEO[],MATCH(PlnMsv_Tab_Documentos[[#This Row],[Provincia]],Tab_UBIGEO[Provincia],0),MATCH(Y$34,Tab_UBIGEO[#Headers],0)),"")</f>
        <v/>
      </c>
      <c r="Z147" s="50" t="str">
        <f>IF(PlnMsv_Tab_Documentos[[#This Row],[Departamento]]&lt;&gt;"",IF(COUNTIF(Tab_UBIGEO[Departamento],PlnMsv_Tab_Documentos[[#This Row],[Departamento]])&gt;=1,1,0),"")</f>
        <v/>
      </c>
      <c r="AA1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" s="34"/>
    </row>
    <row r="148" spans="3:29" ht="27.6" customHeight="1">
      <c r="C148" s="88"/>
      <c r="D148" s="89"/>
      <c r="E148" s="90"/>
      <c r="F148" s="91"/>
      <c r="G148" s="92"/>
      <c r="H148" s="93"/>
      <c r="I148" s="93"/>
      <c r="J148" s="94"/>
      <c r="K148" s="94"/>
      <c r="L148" s="94"/>
      <c r="M148" s="94"/>
      <c r="N148" s="94"/>
      <c r="O148" s="95"/>
      <c r="P148" s="96"/>
      <c r="T148" s="49">
        <v>114</v>
      </c>
      <c r="U1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" s="50" t="str">
        <f>IFERROR(INDEX(Tab_UBIGEO[],MATCH(PlnMsv_Tab_DocumentosAux[[#This Row],[ADQ_UBIGEO]],Tab_UBIGEO[UBIGEO],0),MATCH($V$34,Tab_UBIGEO[#Headers],0)),"")</f>
        <v/>
      </c>
      <c r="W148" s="50" t="str">
        <f>IFERROR(INDEX(Tab_UBIGEO[],MATCH(PlnMsv_Tab_DocumentosAux[[#This Row],[ADQ_UBIGEO]],Tab_UBIGEO[UBIGEO],0),MATCH($W$34,Tab_UBIGEO[#Headers],0)),"")</f>
        <v/>
      </c>
      <c r="X148" s="51" t="str">
        <f>IFERROR(INDEX(Tab_UBIGEO[],MATCH(PlnMsv_Tab_Documentos[[#This Row],[Departamento]],Tab_UBIGEO[Departamento],0),MATCH(X$34,Tab_UBIGEO[#Headers],0)),"")</f>
        <v/>
      </c>
      <c r="Y148" s="51" t="str">
        <f>IFERROR(INDEX(Tab_UBIGEO[],MATCH(PlnMsv_Tab_Documentos[[#This Row],[Provincia]],Tab_UBIGEO[Provincia],0),MATCH(Y$34,Tab_UBIGEO[#Headers],0)),"")</f>
        <v/>
      </c>
      <c r="Z148" s="50" t="str">
        <f>IF(PlnMsv_Tab_Documentos[[#This Row],[Departamento]]&lt;&gt;"",IF(COUNTIF(Tab_UBIGEO[Departamento],PlnMsv_Tab_Documentos[[#This Row],[Departamento]])&gt;=1,1,0),"")</f>
        <v/>
      </c>
      <c r="AA1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" s="34"/>
    </row>
    <row r="149" spans="3:29" ht="27.6" customHeight="1">
      <c r="C149" s="88"/>
      <c r="D149" s="89"/>
      <c r="E149" s="90"/>
      <c r="F149" s="91"/>
      <c r="G149" s="92"/>
      <c r="H149" s="93"/>
      <c r="I149" s="93"/>
      <c r="J149" s="94"/>
      <c r="K149" s="94"/>
      <c r="L149" s="94"/>
      <c r="M149" s="94"/>
      <c r="N149" s="94"/>
      <c r="O149" s="95"/>
      <c r="P149" s="96"/>
      <c r="T149" s="49">
        <v>115</v>
      </c>
      <c r="U1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" s="50" t="str">
        <f>IFERROR(INDEX(Tab_UBIGEO[],MATCH(PlnMsv_Tab_DocumentosAux[[#This Row],[ADQ_UBIGEO]],Tab_UBIGEO[UBIGEO],0),MATCH($V$34,Tab_UBIGEO[#Headers],0)),"")</f>
        <v/>
      </c>
      <c r="W149" s="50" t="str">
        <f>IFERROR(INDEX(Tab_UBIGEO[],MATCH(PlnMsv_Tab_DocumentosAux[[#This Row],[ADQ_UBIGEO]],Tab_UBIGEO[UBIGEO],0),MATCH($W$34,Tab_UBIGEO[#Headers],0)),"")</f>
        <v/>
      </c>
      <c r="X149" s="51" t="str">
        <f>IFERROR(INDEX(Tab_UBIGEO[],MATCH(PlnMsv_Tab_Documentos[[#This Row],[Departamento]],Tab_UBIGEO[Departamento],0),MATCH(X$34,Tab_UBIGEO[#Headers],0)),"")</f>
        <v/>
      </c>
      <c r="Y149" s="51" t="str">
        <f>IFERROR(INDEX(Tab_UBIGEO[],MATCH(PlnMsv_Tab_Documentos[[#This Row],[Provincia]],Tab_UBIGEO[Provincia],0),MATCH(Y$34,Tab_UBIGEO[#Headers],0)),"")</f>
        <v/>
      </c>
      <c r="Z149" s="50" t="str">
        <f>IF(PlnMsv_Tab_Documentos[[#This Row],[Departamento]]&lt;&gt;"",IF(COUNTIF(Tab_UBIGEO[Departamento],PlnMsv_Tab_Documentos[[#This Row],[Departamento]])&gt;=1,1,0),"")</f>
        <v/>
      </c>
      <c r="AA1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" s="34"/>
    </row>
    <row r="150" spans="3:29" ht="27.6" customHeight="1">
      <c r="C150" s="88"/>
      <c r="D150" s="89"/>
      <c r="E150" s="90"/>
      <c r="F150" s="91"/>
      <c r="G150" s="92"/>
      <c r="H150" s="93"/>
      <c r="I150" s="93"/>
      <c r="J150" s="94"/>
      <c r="K150" s="94"/>
      <c r="L150" s="94"/>
      <c r="M150" s="94"/>
      <c r="N150" s="94"/>
      <c r="O150" s="95"/>
      <c r="P150" s="96"/>
      <c r="T150" s="49">
        <v>116</v>
      </c>
      <c r="U1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" s="50" t="str">
        <f>IFERROR(INDEX(Tab_UBIGEO[],MATCH(PlnMsv_Tab_DocumentosAux[[#This Row],[ADQ_UBIGEO]],Tab_UBIGEO[UBIGEO],0),MATCH($V$34,Tab_UBIGEO[#Headers],0)),"")</f>
        <v/>
      </c>
      <c r="W150" s="50" t="str">
        <f>IFERROR(INDEX(Tab_UBIGEO[],MATCH(PlnMsv_Tab_DocumentosAux[[#This Row],[ADQ_UBIGEO]],Tab_UBIGEO[UBIGEO],0),MATCH($W$34,Tab_UBIGEO[#Headers],0)),"")</f>
        <v/>
      </c>
      <c r="X150" s="51" t="str">
        <f>IFERROR(INDEX(Tab_UBIGEO[],MATCH(PlnMsv_Tab_Documentos[[#This Row],[Departamento]],Tab_UBIGEO[Departamento],0),MATCH(X$34,Tab_UBIGEO[#Headers],0)),"")</f>
        <v/>
      </c>
      <c r="Y150" s="51" t="str">
        <f>IFERROR(INDEX(Tab_UBIGEO[],MATCH(PlnMsv_Tab_Documentos[[#This Row],[Provincia]],Tab_UBIGEO[Provincia],0),MATCH(Y$34,Tab_UBIGEO[#Headers],0)),"")</f>
        <v/>
      </c>
      <c r="Z150" s="50" t="str">
        <f>IF(PlnMsv_Tab_Documentos[[#This Row],[Departamento]]&lt;&gt;"",IF(COUNTIF(Tab_UBIGEO[Departamento],PlnMsv_Tab_Documentos[[#This Row],[Departamento]])&gt;=1,1,0),"")</f>
        <v/>
      </c>
      <c r="AA1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" s="34"/>
    </row>
    <row r="151" spans="3:29" ht="27.6" customHeight="1">
      <c r="C151" s="88"/>
      <c r="D151" s="89"/>
      <c r="E151" s="90"/>
      <c r="F151" s="91"/>
      <c r="G151" s="92"/>
      <c r="H151" s="93"/>
      <c r="I151" s="93"/>
      <c r="J151" s="94"/>
      <c r="K151" s="94"/>
      <c r="L151" s="94"/>
      <c r="M151" s="94"/>
      <c r="N151" s="94"/>
      <c r="O151" s="95"/>
      <c r="P151" s="96"/>
      <c r="T151" s="49">
        <v>117</v>
      </c>
      <c r="U1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" s="50" t="str">
        <f>IFERROR(INDEX(Tab_UBIGEO[],MATCH(PlnMsv_Tab_DocumentosAux[[#This Row],[ADQ_UBIGEO]],Tab_UBIGEO[UBIGEO],0),MATCH($V$34,Tab_UBIGEO[#Headers],0)),"")</f>
        <v/>
      </c>
      <c r="W151" s="50" t="str">
        <f>IFERROR(INDEX(Tab_UBIGEO[],MATCH(PlnMsv_Tab_DocumentosAux[[#This Row],[ADQ_UBIGEO]],Tab_UBIGEO[UBIGEO],0),MATCH($W$34,Tab_UBIGEO[#Headers],0)),"")</f>
        <v/>
      </c>
      <c r="X151" s="51" t="str">
        <f>IFERROR(INDEX(Tab_UBIGEO[],MATCH(PlnMsv_Tab_Documentos[[#This Row],[Departamento]],Tab_UBIGEO[Departamento],0),MATCH(X$34,Tab_UBIGEO[#Headers],0)),"")</f>
        <v/>
      </c>
      <c r="Y151" s="51" t="str">
        <f>IFERROR(INDEX(Tab_UBIGEO[],MATCH(PlnMsv_Tab_Documentos[[#This Row],[Provincia]],Tab_UBIGEO[Provincia],0),MATCH(Y$34,Tab_UBIGEO[#Headers],0)),"")</f>
        <v/>
      </c>
      <c r="Z151" s="50" t="str">
        <f>IF(PlnMsv_Tab_Documentos[[#This Row],[Departamento]]&lt;&gt;"",IF(COUNTIF(Tab_UBIGEO[Departamento],PlnMsv_Tab_Documentos[[#This Row],[Departamento]])&gt;=1,1,0),"")</f>
        <v/>
      </c>
      <c r="AA1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" s="34"/>
    </row>
    <row r="152" spans="3:29" ht="27.6" customHeight="1">
      <c r="C152" s="88"/>
      <c r="D152" s="89"/>
      <c r="E152" s="90"/>
      <c r="F152" s="91"/>
      <c r="G152" s="92"/>
      <c r="H152" s="93"/>
      <c r="I152" s="93"/>
      <c r="J152" s="94"/>
      <c r="K152" s="94"/>
      <c r="L152" s="94"/>
      <c r="M152" s="94"/>
      <c r="N152" s="94"/>
      <c r="O152" s="95"/>
      <c r="P152" s="96"/>
      <c r="T152" s="49">
        <v>118</v>
      </c>
      <c r="U1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" s="50" t="str">
        <f>IFERROR(INDEX(Tab_UBIGEO[],MATCH(PlnMsv_Tab_DocumentosAux[[#This Row],[ADQ_UBIGEO]],Tab_UBIGEO[UBIGEO],0),MATCH($V$34,Tab_UBIGEO[#Headers],0)),"")</f>
        <v/>
      </c>
      <c r="W152" s="50" t="str">
        <f>IFERROR(INDEX(Tab_UBIGEO[],MATCH(PlnMsv_Tab_DocumentosAux[[#This Row],[ADQ_UBIGEO]],Tab_UBIGEO[UBIGEO],0),MATCH($W$34,Tab_UBIGEO[#Headers],0)),"")</f>
        <v/>
      </c>
      <c r="X152" s="51" t="str">
        <f>IFERROR(INDEX(Tab_UBIGEO[],MATCH(PlnMsv_Tab_Documentos[[#This Row],[Departamento]],Tab_UBIGEO[Departamento],0),MATCH(X$34,Tab_UBIGEO[#Headers],0)),"")</f>
        <v/>
      </c>
      <c r="Y152" s="51" t="str">
        <f>IFERROR(INDEX(Tab_UBIGEO[],MATCH(PlnMsv_Tab_Documentos[[#This Row],[Provincia]],Tab_UBIGEO[Provincia],0),MATCH(Y$34,Tab_UBIGEO[#Headers],0)),"")</f>
        <v/>
      </c>
      <c r="Z152" s="50" t="str">
        <f>IF(PlnMsv_Tab_Documentos[[#This Row],[Departamento]]&lt;&gt;"",IF(COUNTIF(Tab_UBIGEO[Departamento],PlnMsv_Tab_Documentos[[#This Row],[Departamento]])&gt;=1,1,0),"")</f>
        <v/>
      </c>
      <c r="AA1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" s="34"/>
    </row>
    <row r="153" spans="3:29" ht="27.6" customHeight="1">
      <c r="C153" s="88"/>
      <c r="D153" s="89"/>
      <c r="E153" s="90"/>
      <c r="F153" s="91"/>
      <c r="G153" s="92"/>
      <c r="H153" s="93"/>
      <c r="I153" s="93"/>
      <c r="J153" s="94"/>
      <c r="K153" s="94"/>
      <c r="L153" s="94"/>
      <c r="M153" s="94"/>
      <c r="N153" s="94"/>
      <c r="O153" s="95"/>
      <c r="P153" s="96"/>
      <c r="T153" s="49">
        <v>119</v>
      </c>
      <c r="U1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" s="50" t="str">
        <f>IFERROR(INDEX(Tab_UBIGEO[],MATCH(PlnMsv_Tab_DocumentosAux[[#This Row],[ADQ_UBIGEO]],Tab_UBIGEO[UBIGEO],0),MATCH($V$34,Tab_UBIGEO[#Headers],0)),"")</f>
        <v/>
      </c>
      <c r="W153" s="50" t="str">
        <f>IFERROR(INDEX(Tab_UBIGEO[],MATCH(PlnMsv_Tab_DocumentosAux[[#This Row],[ADQ_UBIGEO]],Tab_UBIGEO[UBIGEO],0),MATCH($W$34,Tab_UBIGEO[#Headers],0)),"")</f>
        <v/>
      </c>
      <c r="X153" s="51" t="str">
        <f>IFERROR(INDEX(Tab_UBIGEO[],MATCH(PlnMsv_Tab_Documentos[[#This Row],[Departamento]],Tab_UBIGEO[Departamento],0),MATCH(X$34,Tab_UBIGEO[#Headers],0)),"")</f>
        <v/>
      </c>
      <c r="Y153" s="51" t="str">
        <f>IFERROR(INDEX(Tab_UBIGEO[],MATCH(PlnMsv_Tab_Documentos[[#This Row],[Provincia]],Tab_UBIGEO[Provincia],0),MATCH(Y$34,Tab_UBIGEO[#Headers],0)),"")</f>
        <v/>
      </c>
      <c r="Z153" s="50" t="str">
        <f>IF(PlnMsv_Tab_Documentos[[#This Row],[Departamento]]&lt;&gt;"",IF(COUNTIF(Tab_UBIGEO[Departamento],PlnMsv_Tab_Documentos[[#This Row],[Departamento]])&gt;=1,1,0),"")</f>
        <v/>
      </c>
      <c r="AA1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" s="34"/>
    </row>
    <row r="154" spans="3:29" ht="27.6" customHeight="1">
      <c r="C154" s="88"/>
      <c r="D154" s="89"/>
      <c r="E154" s="90"/>
      <c r="F154" s="91"/>
      <c r="G154" s="92"/>
      <c r="H154" s="93"/>
      <c r="I154" s="93"/>
      <c r="J154" s="94"/>
      <c r="K154" s="94"/>
      <c r="L154" s="94"/>
      <c r="M154" s="94"/>
      <c r="N154" s="94"/>
      <c r="O154" s="95"/>
      <c r="P154" s="96"/>
      <c r="T154" s="49">
        <v>120</v>
      </c>
      <c r="U1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" s="50" t="str">
        <f>IFERROR(INDEX(Tab_UBIGEO[],MATCH(PlnMsv_Tab_DocumentosAux[[#This Row],[ADQ_UBIGEO]],Tab_UBIGEO[UBIGEO],0),MATCH($V$34,Tab_UBIGEO[#Headers],0)),"")</f>
        <v/>
      </c>
      <c r="W154" s="50" t="str">
        <f>IFERROR(INDEX(Tab_UBIGEO[],MATCH(PlnMsv_Tab_DocumentosAux[[#This Row],[ADQ_UBIGEO]],Tab_UBIGEO[UBIGEO],0),MATCH($W$34,Tab_UBIGEO[#Headers],0)),"")</f>
        <v/>
      </c>
      <c r="X154" s="51" t="str">
        <f>IFERROR(INDEX(Tab_UBIGEO[],MATCH(PlnMsv_Tab_Documentos[[#This Row],[Departamento]],Tab_UBIGEO[Departamento],0),MATCH(X$34,Tab_UBIGEO[#Headers],0)),"")</f>
        <v/>
      </c>
      <c r="Y154" s="51" t="str">
        <f>IFERROR(INDEX(Tab_UBIGEO[],MATCH(PlnMsv_Tab_Documentos[[#This Row],[Provincia]],Tab_UBIGEO[Provincia],0),MATCH(Y$34,Tab_UBIGEO[#Headers],0)),"")</f>
        <v/>
      </c>
      <c r="Z154" s="50" t="str">
        <f>IF(PlnMsv_Tab_Documentos[[#This Row],[Departamento]]&lt;&gt;"",IF(COUNTIF(Tab_UBIGEO[Departamento],PlnMsv_Tab_Documentos[[#This Row],[Departamento]])&gt;=1,1,0),"")</f>
        <v/>
      </c>
      <c r="AA1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" s="34"/>
    </row>
    <row r="155" spans="3:29" ht="27.6" customHeight="1">
      <c r="C155" s="88"/>
      <c r="D155" s="89"/>
      <c r="E155" s="90"/>
      <c r="F155" s="91"/>
      <c r="G155" s="92"/>
      <c r="H155" s="93"/>
      <c r="I155" s="93"/>
      <c r="J155" s="94"/>
      <c r="K155" s="94"/>
      <c r="L155" s="94"/>
      <c r="M155" s="94"/>
      <c r="N155" s="94"/>
      <c r="O155" s="95"/>
      <c r="P155" s="96"/>
      <c r="T155" s="49">
        <v>121</v>
      </c>
      <c r="U1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" s="50" t="str">
        <f>IFERROR(INDEX(Tab_UBIGEO[],MATCH(PlnMsv_Tab_DocumentosAux[[#This Row],[ADQ_UBIGEO]],Tab_UBIGEO[UBIGEO],0),MATCH($V$34,Tab_UBIGEO[#Headers],0)),"")</f>
        <v/>
      </c>
      <c r="W155" s="50" t="str">
        <f>IFERROR(INDEX(Tab_UBIGEO[],MATCH(PlnMsv_Tab_DocumentosAux[[#This Row],[ADQ_UBIGEO]],Tab_UBIGEO[UBIGEO],0),MATCH($W$34,Tab_UBIGEO[#Headers],0)),"")</f>
        <v/>
      </c>
      <c r="X155" s="51" t="str">
        <f>IFERROR(INDEX(Tab_UBIGEO[],MATCH(PlnMsv_Tab_Documentos[[#This Row],[Departamento]],Tab_UBIGEO[Departamento],0),MATCH(X$34,Tab_UBIGEO[#Headers],0)),"")</f>
        <v/>
      </c>
      <c r="Y155" s="51" t="str">
        <f>IFERROR(INDEX(Tab_UBIGEO[],MATCH(PlnMsv_Tab_Documentos[[#This Row],[Provincia]],Tab_UBIGEO[Provincia],0),MATCH(Y$34,Tab_UBIGEO[#Headers],0)),"")</f>
        <v/>
      </c>
      <c r="Z155" s="50" t="str">
        <f>IF(PlnMsv_Tab_Documentos[[#This Row],[Departamento]]&lt;&gt;"",IF(COUNTIF(Tab_UBIGEO[Departamento],PlnMsv_Tab_Documentos[[#This Row],[Departamento]])&gt;=1,1,0),"")</f>
        <v/>
      </c>
      <c r="AA1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" s="34"/>
    </row>
    <row r="156" spans="3:29" ht="27.6" customHeight="1">
      <c r="C156" s="88"/>
      <c r="D156" s="89"/>
      <c r="E156" s="90"/>
      <c r="F156" s="91"/>
      <c r="G156" s="92"/>
      <c r="H156" s="93"/>
      <c r="I156" s="93"/>
      <c r="J156" s="94"/>
      <c r="K156" s="94"/>
      <c r="L156" s="94"/>
      <c r="M156" s="94"/>
      <c r="N156" s="94"/>
      <c r="O156" s="95"/>
      <c r="P156" s="96"/>
      <c r="T156" s="49">
        <v>122</v>
      </c>
      <c r="U1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" s="50" t="str">
        <f>IFERROR(INDEX(Tab_UBIGEO[],MATCH(PlnMsv_Tab_DocumentosAux[[#This Row],[ADQ_UBIGEO]],Tab_UBIGEO[UBIGEO],0),MATCH($V$34,Tab_UBIGEO[#Headers],0)),"")</f>
        <v/>
      </c>
      <c r="W156" s="50" t="str">
        <f>IFERROR(INDEX(Tab_UBIGEO[],MATCH(PlnMsv_Tab_DocumentosAux[[#This Row],[ADQ_UBIGEO]],Tab_UBIGEO[UBIGEO],0),MATCH($W$34,Tab_UBIGEO[#Headers],0)),"")</f>
        <v/>
      </c>
      <c r="X156" s="51" t="str">
        <f>IFERROR(INDEX(Tab_UBIGEO[],MATCH(PlnMsv_Tab_Documentos[[#This Row],[Departamento]],Tab_UBIGEO[Departamento],0),MATCH(X$34,Tab_UBIGEO[#Headers],0)),"")</f>
        <v/>
      </c>
      <c r="Y156" s="51" t="str">
        <f>IFERROR(INDEX(Tab_UBIGEO[],MATCH(PlnMsv_Tab_Documentos[[#This Row],[Provincia]],Tab_UBIGEO[Provincia],0),MATCH(Y$34,Tab_UBIGEO[#Headers],0)),"")</f>
        <v/>
      </c>
      <c r="Z156" s="50" t="str">
        <f>IF(PlnMsv_Tab_Documentos[[#This Row],[Departamento]]&lt;&gt;"",IF(COUNTIF(Tab_UBIGEO[Departamento],PlnMsv_Tab_Documentos[[#This Row],[Departamento]])&gt;=1,1,0),"")</f>
        <v/>
      </c>
      <c r="AA1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" s="34"/>
    </row>
    <row r="157" spans="3:29" ht="27.6" customHeight="1">
      <c r="C157" s="88"/>
      <c r="D157" s="89"/>
      <c r="E157" s="90"/>
      <c r="F157" s="91"/>
      <c r="G157" s="92"/>
      <c r="H157" s="93"/>
      <c r="I157" s="93"/>
      <c r="J157" s="94"/>
      <c r="K157" s="94"/>
      <c r="L157" s="94"/>
      <c r="M157" s="94"/>
      <c r="N157" s="94"/>
      <c r="O157" s="95"/>
      <c r="P157" s="96"/>
      <c r="T157" s="49">
        <v>123</v>
      </c>
      <c r="U1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" s="50" t="str">
        <f>IFERROR(INDEX(Tab_UBIGEO[],MATCH(PlnMsv_Tab_DocumentosAux[[#This Row],[ADQ_UBIGEO]],Tab_UBIGEO[UBIGEO],0),MATCH($V$34,Tab_UBIGEO[#Headers],0)),"")</f>
        <v/>
      </c>
      <c r="W157" s="50" t="str">
        <f>IFERROR(INDEX(Tab_UBIGEO[],MATCH(PlnMsv_Tab_DocumentosAux[[#This Row],[ADQ_UBIGEO]],Tab_UBIGEO[UBIGEO],0),MATCH($W$34,Tab_UBIGEO[#Headers],0)),"")</f>
        <v/>
      </c>
      <c r="X157" s="51" t="str">
        <f>IFERROR(INDEX(Tab_UBIGEO[],MATCH(PlnMsv_Tab_Documentos[[#This Row],[Departamento]],Tab_UBIGEO[Departamento],0),MATCH(X$34,Tab_UBIGEO[#Headers],0)),"")</f>
        <v/>
      </c>
      <c r="Y157" s="51" t="str">
        <f>IFERROR(INDEX(Tab_UBIGEO[],MATCH(PlnMsv_Tab_Documentos[[#This Row],[Provincia]],Tab_UBIGEO[Provincia],0),MATCH(Y$34,Tab_UBIGEO[#Headers],0)),"")</f>
        <v/>
      </c>
      <c r="Z157" s="50" t="str">
        <f>IF(PlnMsv_Tab_Documentos[[#This Row],[Departamento]]&lt;&gt;"",IF(COUNTIF(Tab_UBIGEO[Departamento],PlnMsv_Tab_Documentos[[#This Row],[Departamento]])&gt;=1,1,0),"")</f>
        <v/>
      </c>
      <c r="AA1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" s="34"/>
    </row>
    <row r="158" spans="3:29" ht="27.6" customHeight="1">
      <c r="C158" s="88"/>
      <c r="D158" s="89"/>
      <c r="E158" s="90"/>
      <c r="F158" s="91"/>
      <c r="G158" s="92"/>
      <c r="H158" s="93"/>
      <c r="I158" s="93"/>
      <c r="J158" s="94"/>
      <c r="K158" s="94"/>
      <c r="L158" s="94"/>
      <c r="M158" s="94"/>
      <c r="N158" s="94"/>
      <c r="O158" s="95"/>
      <c r="P158" s="96"/>
      <c r="T158" s="49">
        <v>124</v>
      </c>
      <c r="U1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" s="50" t="str">
        <f>IFERROR(INDEX(Tab_UBIGEO[],MATCH(PlnMsv_Tab_DocumentosAux[[#This Row],[ADQ_UBIGEO]],Tab_UBIGEO[UBIGEO],0),MATCH($V$34,Tab_UBIGEO[#Headers],0)),"")</f>
        <v/>
      </c>
      <c r="W158" s="50" t="str">
        <f>IFERROR(INDEX(Tab_UBIGEO[],MATCH(PlnMsv_Tab_DocumentosAux[[#This Row],[ADQ_UBIGEO]],Tab_UBIGEO[UBIGEO],0),MATCH($W$34,Tab_UBIGEO[#Headers],0)),"")</f>
        <v/>
      </c>
      <c r="X158" s="51" t="str">
        <f>IFERROR(INDEX(Tab_UBIGEO[],MATCH(PlnMsv_Tab_Documentos[[#This Row],[Departamento]],Tab_UBIGEO[Departamento],0),MATCH(X$34,Tab_UBIGEO[#Headers],0)),"")</f>
        <v/>
      </c>
      <c r="Y158" s="51" t="str">
        <f>IFERROR(INDEX(Tab_UBIGEO[],MATCH(PlnMsv_Tab_Documentos[[#This Row],[Provincia]],Tab_UBIGEO[Provincia],0),MATCH(Y$34,Tab_UBIGEO[#Headers],0)),"")</f>
        <v/>
      </c>
      <c r="Z158" s="50" t="str">
        <f>IF(PlnMsv_Tab_Documentos[[#This Row],[Departamento]]&lt;&gt;"",IF(COUNTIF(Tab_UBIGEO[Departamento],PlnMsv_Tab_Documentos[[#This Row],[Departamento]])&gt;=1,1,0),"")</f>
        <v/>
      </c>
      <c r="AA1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" s="34"/>
    </row>
    <row r="159" spans="3:29" ht="27.6" customHeight="1">
      <c r="C159" s="88"/>
      <c r="D159" s="89"/>
      <c r="E159" s="90"/>
      <c r="F159" s="91"/>
      <c r="G159" s="92"/>
      <c r="H159" s="93"/>
      <c r="I159" s="93"/>
      <c r="J159" s="94"/>
      <c r="K159" s="94"/>
      <c r="L159" s="94"/>
      <c r="M159" s="94"/>
      <c r="N159" s="94"/>
      <c r="O159" s="95"/>
      <c r="P159" s="96"/>
      <c r="T159" s="49">
        <v>125</v>
      </c>
      <c r="U1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" s="50" t="str">
        <f>IFERROR(INDEX(Tab_UBIGEO[],MATCH(PlnMsv_Tab_DocumentosAux[[#This Row],[ADQ_UBIGEO]],Tab_UBIGEO[UBIGEO],0),MATCH($V$34,Tab_UBIGEO[#Headers],0)),"")</f>
        <v/>
      </c>
      <c r="W159" s="50" t="str">
        <f>IFERROR(INDEX(Tab_UBIGEO[],MATCH(PlnMsv_Tab_DocumentosAux[[#This Row],[ADQ_UBIGEO]],Tab_UBIGEO[UBIGEO],0),MATCH($W$34,Tab_UBIGEO[#Headers],0)),"")</f>
        <v/>
      </c>
      <c r="X159" s="51" t="str">
        <f>IFERROR(INDEX(Tab_UBIGEO[],MATCH(PlnMsv_Tab_Documentos[[#This Row],[Departamento]],Tab_UBIGEO[Departamento],0),MATCH(X$34,Tab_UBIGEO[#Headers],0)),"")</f>
        <v/>
      </c>
      <c r="Y159" s="51" t="str">
        <f>IFERROR(INDEX(Tab_UBIGEO[],MATCH(PlnMsv_Tab_Documentos[[#This Row],[Provincia]],Tab_UBIGEO[Provincia],0),MATCH(Y$34,Tab_UBIGEO[#Headers],0)),"")</f>
        <v/>
      </c>
      <c r="Z159" s="50" t="str">
        <f>IF(PlnMsv_Tab_Documentos[[#This Row],[Departamento]]&lt;&gt;"",IF(COUNTIF(Tab_UBIGEO[Departamento],PlnMsv_Tab_Documentos[[#This Row],[Departamento]])&gt;=1,1,0),"")</f>
        <v/>
      </c>
      <c r="AA1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" s="34"/>
    </row>
    <row r="160" spans="3:29" ht="27.6" customHeight="1">
      <c r="C160" s="88"/>
      <c r="D160" s="89"/>
      <c r="E160" s="90"/>
      <c r="F160" s="91"/>
      <c r="G160" s="92"/>
      <c r="H160" s="93"/>
      <c r="I160" s="93"/>
      <c r="J160" s="94"/>
      <c r="K160" s="94"/>
      <c r="L160" s="94"/>
      <c r="M160" s="94"/>
      <c r="N160" s="94"/>
      <c r="O160" s="95"/>
      <c r="P160" s="96"/>
      <c r="T160" s="49">
        <v>126</v>
      </c>
      <c r="U1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" s="50" t="str">
        <f>IFERROR(INDEX(Tab_UBIGEO[],MATCH(PlnMsv_Tab_DocumentosAux[[#This Row],[ADQ_UBIGEO]],Tab_UBIGEO[UBIGEO],0),MATCH($V$34,Tab_UBIGEO[#Headers],0)),"")</f>
        <v/>
      </c>
      <c r="W160" s="50" t="str">
        <f>IFERROR(INDEX(Tab_UBIGEO[],MATCH(PlnMsv_Tab_DocumentosAux[[#This Row],[ADQ_UBIGEO]],Tab_UBIGEO[UBIGEO],0),MATCH($W$34,Tab_UBIGEO[#Headers],0)),"")</f>
        <v/>
      </c>
      <c r="X160" s="51" t="str">
        <f>IFERROR(INDEX(Tab_UBIGEO[],MATCH(PlnMsv_Tab_Documentos[[#This Row],[Departamento]],Tab_UBIGEO[Departamento],0),MATCH(X$34,Tab_UBIGEO[#Headers],0)),"")</f>
        <v/>
      </c>
      <c r="Y160" s="51" t="str">
        <f>IFERROR(INDEX(Tab_UBIGEO[],MATCH(PlnMsv_Tab_Documentos[[#This Row],[Provincia]],Tab_UBIGEO[Provincia],0),MATCH(Y$34,Tab_UBIGEO[#Headers],0)),"")</f>
        <v/>
      </c>
      <c r="Z160" s="50" t="str">
        <f>IF(PlnMsv_Tab_Documentos[[#This Row],[Departamento]]&lt;&gt;"",IF(COUNTIF(Tab_UBIGEO[Departamento],PlnMsv_Tab_Documentos[[#This Row],[Departamento]])&gt;=1,1,0),"")</f>
        <v/>
      </c>
      <c r="AA1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" s="34"/>
    </row>
    <row r="161" spans="3:29" ht="27.6" customHeight="1">
      <c r="C161" s="88"/>
      <c r="D161" s="89"/>
      <c r="E161" s="90"/>
      <c r="F161" s="91"/>
      <c r="G161" s="92"/>
      <c r="H161" s="93"/>
      <c r="I161" s="93"/>
      <c r="J161" s="94"/>
      <c r="K161" s="94"/>
      <c r="L161" s="94"/>
      <c r="M161" s="94"/>
      <c r="N161" s="94"/>
      <c r="O161" s="95"/>
      <c r="P161" s="96"/>
      <c r="T161" s="49">
        <v>127</v>
      </c>
      <c r="U1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" s="50" t="str">
        <f>IFERROR(INDEX(Tab_UBIGEO[],MATCH(PlnMsv_Tab_DocumentosAux[[#This Row],[ADQ_UBIGEO]],Tab_UBIGEO[UBIGEO],0),MATCH($V$34,Tab_UBIGEO[#Headers],0)),"")</f>
        <v/>
      </c>
      <c r="W161" s="50" t="str">
        <f>IFERROR(INDEX(Tab_UBIGEO[],MATCH(PlnMsv_Tab_DocumentosAux[[#This Row],[ADQ_UBIGEO]],Tab_UBIGEO[UBIGEO],0),MATCH($W$34,Tab_UBIGEO[#Headers],0)),"")</f>
        <v/>
      </c>
      <c r="X161" s="51" t="str">
        <f>IFERROR(INDEX(Tab_UBIGEO[],MATCH(PlnMsv_Tab_Documentos[[#This Row],[Departamento]],Tab_UBIGEO[Departamento],0),MATCH(X$34,Tab_UBIGEO[#Headers],0)),"")</f>
        <v/>
      </c>
      <c r="Y161" s="51" t="str">
        <f>IFERROR(INDEX(Tab_UBIGEO[],MATCH(PlnMsv_Tab_Documentos[[#This Row],[Provincia]],Tab_UBIGEO[Provincia],0),MATCH(Y$34,Tab_UBIGEO[#Headers],0)),"")</f>
        <v/>
      </c>
      <c r="Z161" s="50" t="str">
        <f>IF(PlnMsv_Tab_Documentos[[#This Row],[Departamento]]&lt;&gt;"",IF(COUNTIF(Tab_UBIGEO[Departamento],PlnMsv_Tab_Documentos[[#This Row],[Departamento]])&gt;=1,1,0),"")</f>
        <v/>
      </c>
      <c r="AA1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" s="34"/>
    </row>
    <row r="162" spans="3:29" ht="27.6" customHeight="1">
      <c r="C162" s="88"/>
      <c r="D162" s="89"/>
      <c r="E162" s="90"/>
      <c r="F162" s="91"/>
      <c r="G162" s="92"/>
      <c r="H162" s="93"/>
      <c r="I162" s="93"/>
      <c r="J162" s="94"/>
      <c r="K162" s="94"/>
      <c r="L162" s="94"/>
      <c r="M162" s="94"/>
      <c r="N162" s="94"/>
      <c r="O162" s="95"/>
      <c r="P162" s="96"/>
      <c r="T162" s="49">
        <v>128</v>
      </c>
      <c r="U1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" s="50" t="str">
        <f>IFERROR(INDEX(Tab_UBIGEO[],MATCH(PlnMsv_Tab_DocumentosAux[[#This Row],[ADQ_UBIGEO]],Tab_UBIGEO[UBIGEO],0),MATCH($V$34,Tab_UBIGEO[#Headers],0)),"")</f>
        <v/>
      </c>
      <c r="W162" s="50" t="str">
        <f>IFERROR(INDEX(Tab_UBIGEO[],MATCH(PlnMsv_Tab_DocumentosAux[[#This Row],[ADQ_UBIGEO]],Tab_UBIGEO[UBIGEO],0),MATCH($W$34,Tab_UBIGEO[#Headers],0)),"")</f>
        <v/>
      </c>
      <c r="X162" s="51" t="str">
        <f>IFERROR(INDEX(Tab_UBIGEO[],MATCH(PlnMsv_Tab_Documentos[[#This Row],[Departamento]],Tab_UBIGEO[Departamento],0),MATCH(X$34,Tab_UBIGEO[#Headers],0)),"")</f>
        <v/>
      </c>
      <c r="Y162" s="51" t="str">
        <f>IFERROR(INDEX(Tab_UBIGEO[],MATCH(PlnMsv_Tab_Documentos[[#This Row],[Provincia]],Tab_UBIGEO[Provincia],0),MATCH(Y$34,Tab_UBIGEO[#Headers],0)),"")</f>
        <v/>
      </c>
      <c r="Z162" s="50" t="str">
        <f>IF(PlnMsv_Tab_Documentos[[#This Row],[Departamento]]&lt;&gt;"",IF(COUNTIF(Tab_UBIGEO[Departamento],PlnMsv_Tab_Documentos[[#This Row],[Departamento]])&gt;=1,1,0),"")</f>
        <v/>
      </c>
      <c r="AA1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" s="34"/>
    </row>
    <row r="163" spans="3:29" ht="27.6" customHeight="1">
      <c r="C163" s="88"/>
      <c r="D163" s="89"/>
      <c r="E163" s="90"/>
      <c r="F163" s="91"/>
      <c r="G163" s="92"/>
      <c r="H163" s="93"/>
      <c r="I163" s="93"/>
      <c r="J163" s="94"/>
      <c r="K163" s="94"/>
      <c r="L163" s="94"/>
      <c r="M163" s="94"/>
      <c r="N163" s="94"/>
      <c r="O163" s="95"/>
      <c r="P163" s="96"/>
      <c r="T163" s="49">
        <v>129</v>
      </c>
      <c r="U1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" s="50" t="str">
        <f>IFERROR(INDEX(Tab_UBIGEO[],MATCH(PlnMsv_Tab_DocumentosAux[[#This Row],[ADQ_UBIGEO]],Tab_UBIGEO[UBIGEO],0),MATCH($V$34,Tab_UBIGEO[#Headers],0)),"")</f>
        <v/>
      </c>
      <c r="W163" s="50" t="str">
        <f>IFERROR(INDEX(Tab_UBIGEO[],MATCH(PlnMsv_Tab_DocumentosAux[[#This Row],[ADQ_UBIGEO]],Tab_UBIGEO[UBIGEO],0),MATCH($W$34,Tab_UBIGEO[#Headers],0)),"")</f>
        <v/>
      </c>
      <c r="X163" s="51" t="str">
        <f>IFERROR(INDEX(Tab_UBIGEO[],MATCH(PlnMsv_Tab_Documentos[[#This Row],[Departamento]],Tab_UBIGEO[Departamento],0),MATCH(X$34,Tab_UBIGEO[#Headers],0)),"")</f>
        <v/>
      </c>
      <c r="Y163" s="51" t="str">
        <f>IFERROR(INDEX(Tab_UBIGEO[],MATCH(PlnMsv_Tab_Documentos[[#This Row],[Provincia]],Tab_UBIGEO[Provincia],0),MATCH(Y$34,Tab_UBIGEO[#Headers],0)),"")</f>
        <v/>
      </c>
      <c r="Z163" s="50" t="str">
        <f>IF(PlnMsv_Tab_Documentos[[#This Row],[Departamento]]&lt;&gt;"",IF(COUNTIF(Tab_UBIGEO[Departamento],PlnMsv_Tab_Documentos[[#This Row],[Departamento]])&gt;=1,1,0),"")</f>
        <v/>
      </c>
      <c r="AA1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" s="34"/>
    </row>
    <row r="164" spans="3:29" ht="27.6" customHeight="1">
      <c r="C164" s="88"/>
      <c r="D164" s="89"/>
      <c r="E164" s="90"/>
      <c r="F164" s="91"/>
      <c r="G164" s="92"/>
      <c r="H164" s="93"/>
      <c r="I164" s="93"/>
      <c r="J164" s="94"/>
      <c r="K164" s="94"/>
      <c r="L164" s="94"/>
      <c r="M164" s="94"/>
      <c r="N164" s="94"/>
      <c r="O164" s="95"/>
      <c r="P164" s="96"/>
      <c r="T164" s="49">
        <v>130</v>
      </c>
      <c r="U1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" s="50" t="str">
        <f>IFERROR(INDEX(Tab_UBIGEO[],MATCH(PlnMsv_Tab_DocumentosAux[[#This Row],[ADQ_UBIGEO]],Tab_UBIGEO[UBIGEO],0),MATCH($V$34,Tab_UBIGEO[#Headers],0)),"")</f>
        <v/>
      </c>
      <c r="W164" s="50" t="str">
        <f>IFERROR(INDEX(Tab_UBIGEO[],MATCH(PlnMsv_Tab_DocumentosAux[[#This Row],[ADQ_UBIGEO]],Tab_UBIGEO[UBIGEO],0),MATCH($W$34,Tab_UBIGEO[#Headers],0)),"")</f>
        <v/>
      </c>
      <c r="X164" s="51" t="str">
        <f>IFERROR(INDEX(Tab_UBIGEO[],MATCH(PlnMsv_Tab_Documentos[[#This Row],[Departamento]],Tab_UBIGEO[Departamento],0),MATCH(X$34,Tab_UBIGEO[#Headers],0)),"")</f>
        <v/>
      </c>
      <c r="Y164" s="51" t="str">
        <f>IFERROR(INDEX(Tab_UBIGEO[],MATCH(PlnMsv_Tab_Documentos[[#This Row],[Provincia]],Tab_UBIGEO[Provincia],0),MATCH(Y$34,Tab_UBIGEO[#Headers],0)),"")</f>
        <v/>
      </c>
      <c r="Z164" s="50" t="str">
        <f>IF(PlnMsv_Tab_Documentos[[#This Row],[Departamento]]&lt;&gt;"",IF(COUNTIF(Tab_UBIGEO[Departamento],PlnMsv_Tab_Documentos[[#This Row],[Departamento]])&gt;=1,1,0),"")</f>
        <v/>
      </c>
      <c r="AA1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" s="34"/>
    </row>
    <row r="165" spans="3:29" ht="27.6" customHeight="1">
      <c r="C165" s="88"/>
      <c r="D165" s="89"/>
      <c r="E165" s="90"/>
      <c r="F165" s="91"/>
      <c r="G165" s="92"/>
      <c r="H165" s="93"/>
      <c r="I165" s="93"/>
      <c r="J165" s="94"/>
      <c r="K165" s="94"/>
      <c r="L165" s="94"/>
      <c r="M165" s="94"/>
      <c r="N165" s="94"/>
      <c r="O165" s="95"/>
      <c r="P165" s="96"/>
      <c r="T165" s="49">
        <v>131</v>
      </c>
      <c r="U1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" s="50" t="str">
        <f>IFERROR(INDEX(Tab_UBIGEO[],MATCH(PlnMsv_Tab_DocumentosAux[[#This Row],[ADQ_UBIGEO]],Tab_UBIGEO[UBIGEO],0),MATCH($V$34,Tab_UBIGEO[#Headers],0)),"")</f>
        <v/>
      </c>
      <c r="W165" s="50" t="str">
        <f>IFERROR(INDEX(Tab_UBIGEO[],MATCH(PlnMsv_Tab_DocumentosAux[[#This Row],[ADQ_UBIGEO]],Tab_UBIGEO[UBIGEO],0),MATCH($W$34,Tab_UBIGEO[#Headers],0)),"")</f>
        <v/>
      </c>
      <c r="X165" s="51" t="str">
        <f>IFERROR(INDEX(Tab_UBIGEO[],MATCH(PlnMsv_Tab_Documentos[[#This Row],[Departamento]],Tab_UBIGEO[Departamento],0),MATCH(X$34,Tab_UBIGEO[#Headers],0)),"")</f>
        <v/>
      </c>
      <c r="Y165" s="51" t="str">
        <f>IFERROR(INDEX(Tab_UBIGEO[],MATCH(PlnMsv_Tab_Documentos[[#This Row],[Provincia]],Tab_UBIGEO[Provincia],0),MATCH(Y$34,Tab_UBIGEO[#Headers],0)),"")</f>
        <v/>
      </c>
      <c r="Z165" s="50" t="str">
        <f>IF(PlnMsv_Tab_Documentos[[#This Row],[Departamento]]&lt;&gt;"",IF(COUNTIF(Tab_UBIGEO[Departamento],PlnMsv_Tab_Documentos[[#This Row],[Departamento]])&gt;=1,1,0),"")</f>
        <v/>
      </c>
      <c r="AA1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" s="34"/>
    </row>
    <row r="166" spans="3:29" ht="27.6" customHeight="1">
      <c r="C166" s="88"/>
      <c r="D166" s="89"/>
      <c r="E166" s="90"/>
      <c r="F166" s="91"/>
      <c r="G166" s="92"/>
      <c r="H166" s="93"/>
      <c r="I166" s="93"/>
      <c r="J166" s="94"/>
      <c r="K166" s="94"/>
      <c r="L166" s="94"/>
      <c r="M166" s="94"/>
      <c r="N166" s="94"/>
      <c r="O166" s="95"/>
      <c r="P166" s="96"/>
      <c r="T166" s="49">
        <v>132</v>
      </c>
      <c r="U1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" s="50" t="str">
        <f>IFERROR(INDEX(Tab_UBIGEO[],MATCH(PlnMsv_Tab_DocumentosAux[[#This Row],[ADQ_UBIGEO]],Tab_UBIGEO[UBIGEO],0),MATCH($V$34,Tab_UBIGEO[#Headers],0)),"")</f>
        <v/>
      </c>
      <c r="W166" s="50" t="str">
        <f>IFERROR(INDEX(Tab_UBIGEO[],MATCH(PlnMsv_Tab_DocumentosAux[[#This Row],[ADQ_UBIGEO]],Tab_UBIGEO[UBIGEO],0),MATCH($W$34,Tab_UBIGEO[#Headers],0)),"")</f>
        <v/>
      </c>
      <c r="X166" s="51" t="str">
        <f>IFERROR(INDEX(Tab_UBIGEO[],MATCH(PlnMsv_Tab_Documentos[[#This Row],[Departamento]],Tab_UBIGEO[Departamento],0),MATCH(X$34,Tab_UBIGEO[#Headers],0)),"")</f>
        <v/>
      </c>
      <c r="Y166" s="51" t="str">
        <f>IFERROR(INDEX(Tab_UBIGEO[],MATCH(PlnMsv_Tab_Documentos[[#This Row],[Provincia]],Tab_UBIGEO[Provincia],0),MATCH(Y$34,Tab_UBIGEO[#Headers],0)),"")</f>
        <v/>
      </c>
      <c r="Z166" s="50" t="str">
        <f>IF(PlnMsv_Tab_Documentos[[#This Row],[Departamento]]&lt;&gt;"",IF(COUNTIF(Tab_UBIGEO[Departamento],PlnMsv_Tab_Documentos[[#This Row],[Departamento]])&gt;=1,1,0),"")</f>
        <v/>
      </c>
      <c r="AA1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" s="34"/>
    </row>
    <row r="167" spans="3:29" ht="27.6" customHeight="1">
      <c r="C167" s="88"/>
      <c r="D167" s="89"/>
      <c r="E167" s="90"/>
      <c r="F167" s="91"/>
      <c r="G167" s="92"/>
      <c r="H167" s="93"/>
      <c r="I167" s="93"/>
      <c r="J167" s="94"/>
      <c r="K167" s="94"/>
      <c r="L167" s="94"/>
      <c r="M167" s="94"/>
      <c r="N167" s="94"/>
      <c r="O167" s="95"/>
      <c r="P167" s="96"/>
      <c r="T167" s="49">
        <v>133</v>
      </c>
      <c r="U1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" s="50" t="str">
        <f>IFERROR(INDEX(Tab_UBIGEO[],MATCH(PlnMsv_Tab_DocumentosAux[[#This Row],[ADQ_UBIGEO]],Tab_UBIGEO[UBIGEO],0),MATCH($V$34,Tab_UBIGEO[#Headers],0)),"")</f>
        <v/>
      </c>
      <c r="W167" s="50" t="str">
        <f>IFERROR(INDEX(Tab_UBIGEO[],MATCH(PlnMsv_Tab_DocumentosAux[[#This Row],[ADQ_UBIGEO]],Tab_UBIGEO[UBIGEO],0),MATCH($W$34,Tab_UBIGEO[#Headers],0)),"")</f>
        <v/>
      </c>
      <c r="X167" s="51" t="str">
        <f>IFERROR(INDEX(Tab_UBIGEO[],MATCH(PlnMsv_Tab_Documentos[[#This Row],[Departamento]],Tab_UBIGEO[Departamento],0),MATCH(X$34,Tab_UBIGEO[#Headers],0)),"")</f>
        <v/>
      </c>
      <c r="Y167" s="51" t="str">
        <f>IFERROR(INDEX(Tab_UBIGEO[],MATCH(PlnMsv_Tab_Documentos[[#This Row],[Provincia]],Tab_UBIGEO[Provincia],0),MATCH(Y$34,Tab_UBIGEO[#Headers],0)),"")</f>
        <v/>
      </c>
      <c r="Z167" s="50" t="str">
        <f>IF(PlnMsv_Tab_Documentos[[#This Row],[Departamento]]&lt;&gt;"",IF(COUNTIF(Tab_UBIGEO[Departamento],PlnMsv_Tab_Documentos[[#This Row],[Departamento]])&gt;=1,1,0),"")</f>
        <v/>
      </c>
      <c r="AA1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" s="34"/>
    </row>
    <row r="168" spans="3:29" ht="27.6" customHeight="1">
      <c r="C168" s="88"/>
      <c r="D168" s="89"/>
      <c r="E168" s="90"/>
      <c r="F168" s="91"/>
      <c r="G168" s="92"/>
      <c r="H168" s="93"/>
      <c r="I168" s="93"/>
      <c r="J168" s="94"/>
      <c r="K168" s="94"/>
      <c r="L168" s="94"/>
      <c r="M168" s="94"/>
      <c r="N168" s="94"/>
      <c r="O168" s="95"/>
      <c r="P168" s="96"/>
      <c r="T168" s="49">
        <v>134</v>
      </c>
      <c r="U1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" s="50" t="str">
        <f>IFERROR(INDEX(Tab_UBIGEO[],MATCH(PlnMsv_Tab_DocumentosAux[[#This Row],[ADQ_UBIGEO]],Tab_UBIGEO[UBIGEO],0),MATCH($V$34,Tab_UBIGEO[#Headers],0)),"")</f>
        <v/>
      </c>
      <c r="W168" s="50" t="str">
        <f>IFERROR(INDEX(Tab_UBIGEO[],MATCH(PlnMsv_Tab_DocumentosAux[[#This Row],[ADQ_UBIGEO]],Tab_UBIGEO[UBIGEO],0),MATCH($W$34,Tab_UBIGEO[#Headers],0)),"")</f>
        <v/>
      </c>
      <c r="X168" s="51" t="str">
        <f>IFERROR(INDEX(Tab_UBIGEO[],MATCH(PlnMsv_Tab_Documentos[[#This Row],[Departamento]],Tab_UBIGEO[Departamento],0),MATCH(X$34,Tab_UBIGEO[#Headers],0)),"")</f>
        <v/>
      </c>
      <c r="Y168" s="51" t="str">
        <f>IFERROR(INDEX(Tab_UBIGEO[],MATCH(PlnMsv_Tab_Documentos[[#This Row],[Provincia]],Tab_UBIGEO[Provincia],0),MATCH(Y$34,Tab_UBIGEO[#Headers],0)),"")</f>
        <v/>
      </c>
      <c r="Z168" s="50" t="str">
        <f>IF(PlnMsv_Tab_Documentos[[#This Row],[Departamento]]&lt;&gt;"",IF(COUNTIF(Tab_UBIGEO[Departamento],PlnMsv_Tab_Documentos[[#This Row],[Departamento]])&gt;=1,1,0),"")</f>
        <v/>
      </c>
      <c r="AA1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" s="34"/>
    </row>
    <row r="169" spans="3:29" ht="27.6" customHeight="1">
      <c r="C169" s="88"/>
      <c r="D169" s="89"/>
      <c r="E169" s="90"/>
      <c r="F169" s="91"/>
      <c r="G169" s="92"/>
      <c r="H169" s="93"/>
      <c r="I169" s="93"/>
      <c r="J169" s="94"/>
      <c r="K169" s="94"/>
      <c r="L169" s="94"/>
      <c r="M169" s="94"/>
      <c r="N169" s="94"/>
      <c r="O169" s="95"/>
      <c r="P169" s="96"/>
      <c r="T169" s="49">
        <v>135</v>
      </c>
      <c r="U1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" s="50" t="str">
        <f>IFERROR(INDEX(Tab_UBIGEO[],MATCH(PlnMsv_Tab_DocumentosAux[[#This Row],[ADQ_UBIGEO]],Tab_UBIGEO[UBIGEO],0),MATCH($V$34,Tab_UBIGEO[#Headers],0)),"")</f>
        <v/>
      </c>
      <c r="W169" s="50" t="str">
        <f>IFERROR(INDEX(Tab_UBIGEO[],MATCH(PlnMsv_Tab_DocumentosAux[[#This Row],[ADQ_UBIGEO]],Tab_UBIGEO[UBIGEO],0),MATCH($W$34,Tab_UBIGEO[#Headers],0)),"")</f>
        <v/>
      </c>
      <c r="X169" s="51" t="str">
        <f>IFERROR(INDEX(Tab_UBIGEO[],MATCH(PlnMsv_Tab_Documentos[[#This Row],[Departamento]],Tab_UBIGEO[Departamento],0),MATCH(X$34,Tab_UBIGEO[#Headers],0)),"")</f>
        <v/>
      </c>
      <c r="Y169" s="51" t="str">
        <f>IFERROR(INDEX(Tab_UBIGEO[],MATCH(PlnMsv_Tab_Documentos[[#This Row],[Provincia]],Tab_UBIGEO[Provincia],0),MATCH(Y$34,Tab_UBIGEO[#Headers],0)),"")</f>
        <v/>
      </c>
      <c r="Z169" s="50" t="str">
        <f>IF(PlnMsv_Tab_Documentos[[#This Row],[Departamento]]&lt;&gt;"",IF(COUNTIF(Tab_UBIGEO[Departamento],PlnMsv_Tab_Documentos[[#This Row],[Departamento]])&gt;=1,1,0),"")</f>
        <v/>
      </c>
      <c r="AA1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" s="34"/>
    </row>
    <row r="170" spans="3:29" ht="27.6" customHeight="1">
      <c r="C170" s="88"/>
      <c r="D170" s="89"/>
      <c r="E170" s="90"/>
      <c r="F170" s="91"/>
      <c r="G170" s="92"/>
      <c r="H170" s="93"/>
      <c r="I170" s="93"/>
      <c r="J170" s="94"/>
      <c r="K170" s="94"/>
      <c r="L170" s="94"/>
      <c r="M170" s="94"/>
      <c r="N170" s="94"/>
      <c r="O170" s="95"/>
      <c r="P170" s="96"/>
      <c r="T170" s="49">
        <v>136</v>
      </c>
      <c r="U1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" s="50" t="str">
        <f>IFERROR(INDEX(Tab_UBIGEO[],MATCH(PlnMsv_Tab_DocumentosAux[[#This Row],[ADQ_UBIGEO]],Tab_UBIGEO[UBIGEO],0),MATCH($V$34,Tab_UBIGEO[#Headers],0)),"")</f>
        <v/>
      </c>
      <c r="W170" s="50" t="str">
        <f>IFERROR(INDEX(Tab_UBIGEO[],MATCH(PlnMsv_Tab_DocumentosAux[[#This Row],[ADQ_UBIGEO]],Tab_UBIGEO[UBIGEO],0),MATCH($W$34,Tab_UBIGEO[#Headers],0)),"")</f>
        <v/>
      </c>
      <c r="X170" s="51" t="str">
        <f>IFERROR(INDEX(Tab_UBIGEO[],MATCH(PlnMsv_Tab_Documentos[[#This Row],[Departamento]],Tab_UBIGEO[Departamento],0),MATCH(X$34,Tab_UBIGEO[#Headers],0)),"")</f>
        <v/>
      </c>
      <c r="Y170" s="51" t="str">
        <f>IFERROR(INDEX(Tab_UBIGEO[],MATCH(PlnMsv_Tab_Documentos[[#This Row],[Provincia]],Tab_UBIGEO[Provincia],0),MATCH(Y$34,Tab_UBIGEO[#Headers],0)),"")</f>
        <v/>
      </c>
      <c r="Z170" s="50" t="str">
        <f>IF(PlnMsv_Tab_Documentos[[#This Row],[Departamento]]&lt;&gt;"",IF(COUNTIF(Tab_UBIGEO[Departamento],PlnMsv_Tab_Documentos[[#This Row],[Departamento]])&gt;=1,1,0),"")</f>
        <v/>
      </c>
      <c r="AA1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" s="34"/>
    </row>
    <row r="171" spans="3:29" ht="27.6" customHeight="1">
      <c r="C171" s="88"/>
      <c r="D171" s="89"/>
      <c r="E171" s="90"/>
      <c r="F171" s="91"/>
      <c r="G171" s="92"/>
      <c r="H171" s="93"/>
      <c r="I171" s="93"/>
      <c r="J171" s="94"/>
      <c r="K171" s="94"/>
      <c r="L171" s="94"/>
      <c r="M171" s="94"/>
      <c r="N171" s="94"/>
      <c r="O171" s="95"/>
      <c r="P171" s="96"/>
      <c r="T171" s="49">
        <v>137</v>
      </c>
      <c r="U1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" s="50" t="str">
        <f>IFERROR(INDEX(Tab_UBIGEO[],MATCH(PlnMsv_Tab_DocumentosAux[[#This Row],[ADQ_UBIGEO]],Tab_UBIGEO[UBIGEO],0),MATCH($V$34,Tab_UBIGEO[#Headers],0)),"")</f>
        <v/>
      </c>
      <c r="W171" s="50" t="str">
        <f>IFERROR(INDEX(Tab_UBIGEO[],MATCH(PlnMsv_Tab_DocumentosAux[[#This Row],[ADQ_UBIGEO]],Tab_UBIGEO[UBIGEO],0),MATCH($W$34,Tab_UBIGEO[#Headers],0)),"")</f>
        <v/>
      </c>
      <c r="X171" s="51" t="str">
        <f>IFERROR(INDEX(Tab_UBIGEO[],MATCH(PlnMsv_Tab_Documentos[[#This Row],[Departamento]],Tab_UBIGEO[Departamento],0),MATCH(X$34,Tab_UBIGEO[#Headers],0)),"")</f>
        <v/>
      </c>
      <c r="Y171" s="51" t="str">
        <f>IFERROR(INDEX(Tab_UBIGEO[],MATCH(PlnMsv_Tab_Documentos[[#This Row],[Provincia]],Tab_UBIGEO[Provincia],0),MATCH(Y$34,Tab_UBIGEO[#Headers],0)),"")</f>
        <v/>
      </c>
      <c r="Z171" s="50" t="str">
        <f>IF(PlnMsv_Tab_Documentos[[#This Row],[Departamento]]&lt;&gt;"",IF(COUNTIF(Tab_UBIGEO[Departamento],PlnMsv_Tab_Documentos[[#This Row],[Departamento]])&gt;=1,1,0),"")</f>
        <v/>
      </c>
      <c r="AA1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" s="34"/>
    </row>
    <row r="172" spans="3:29" ht="27.6" customHeight="1">
      <c r="C172" s="88"/>
      <c r="D172" s="89"/>
      <c r="E172" s="90"/>
      <c r="F172" s="91"/>
      <c r="G172" s="92"/>
      <c r="H172" s="93"/>
      <c r="I172" s="93"/>
      <c r="J172" s="94"/>
      <c r="K172" s="94"/>
      <c r="L172" s="94"/>
      <c r="M172" s="94"/>
      <c r="N172" s="94"/>
      <c r="O172" s="95"/>
      <c r="P172" s="96"/>
      <c r="T172" s="49">
        <v>138</v>
      </c>
      <c r="U1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" s="50" t="str">
        <f>IFERROR(INDEX(Tab_UBIGEO[],MATCH(PlnMsv_Tab_DocumentosAux[[#This Row],[ADQ_UBIGEO]],Tab_UBIGEO[UBIGEO],0),MATCH($V$34,Tab_UBIGEO[#Headers],0)),"")</f>
        <v/>
      </c>
      <c r="W172" s="50" t="str">
        <f>IFERROR(INDEX(Tab_UBIGEO[],MATCH(PlnMsv_Tab_DocumentosAux[[#This Row],[ADQ_UBIGEO]],Tab_UBIGEO[UBIGEO],0),MATCH($W$34,Tab_UBIGEO[#Headers],0)),"")</f>
        <v/>
      </c>
      <c r="X172" s="51" t="str">
        <f>IFERROR(INDEX(Tab_UBIGEO[],MATCH(PlnMsv_Tab_Documentos[[#This Row],[Departamento]],Tab_UBIGEO[Departamento],0),MATCH(X$34,Tab_UBIGEO[#Headers],0)),"")</f>
        <v/>
      </c>
      <c r="Y172" s="51" t="str">
        <f>IFERROR(INDEX(Tab_UBIGEO[],MATCH(PlnMsv_Tab_Documentos[[#This Row],[Provincia]],Tab_UBIGEO[Provincia],0),MATCH(Y$34,Tab_UBIGEO[#Headers],0)),"")</f>
        <v/>
      </c>
      <c r="Z172" s="50" t="str">
        <f>IF(PlnMsv_Tab_Documentos[[#This Row],[Departamento]]&lt;&gt;"",IF(COUNTIF(Tab_UBIGEO[Departamento],PlnMsv_Tab_Documentos[[#This Row],[Departamento]])&gt;=1,1,0),"")</f>
        <v/>
      </c>
      <c r="AA1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" s="34"/>
    </row>
    <row r="173" spans="3:29" ht="27.6" customHeight="1">
      <c r="C173" s="88"/>
      <c r="D173" s="89"/>
      <c r="E173" s="90"/>
      <c r="F173" s="91"/>
      <c r="G173" s="92"/>
      <c r="H173" s="93"/>
      <c r="I173" s="93"/>
      <c r="J173" s="94"/>
      <c r="K173" s="94"/>
      <c r="L173" s="94"/>
      <c r="M173" s="94"/>
      <c r="N173" s="94"/>
      <c r="O173" s="95"/>
      <c r="P173" s="96"/>
      <c r="T173" s="49">
        <v>139</v>
      </c>
      <c r="U1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" s="50" t="str">
        <f>IFERROR(INDEX(Tab_UBIGEO[],MATCH(PlnMsv_Tab_DocumentosAux[[#This Row],[ADQ_UBIGEO]],Tab_UBIGEO[UBIGEO],0),MATCH($V$34,Tab_UBIGEO[#Headers],0)),"")</f>
        <v/>
      </c>
      <c r="W173" s="50" t="str">
        <f>IFERROR(INDEX(Tab_UBIGEO[],MATCH(PlnMsv_Tab_DocumentosAux[[#This Row],[ADQ_UBIGEO]],Tab_UBIGEO[UBIGEO],0),MATCH($W$34,Tab_UBIGEO[#Headers],0)),"")</f>
        <v/>
      </c>
      <c r="X173" s="51" t="str">
        <f>IFERROR(INDEX(Tab_UBIGEO[],MATCH(PlnMsv_Tab_Documentos[[#This Row],[Departamento]],Tab_UBIGEO[Departamento],0),MATCH(X$34,Tab_UBIGEO[#Headers],0)),"")</f>
        <v/>
      </c>
      <c r="Y173" s="51" t="str">
        <f>IFERROR(INDEX(Tab_UBIGEO[],MATCH(PlnMsv_Tab_Documentos[[#This Row],[Provincia]],Tab_UBIGEO[Provincia],0),MATCH(Y$34,Tab_UBIGEO[#Headers],0)),"")</f>
        <v/>
      </c>
      <c r="Z173" s="50" t="str">
        <f>IF(PlnMsv_Tab_Documentos[[#This Row],[Departamento]]&lt;&gt;"",IF(COUNTIF(Tab_UBIGEO[Departamento],PlnMsv_Tab_Documentos[[#This Row],[Departamento]])&gt;=1,1,0),"")</f>
        <v/>
      </c>
      <c r="AA1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" s="34"/>
    </row>
    <row r="174" spans="3:29" ht="27.6" customHeight="1">
      <c r="C174" s="88"/>
      <c r="D174" s="89"/>
      <c r="E174" s="90"/>
      <c r="F174" s="91"/>
      <c r="G174" s="92"/>
      <c r="H174" s="93"/>
      <c r="I174" s="93"/>
      <c r="J174" s="94"/>
      <c r="K174" s="94"/>
      <c r="L174" s="94"/>
      <c r="M174" s="94"/>
      <c r="N174" s="94"/>
      <c r="O174" s="95"/>
      <c r="P174" s="96"/>
      <c r="T174" s="49">
        <v>140</v>
      </c>
      <c r="U1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" s="50" t="str">
        <f>IFERROR(INDEX(Tab_UBIGEO[],MATCH(PlnMsv_Tab_DocumentosAux[[#This Row],[ADQ_UBIGEO]],Tab_UBIGEO[UBIGEO],0),MATCH($V$34,Tab_UBIGEO[#Headers],0)),"")</f>
        <v/>
      </c>
      <c r="W174" s="50" t="str">
        <f>IFERROR(INDEX(Tab_UBIGEO[],MATCH(PlnMsv_Tab_DocumentosAux[[#This Row],[ADQ_UBIGEO]],Tab_UBIGEO[UBIGEO],0),MATCH($W$34,Tab_UBIGEO[#Headers],0)),"")</f>
        <v/>
      </c>
      <c r="X174" s="51" t="str">
        <f>IFERROR(INDEX(Tab_UBIGEO[],MATCH(PlnMsv_Tab_Documentos[[#This Row],[Departamento]],Tab_UBIGEO[Departamento],0),MATCH(X$34,Tab_UBIGEO[#Headers],0)),"")</f>
        <v/>
      </c>
      <c r="Y174" s="51" t="str">
        <f>IFERROR(INDEX(Tab_UBIGEO[],MATCH(PlnMsv_Tab_Documentos[[#This Row],[Provincia]],Tab_UBIGEO[Provincia],0),MATCH(Y$34,Tab_UBIGEO[#Headers],0)),"")</f>
        <v/>
      </c>
      <c r="Z174" s="50" t="str">
        <f>IF(PlnMsv_Tab_Documentos[[#This Row],[Departamento]]&lt;&gt;"",IF(COUNTIF(Tab_UBIGEO[Departamento],PlnMsv_Tab_Documentos[[#This Row],[Departamento]])&gt;=1,1,0),"")</f>
        <v/>
      </c>
      <c r="AA1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" s="34"/>
    </row>
    <row r="175" spans="3:29" ht="27.6" customHeight="1">
      <c r="C175" s="88"/>
      <c r="D175" s="89"/>
      <c r="E175" s="90"/>
      <c r="F175" s="91"/>
      <c r="G175" s="92"/>
      <c r="H175" s="93"/>
      <c r="I175" s="93"/>
      <c r="J175" s="94"/>
      <c r="K175" s="94"/>
      <c r="L175" s="94"/>
      <c r="M175" s="94"/>
      <c r="N175" s="94"/>
      <c r="O175" s="95"/>
      <c r="P175" s="96"/>
      <c r="T175" s="49">
        <v>141</v>
      </c>
      <c r="U1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" s="50" t="str">
        <f>IFERROR(INDEX(Tab_UBIGEO[],MATCH(PlnMsv_Tab_DocumentosAux[[#This Row],[ADQ_UBIGEO]],Tab_UBIGEO[UBIGEO],0),MATCH($V$34,Tab_UBIGEO[#Headers],0)),"")</f>
        <v/>
      </c>
      <c r="W175" s="50" t="str">
        <f>IFERROR(INDEX(Tab_UBIGEO[],MATCH(PlnMsv_Tab_DocumentosAux[[#This Row],[ADQ_UBIGEO]],Tab_UBIGEO[UBIGEO],0),MATCH($W$34,Tab_UBIGEO[#Headers],0)),"")</f>
        <v/>
      </c>
      <c r="X175" s="51" t="str">
        <f>IFERROR(INDEX(Tab_UBIGEO[],MATCH(PlnMsv_Tab_Documentos[[#This Row],[Departamento]],Tab_UBIGEO[Departamento],0),MATCH(X$34,Tab_UBIGEO[#Headers],0)),"")</f>
        <v/>
      </c>
      <c r="Y175" s="51" t="str">
        <f>IFERROR(INDEX(Tab_UBIGEO[],MATCH(PlnMsv_Tab_Documentos[[#This Row],[Provincia]],Tab_UBIGEO[Provincia],0),MATCH(Y$34,Tab_UBIGEO[#Headers],0)),"")</f>
        <v/>
      </c>
      <c r="Z175" s="50" t="str">
        <f>IF(PlnMsv_Tab_Documentos[[#This Row],[Departamento]]&lt;&gt;"",IF(COUNTIF(Tab_UBIGEO[Departamento],PlnMsv_Tab_Documentos[[#This Row],[Departamento]])&gt;=1,1,0),"")</f>
        <v/>
      </c>
      <c r="AA1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" s="34"/>
    </row>
    <row r="176" spans="3:29" ht="27.6" customHeight="1">
      <c r="C176" s="88"/>
      <c r="D176" s="89"/>
      <c r="E176" s="90"/>
      <c r="F176" s="91"/>
      <c r="G176" s="92"/>
      <c r="H176" s="93"/>
      <c r="I176" s="93"/>
      <c r="J176" s="94"/>
      <c r="K176" s="94"/>
      <c r="L176" s="94"/>
      <c r="M176" s="94"/>
      <c r="N176" s="94"/>
      <c r="O176" s="95"/>
      <c r="P176" s="96"/>
      <c r="T176" s="49">
        <v>142</v>
      </c>
      <c r="U1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" s="50" t="str">
        <f>IFERROR(INDEX(Tab_UBIGEO[],MATCH(PlnMsv_Tab_DocumentosAux[[#This Row],[ADQ_UBIGEO]],Tab_UBIGEO[UBIGEO],0),MATCH($V$34,Tab_UBIGEO[#Headers],0)),"")</f>
        <v/>
      </c>
      <c r="W176" s="50" t="str">
        <f>IFERROR(INDEX(Tab_UBIGEO[],MATCH(PlnMsv_Tab_DocumentosAux[[#This Row],[ADQ_UBIGEO]],Tab_UBIGEO[UBIGEO],0),MATCH($W$34,Tab_UBIGEO[#Headers],0)),"")</f>
        <v/>
      </c>
      <c r="X176" s="51" t="str">
        <f>IFERROR(INDEX(Tab_UBIGEO[],MATCH(PlnMsv_Tab_Documentos[[#This Row],[Departamento]],Tab_UBIGEO[Departamento],0),MATCH(X$34,Tab_UBIGEO[#Headers],0)),"")</f>
        <v/>
      </c>
      <c r="Y176" s="51" t="str">
        <f>IFERROR(INDEX(Tab_UBIGEO[],MATCH(PlnMsv_Tab_Documentos[[#This Row],[Provincia]],Tab_UBIGEO[Provincia],0),MATCH(Y$34,Tab_UBIGEO[#Headers],0)),"")</f>
        <v/>
      </c>
      <c r="Z176" s="50" t="str">
        <f>IF(PlnMsv_Tab_Documentos[[#This Row],[Departamento]]&lt;&gt;"",IF(COUNTIF(Tab_UBIGEO[Departamento],PlnMsv_Tab_Documentos[[#This Row],[Departamento]])&gt;=1,1,0),"")</f>
        <v/>
      </c>
      <c r="AA1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" s="34"/>
    </row>
    <row r="177" spans="3:29" ht="27.6" customHeight="1">
      <c r="C177" s="88"/>
      <c r="D177" s="89"/>
      <c r="E177" s="90"/>
      <c r="F177" s="91"/>
      <c r="G177" s="92"/>
      <c r="H177" s="93"/>
      <c r="I177" s="93"/>
      <c r="J177" s="94"/>
      <c r="K177" s="94"/>
      <c r="L177" s="94"/>
      <c r="M177" s="94"/>
      <c r="N177" s="94"/>
      <c r="O177" s="95"/>
      <c r="P177" s="96"/>
      <c r="T177" s="49">
        <v>143</v>
      </c>
      <c r="U1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" s="50" t="str">
        <f>IFERROR(INDEX(Tab_UBIGEO[],MATCH(PlnMsv_Tab_DocumentosAux[[#This Row],[ADQ_UBIGEO]],Tab_UBIGEO[UBIGEO],0),MATCH($V$34,Tab_UBIGEO[#Headers],0)),"")</f>
        <v/>
      </c>
      <c r="W177" s="50" t="str">
        <f>IFERROR(INDEX(Tab_UBIGEO[],MATCH(PlnMsv_Tab_DocumentosAux[[#This Row],[ADQ_UBIGEO]],Tab_UBIGEO[UBIGEO],0),MATCH($W$34,Tab_UBIGEO[#Headers],0)),"")</f>
        <v/>
      </c>
      <c r="X177" s="51" t="str">
        <f>IFERROR(INDEX(Tab_UBIGEO[],MATCH(PlnMsv_Tab_Documentos[[#This Row],[Departamento]],Tab_UBIGEO[Departamento],0),MATCH(X$34,Tab_UBIGEO[#Headers],0)),"")</f>
        <v/>
      </c>
      <c r="Y177" s="51" t="str">
        <f>IFERROR(INDEX(Tab_UBIGEO[],MATCH(PlnMsv_Tab_Documentos[[#This Row],[Provincia]],Tab_UBIGEO[Provincia],0),MATCH(Y$34,Tab_UBIGEO[#Headers],0)),"")</f>
        <v/>
      </c>
      <c r="Z177" s="50" t="str">
        <f>IF(PlnMsv_Tab_Documentos[[#This Row],[Departamento]]&lt;&gt;"",IF(COUNTIF(Tab_UBIGEO[Departamento],PlnMsv_Tab_Documentos[[#This Row],[Departamento]])&gt;=1,1,0),"")</f>
        <v/>
      </c>
      <c r="AA1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" s="34"/>
    </row>
    <row r="178" spans="3:29" ht="27.6" customHeight="1">
      <c r="C178" s="88"/>
      <c r="D178" s="89"/>
      <c r="E178" s="90"/>
      <c r="F178" s="91"/>
      <c r="G178" s="92"/>
      <c r="H178" s="93"/>
      <c r="I178" s="93"/>
      <c r="J178" s="94"/>
      <c r="K178" s="94"/>
      <c r="L178" s="94"/>
      <c r="M178" s="94"/>
      <c r="N178" s="94"/>
      <c r="O178" s="95"/>
      <c r="P178" s="96"/>
      <c r="T178" s="49">
        <v>144</v>
      </c>
      <c r="U1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" s="50" t="str">
        <f>IFERROR(INDEX(Tab_UBIGEO[],MATCH(PlnMsv_Tab_DocumentosAux[[#This Row],[ADQ_UBIGEO]],Tab_UBIGEO[UBIGEO],0),MATCH($V$34,Tab_UBIGEO[#Headers],0)),"")</f>
        <v/>
      </c>
      <c r="W178" s="50" t="str">
        <f>IFERROR(INDEX(Tab_UBIGEO[],MATCH(PlnMsv_Tab_DocumentosAux[[#This Row],[ADQ_UBIGEO]],Tab_UBIGEO[UBIGEO],0),MATCH($W$34,Tab_UBIGEO[#Headers],0)),"")</f>
        <v/>
      </c>
      <c r="X178" s="51" t="str">
        <f>IFERROR(INDEX(Tab_UBIGEO[],MATCH(PlnMsv_Tab_Documentos[[#This Row],[Departamento]],Tab_UBIGEO[Departamento],0),MATCH(X$34,Tab_UBIGEO[#Headers],0)),"")</f>
        <v/>
      </c>
      <c r="Y178" s="51" t="str">
        <f>IFERROR(INDEX(Tab_UBIGEO[],MATCH(PlnMsv_Tab_Documentos[[#This Row],[Provincia]],Tab_UBIGEO[Provincia],0),MATCH(Y$34,Tab_UBIGEO[#Headers],0)),"")</f>
        <v/>
      </c>
      <c r="Z178" s="50" t="str">
        <f>IF(PlnMsv_Tab_Documentos[[#This Row],[Departamento]]&lt;&gt;"",IF(COUNTIF(Tab_UBIGEO[Departamento],PlnMsv_Tab_Documentos[[#This Row],[Departamento]])&gt;=1,1,0),"")</f>
        <v/>
      </c>
      <c r="AA1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" s="34"/>
    </row>
    <row r="179" spans="3:29" ht="27.6" customHeight="1">
      <c r="C179" s="88"/>
      <c r="D179" s="89"/>
      <c r="E179" s="90"/>
      <c r="F179" s="91"/>
      <c r="G179" s="92"/>
      <c r="H179" s="93"/>
      <c r="I179" s="93"/>
      <c r="J179" s="94"/>
      <c r="K179" s="94"/>
      <c r="L179" s="94"/>
      <c r="M179" s="94"/>
      <c r="N179" s="94"/>
      <c r="O179" s="95"/>
      <c r="P179" s="96"/>
      <c r="T179" s="49">
        <v>145</v>
      </c>
      <c r="U1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" s="50" t="str">
        <f>IFERROR(INDEX(Tab_UBIGEO[],MATCH(PlnMsv_Tab_DocumentosAux[[#This Row],[ADQ_UBIGEO]],Tab_UBIGEO[UBIGEO],0),MATCH($V$34,Tab_UBIGEO[#Headers],0)),"")</f>
        <v/>
      </c>
      <c r="W179" s="50" t="str">
        <f>IFERROR(INDEX(Tab_UBIGEO[],MATCH(PlnMsv_Tab_DocumentosAux[[#This Row],[ADQ_UBIGEO]],Tab_UBIGEO[UBIGEO],0),MATCH($W$34,Tab_UBIGEO[#Headers],0)),"")</f>
        <v/>
      </c>
      <c r="X179" s="51" t="str">
        <f>IFERROR(INDEX(Tab_UBIGEO[],MATCH(PlnMsv_Tab_Documentos[[#This Row],[Departamento]],Tab_UBIGEO[Departamento],0),MATCH(X$34,Tab_UBIGEO[#Headers],0)),"")</f>
        <v/>
      </c>
      <c r="Y179" s="51" t="str">
        <f>IFERROR(INDEX(Tab_UBIGEO[],MATCH(PlnMsv_Tab_Documentos[[#This Row],[Provincia]],Tab_UBIGEO[Provincia],0),MATCH(Y$34,Tab_UBIGEO[#Headers],0)),"")</f>
        <v/>
      </c>
      <c r="Z179" s="50" t="str">
        <f>IF(PlnMsv_Tab_Documentos[[#This Row],[Departamento]]&lt;&gt;"",IF(COUNTIF(Tab_UBIGEO[Departamento],PlnMsv_Tab_Documentos[[#This Row],[Departamento]])&gt;=1,1,0),"")</f>
        <v/>
      </c>
      <c r="AA1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" s="34"/>
    </row>
    <row r="180" spans="3:29" ht="27.6" customHeight="1">
      <c r="C180" s="88"/>
      <c r="D180" s="89"/>
      <c r="E180" s="90"/>
      <c r="F180" s="91"/>
      <c r="G180" s="92"/>
      <c r="H180" s="93"/>
      <c r="I180" s="93"/>
      <c r="J180" s="94"/>
      <c r="K180" s="94"/>
      <c r="L180" s="94"/>
      <c r="M180" s="94"/>
      <c r="N180" s="94"/>
      <c r="O180" s="95"/>
      <c r="P180" s="96"/>
      <c r="T180" s="49">
        <v>146</v>
      </c>
      <c r="U1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" s="50" t="str">
        <f>IFERROR(INDEX(Tab_UBIGEO[],MATCH(PlnMsv_Tab_DocumentosAux[[#This Row],[ADQ_UBIGEO]],Tab_UBIGEO[UBIGEO],0),MATCH($V$34,Tab_UBIGEO[#Headers],0)),"")</f>
        <v/>
      </c>
      <c r="W180" s="50" t="str">
        <f>IFERROR(INDEX(Tab_UBIGEO[],MATCH(PlnMsv_Tab_DocumentosAux[[#This Row],[ADQ_UBIGEO]],Tab_UBIGEO[UBIGEO],0),MATCH($W$34,Tab_UBIGEO[#Headers],0)),"")</f>
        <v/>
      </c>
      <c r="X180" s="51" t="str">
        <f>IFERROR(INDEX(Tab_UBIGEO[],MATCH(PlnMsv_Tab_Documentos[[#This Row],[Departamento]],Tab_UBIGEO[Departamento],0),MATCH(X$34,Tab_UBIGEO[#Headers],0)),"")</f>
        <v/>
      </c>
      <c r="Y180" s="51" t="str">
        <f>IFERROR(INDEX(Tab_UBIGEO[],MATCH(PlnMsv_Tab_Documentos[[#This Row],[Provincia]],Tab_UBIGEO[Provincia],0),MATCH(Y$34,Tab_UBIGEO[#Headers],0)),"")</f>
        <v/>
      </c>
      <c r="Z180" s="50" t="str">
        <f>IF(PlnMsv_Tab_Documentos[[#This Row],[Departamento]]&lt;&gt;"",IF(COUNTIF(Tab_UBIGEO[Departamento],PlnMsv_Tab_Documentos[[#This Row],[Departamento]])&gt;=1,1,0),"")</f>
        <v/>
      </c>
      <c r="AA1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" s="34"/>
    </row>
    <row r="181" spans="3:29" ht="27.6" customHeight="1">
      <c r="C181" s="88"/>
      <c r="D181" s="89"/>
      <c r="E181" s="90"/>
      <c r="F181" s="91"/>
      <c r="G181" s="92"/>
      <c r="H181" s="93"/>
      <c r="I181" s="93"/>
      <c r="J181" s="94"/>
      <c r="K181" s="94"/>
      <c r="L181" s="94"/>
      <c r="M181" s="94"/>
      <c r="N181" s="94"/>
      <c r="O181" s="95"/>
      <c r="P181" s="96"/>
      <c r="T181" s="49">
        <v>147</v>
      </c>
      <c r="U1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" s="50" t="str">
        <f>IFERROR(INDEX(Tab_UBIGEO[],MATCH(PlnMsv_Tab_DocumentosAux[[#This Row],[ADQ_UBIGEO]],Tab_UBIGEO[UBIGEO],0),MATCH($V$34,Tab_UBIGEO[#Headers],0)),"")</f>
        <v/>
      </c>
      <c r="W181" s="50" t="str">
        <f>IFERROR(INDEX(Tab_UBIGEO[],MATCH(PlnMsv_Tab_DocumentosAux[[#This Row],[ADQ_UBIGEO]],Tab_UBIGEO[UBIGEO],0),MATCH($W$34,Tab_UBIGEO[#Headers],0)),"")</f>
        <v/>
      </c>
      <c r="X181" s="51" t="str">
        <f>IFERROR(INDEX(Tab_UBIGEO[],MATCH(PlnMsv_Tab_Documentos[[#This Row],[Departamento]],Tab_UBIGEO[Departamento],0),MATCH(X$34,Tab_UBIGEO[#Headers],0)),"")</f>
        <v/>
      </c>
      <c r="Y181" s="51" t="str">
        <f>IFERROR(INDEX(Tab_UBIGEO[],MATCH(PlnMsv_Tab_Documentos[[#This Row],[Provincia]],Tab_UBIGEO[Provincia],0),MATCH(Y$34,Tab_UBIGEO[#Headers],0)),"")</f>
        <v/>
      </c>
      <c r="Z181" s="50" t="str">
        <f>IF(PlnMsv_Tab_Documentos[[#This Row],[Departamento]]&lt;&gt;"",IF(COUNTIF(Tab_UBIGEO[Departamento],PlnMsv_Tab_Documentos[[#This Row],[Departamento]])&gt;=1,1,0),"")</f>
        <v/>
      </c>
      <c r="AA1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" s="34"/>
    </row>
    <row r="182" spans="3:29" ht="27.6" customHeight="1">
      <c r="C182" s="88"/>
      <c r="D182" s="89"/>
      <c r="E182" s="90"/>
      <c r="F182" s="91"/>
      <c r="G182" s="92"/>
      <c r="H182" s="93"/>
      <c r="I182" s="93"/>
      <c r="J182" s="94"/>
      <c r="K182" s="94"/>
      <c r="L182" s="94"/>
      <c r="M182" s="94"/>
      <c r="N182" s="94"/>
      <c r="O182" s="95"/>
      <c r="P182" s="96"/>
      <c r="T182" s="49">
        <v>148</v>
      </c>
      <c r="U1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" s="50" t="str">
        <f>IFERROR(INDEX(Tab_UBIGEO[],MATCH(PlnMsv_Tab_DocumentosAux[[#This Row],[ADQ_UBIGEO]],Tab_UBIGEO[UBIGEO],0),MATCH($V$34,Tab_UBIGEO[#Headers],0)),"")</f>
        <v/>
      </c>
      <c r="W182" s="50" t="str">
        <f>IFERROR(INDEX(Tab_UBIGEO[],MATCH(PlnMsv_Tab_DocumentosAux[[#This Row],[ADQ_UBIGEO]],Tab_UBIGEO[UBIGEO],0),MATCH($W$34,Tab_UBIGEO[#Headers],0)),"")</f>
        <v/>
      </c>
      <c r="X182" s="51" t="str">
        <f>IFERROR(INDEX(Tab_UBIGEO[],MATCH(PlnMsv_Tab_Documentos[[#This Row],[Departamento]],Tab_UBIGEO[Departamento],0),MATCH(X$34,Tab_UBIGEO[#Headers],0)),"")</f>
        <v/>
      </c>
      <c r="Y182" s="51" t="str">
        <f>IFERROR(INDEX(Tab_UBIGEO[],MATCH(PlnMsv_Tab_Documentos[[#This Row],[Provincia]],Tab_UBIGEO[Provincia],0),MATCH(Y$34,Tab_UBIGEO[#Headers],0)),"")</f>
        <v/>
      </c>
      <c r="Z182" s="50" t="str">
        <f>IF(PlnMsv_Tab_Documentos[[#This Row],[Departamento]]&lt;&gt;"",IF(COUNTIF(Tab_UBIGEO[Departamento],PlnMsv_Tab_Documentos[[#This Row],[Departamento]])&gt;=1,1,0),"")</f>
        <v/>
      </c>
      <c r="AA1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" s="34"/>
    </row>
    <row r="183" spans="3:29" ht="27.6" customHeight="1">
      <c r="C183" s="88"/>
      <c r="D183" s="89"/>
      <c r="E183" s="90"/>
      <c r="F183" s="91"/>
      <c r="G183" s="92"/>
      <c r="H183" s="93"/>
      <c r="I183" s="93"/>
      <c r="J183" s="94"/>
      <c r="K183" s="94"/>
      <c r="L183" s="94"/>
      <c r="M183" s="94"/>
      <c r="N183" s="94"/>
      <c r="O183" s="95"/>
      <c r="P183" s="96"/>
      <c r="T183" s="49">
        <v>149</v>
      </c>
      <c r="U1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" s="50" t="str">
        <f>IFERROR(INDEX(Tab_UBIGEO[],MATCH(PlnMsv_Tab_DocumentosAux[[#This Row],[ADQ_UBIGEO]],Tab_UBIGEO[UBIGEO],0),MATCH($V$34,Tab_UBIGEO[#Headers],0)),"")</f>
        <v/>
      </c>
      <c r="W183" s="50" t="str">
        <f>IFERROR(INDEX(Tab_UBIGEO[],MATCH(PlnMsv_Tab_DocumentosAux[[#This Row],[ADQ_UBIGEO]],Tab_UBIGEO[UBIGEO],0),MATCH($W$34,Tab_UBIGEO[#Headers],0)),"")</f>
        <v/>
      </c>
      <c r="X183" s="51" t="str">
        <f>IFERROR(INDEX(Tab_UBIGEO[],MATCH(PlnMsv_Tab_Documentos[[#This Row],[Departamento]],Tab_UBIGEO[Departamento],0),MATCH(X$34,Tab_UBIGEO[#Headers],0)),"")</f>
        <v/>
      </c>
      <c r="Y183" s="51" t="str">
        <f>IFERROR(INDEX(Tab_UBIGEO[],MATCH(PlnMsv_Tab_Documentos[[#This Row],[Provincia]],Tab_UBIGEO[Provincia],0),MATCH(Y$34,Tab_UBIGEO[#Headers],0)),"")</f>
        <v/>
      </c>
      <c r="Z183" s="50" t="str">
        <f>IF(PlnMsv_Tab_Documentos[[#This Row],[Departamento]]&lt;&gt;"",IF(COUNTIF(Tab_UBIGEO[Departamento],PlnMsv_Tab_Documentos[[#This Row],[Departamento]])&gt;=1,1,0),"")</f>
        <v/>
      </c>
      <c r="AA1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" s="34"/>
    </row>
    <row r="184" spans="3:29" ht="27.6" customHeight="1">
      <c r="C184" s="88"/>
      <c r="D184" s="89"/>
      <c r="E184" s="90"/>
      <c r="F184" s="91"/>
      <c r="G184" s="92"/>
      <c r="H184" s="93"/>
      <c r="I184" s="93"/>
      <c r="J184" s="94"/>
      <c r="K184" s="94"/>
      <c r="L184" s="94"/>
      <c r="M184" s="94"/>
      <c r="N184" s="94"/>
      <c r="O184" s="95"/>
      <c r="P184" s="96"/>
      <c r="T184" s="49">
        <v>150</v>
      </c>
      <c r="U1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" s="50" t="str">
        <f>IFERROR(INDEX(Tab_UBIGEO[],MATCH(PlnMsv_Tab_DocumentosAux[[#This Row],[ADQ_UBIGEO]],Tab_UBIGEO[UBIGEO],0),MATCH($V$34,Tab_UBIGEO[#Headers],0)),"")</f>
        <v/>
      </c>
      <c r="W184" s="50" t="str">
        <f>IFERROR(INDEX(Tab_UBIGEO[],MATCH(PlnMsv_Tab_DocumentosAux[[#This Row],[ADQ_UBIGEO]],Tab_UBIGEO[UBIGEO],0),MATCH($W$34,Tab_UBIGEO[#Headers],0)),"")</f>
        <v/>
      </c>
      <c r="X184" s="51" t="str">
        <f>IFERROR(INDEX(Tab_UBIGEO[],MATCH(PlnMsv_Tab_Documentos[[#This Row],[Departamento]],Tab_UBIGEO[Departamento],0),MATCH(X$34,Tab_UBIGEO[#Headers],0)),"")</f>
        <v/>
      </c>
      <c r="Y184" s="51" t="str">
        <f>IFERROR(INDEX(Tab_UBIGEO[],MATCH(PlnMsv_Tab_Documentos[[#This Row],[Provincia]],Tab_UBIGEO[Provincia],0),MATCH(Y$34,Tab_UBIGEO[#Headers],0)),"")</f>
        <v/>
      </c>
      <c r="Z184" s="50" t="str">
        <f>IF(PlnMsv_Tab_Documentos[[#This Row],[Departamento]]&lt;&gt;"",IF(COUNTIF(Tab_UBIGEO[Departamento],PlnMsv_Tab_Documentos[[#This Row],[Departamento]])&gt;=1,1,0),"")</f>
        <v/>
      </c>
      <c r="AA1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" s="34"/>
    </row>
    <row r="185" spans="3:29" ht="27.6" customHeight="1">
      <c r="C185" s="88"/>
      <c r="D185" s="89"/>
      <c r="E185" s="90"/>
      <c r="F185" s="91"/>
      <c r="G185" s="92"/>
      <c r="H185" s="93"/>
      <c r="I185" s="93"/>
      <c r="J185" s="94"/>
      <c r="K185" s="94"/>
      <c r="L185" s="94"/>
      <c r="M185" s="94"/>
      <c r="N185" s="94"/>
      <c r="O185" s="95"/>
      <c r="P185" s="96"/>
      <c r="T185" s="49">
        <v>151</v>
      </c>
      <c r="U1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" s="50" t="str">
        <f>IFERROR(INDEX(Tab_UBIGEO[],MATCH(PlnMsv_Tab_DocumentosAux[[#This Row],[ADQ_UBIGEO]],Tab_UBIGEO[UBIGEO],0),MATCH($V$34,Tab_UBIGEO[#Headers],0)),"")</f>
        <v/>
      </c>
      <c r="W185" s="50" t="str">
        <f>IFERROR(INDEX(Tab_UBIGEO[],MATCH(PlnMsv_Tab_DocumentosAux[[#This Row],[ADQ_UBIGEO]],Tab_UBIGEO[UBIGEO],0),MATCH($W$34,Tab_UBIGEO[#Headers],0)),"")</f>
        <v/>
      </c>
      <c r="X185" s="51" t="str">
        <f>IFERROR(INDEX(Tab_UBIGEO[],MATCH(PlnMsv_Tab_Documentos[[#This Row],[Departamento]],Tab_UBIGEO[Departamento],0),MATCH(X$34,Tab_UBIGEO[#Headers],0)),"")</f>
        <v/>
      </c>
      <c r="Y185" s="51" t="str">
        <f>IFERROR(INDEX(Tab_UBIGEO[],MATCH(PlnMsv_Tab_Documentos[[#This Row],[Provincia]],Tab_UBIGEO[Provincia],0),MATCH(Y$34,Tab_UBIGEO[#Headers],0)),"")</f>
        <v/>
      </c>
      <c r="Z185" s="50" t="str">
        <f>IF(PlnMsv_Tab_Documentos[[#This Row],[Departamento]]&lt;&gt;"",IF(COUNTIF(Tab_UBIGEO[Departamento],PlnMsv_Tab_Documentos[[#This Row],[Departamento]])&gt;=1,1,0),"")</f>
        <v/>
      </c>
      <c r="AA1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" s="34"/>
    </row>
    <row r="186" spans="3:29" ht="27.6" customHeight="1">
      <c r="C186" s="88"/>
      <c r="D186" s="89"/>
      <c r="E186" s="90"/>
      <c r="F186" s="91"/>
      <c r="G186" s="92"/>
      <c r="H186" s="93"/>
      <c r="I186" s="93"/>
      <c r="J186" s="94"/>
      <c r="K186" s="94"/>
      <c r="L186" s="94"/>
      <c r="M186" s="94"/>
      <c r="N186" s="94"/>
      <c r="O186" s="95"/>
      <c r="P186" s="96"/>
      <c r="T186" s="49">
        <v>152</v>
      </c>
      <c r="U1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" s="50" t="str">
        <f>IFERROR(INDEX(Tab_UBIGEO[],MATCH(PlnMsv_Tab_DocumentosAux[[#This Row],[ADQ_UBIGEO]],Tab_UBIGEO[UBIGEO],0),MATCH($V$34,Tab_UBIGEO[#Headers],0)),"")</f>
        <v/>
      </c>
      <c r="W186" s="50" t="str">
        <f>IFERROR(INDEX(Tab_UBIGEO[],MATCH(PlnMsv_Tab_DocumentosAux[[#This Row],[ADQ_UBIGEO]],Tab_UBIGEO[UBIGEO],0),MATCH($W$34,Tab_UBIGEO[#Headers],0)),"")</f>
        <v/>
      </c>
      <c r="X186" s="51" t="str">
        <f>IFERROR(INDEX(Tab_UBIGEO[],MATCH(PlnMsv_Tab_Documentos[[#This Row],[Departamento]],Tab_UBIGEO[Departamento],0),MATCH(X$34,Tab_UBIGEO[#Headers],0)),"")</f>
        <v/>
      </c>
      <c r="Y186" s="51" t="str">
        <f>IFERROR(INDEX(Tab_UBIGEO[],MATCH(PlnMsv_Tab_Documentos[[#This Row],[Provincia]],Tab_UBIGEO[Provincia],0),MATCH(Y$34,Tab_UBIGEO[#Headers],0)),"")</f>
        <v/>
      </c>
      <c r="Z186" s="50" t="str">
        <f>IF(PlnMsv_Tab_Documentos[[#This Row],[Departamento]]&lt;&gt;"",IF(COUNTIF(Tab_UBIGEO[Departamento],PlnMsv_Tab_Documentos[[#This Row],[Departamento]])&gt;=1,1,0),"")</f>
        <v/>
      </c>
      <c r="AA1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" s="34"/>
    </row>
    <row r="187" spans="3:29" ht="27.6" customHeight="1">
      <c r="C187" s="88"/>
      <c r="D187" s="89"/>
      <c r="E187" s="90"/>
      <c r="F187" s="91"/>
      <c r="G187" s="92"/>
      <c r="H187" s="93"/>
      <c r="I187" s="93"/>
      <c r="J187" s="94"/>
      <c r="K187" s="94"/>
      <c r="L187" s="94"/>
      <c r="M187" s="94"/>
      <c r="N187" s="94"/>
      <c r="O187" s="95"/>
      <c r="P187" s="96"/>
      <c r="T187" s="49">
        <v>153</v>
      </c>
      <c r="U1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" s="50" t="str">
        <f>IFERROR(INDEX(Tab_UBIGEO[],MATCH(PlnMsv_Tab_DocumentosAux[[#This Row],[ADQ_UBIGEO]],Tab_UBIGEO[UBIGEO],0),MATCH($V$34,Tab_UBIGEO[#Headers],0)),"")</f>
        <v/>
      </c>
      <c r="W187" s="50" t="str">
        <f>IFERROR(INDEX(Tab_UBIGEO[],MATCH(PlnMsv_Tab_DocumentosAux[[#This Row],[ADQ_UBIGEO]],Tab_UBIGEO[UBIGEO],0),MATCH($W$34,Tab_UBIGEO[#Headers],0)),"")</f>
        <v/>
      </c>
      <c r="X187" s="51" t="str">
        <f>IFERROR(INDEX(Tab_UBIGEO[],MATCH(PlnMsv_Tab_Documentos[[#This Row],[Departamento]],Tab_UBIGEO[Departamento],0),MATCH(X$34,Tab_UBIGEO[#Headers],0)),"")</f>
        <v/>
      </c>
      <c r="Y187" s="51" t="str">
        <f>IFERROR(INDEX(Tab_UBIGEO[],MATCH(PlnMsv_Tab_Documentos[[#This Row],[Provincia]],Tab_UBIGEO[Provincia],0),MATCH(Y$34,Tab_UBIGEO[#Headers],0)),"")</f>
        <v/>
      </c>
      <c r="Z187" s="50" t="str">
        <f>IF(PlnMsv_Tab_Documentos[[#This Row],[Departamento]]&lt;&gt;"",IF(COUNTIF(Tab_UBIGEO[Departamento],PlnMsv_Tab_Documentos[[#This Row],[Departamento]])&gt;=1,1,0),"")</f>
        <v/>
      </c>
      <c r="AA1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" s="34"/>
    </row>
    <row r="188" spans="3:29" ht="27.6" customHeight="1">
      <c r="C188" s="88"/>
      <c r="D188" s="89"/>
      <c r="E188" s="90"/>
      <c r="F188" s="91"/>
      <c r="G188" s="92"/>
      <c r="H188" s="93"/>
      <c r="I188" s="93"/>
      <c r="J188" s="94"/>
      <c r="K188" s="94"/>
      <c r="L188" s="94"/>
      <c r="M188" s="94"/>
      <c r="N188" s="94"/>
      <c r="O188" s="95"/>
      <c r="P188" s="96"/>
      <c r="T188" s="49">
        <v>154</v>
      </c>
      <c r="U1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" s="50" t="str">
        <f>IFERROR(INDEX(Tab_UBIGEO[],MATCH(PlnMsv_Tab_DocumentosAux[[#This Row],[ADQ_UBIGEO]],Tab_UBIGEO[UBIGEO],0),MATCH($V$34,Tab_UBIGEO[#Headers],0)),"")</f>
        <v/>
      </c>
      <c r="W188" s="50" t="str">
        <f>IFERROR(INDEX(Tab_UBIGEO[],MATCH(PlnMsv_Tab_DocumentosAux[[#This Row],[ADQ_UBIGEO]],Tab_UBIGEO[UBIGEO],0),MATCH($W$34,Tab_UBIGEO[#Headers],0)),"")</f>
        <v/>
      </c>
      <c r="X188" s="51" t="str">
        <f>IFERROR(INDEX(Tab_UBIGEO[],MATCH(PlnMsv_Tab_Documentos[[#This Row],[Departamento]],Tab_UBIGEO[Departamento],0),MATCH(X$34,Tab_UBIGEO[#Headers],0)),"")</f>
        <v/>
      </c>
      <c r="Y188" s="51" t="str">
        <f>IFERROR(INDEX(Tab_UBIGEO[],MATCH(PlnMsv_Tab_Documentos[[#This Row],[Provincia]],Tab_UBIGEO[Provincia],0),MATCH(Y$34,Tab_UBIGEO[#Headers],0)),"")</f>
        <v/>
      </c>
      <c r="Z188" s="50" t="str">
        <f>IF(PlnMsv_Tab_Documentos[[#This Row],[Departamento]]&lt;&gt;"",IF(COUNTIF(Tab_UBIGEO[Departamento],PlnMsv_Tab_Documentos[[#This Row],[Departamento]])&gt;=1,1,0),"")</f>
        <v/>
      </c>
      <c r="AA1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" s="34"/>
    </row>
    <row r="189" spans="3:29" ht="27.6" customHeight="1">
      <c r="C189" s="88"/>
      <c r="D189" s="89"/>
      <c r="E189" s="90"/>
      <c r="F189" s="91"/>
      <c r="G189" s="92"/>
      <c r="H189" s="93"/>
      <c r="I189" s="93"/>
      <c r="J189" s="94"/>
      <c r="K189" s="94"/>
      <c r="L189" s="94"/>
      <c r="M189" s="94"/>
      <c r="N189" s="94"/>
      <c r="O189" s="95"/>
      <c r="P189" s="96"/>
      <c r="T189" s="49">
        <v>155</v>
      </c>
      <c r="U1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" s="50" t="str">
        <f>IFERROR(INDEX(Tab_UBIGEO[],MATCH(PlnMsv_Tab_DocumentosAux[[#This Row],[ADQ_UBIGEO]],Tab_UBIGEO[UBIGEO],0),MATCH($V$34,Tab_UBIGEO[#Headers],0)),"")</f>
        <v/>
      </c>
      <c r="W189" s="50" t="str">
        <f>IFERROR(INDEX(Tab_UBIGEO[],MATCH(PlnMsv_Tab_DocumentosAux[[#This Row],[ADQ_UBIGEO]],Tab_UBIGEO[UBIGEO],0),MATCH($W$34,Tab_UBIGEO[#Headers],0)),"")</f>
        <v/>
      </c>
      <c r="X189" s="51" t="str">
        <f>IFERROR(INDEX(Tab_UBIGEO[],MATCH(PlnMsv_Tab_Documentos[[#This Row],[Departamento]],Tab_UBIGEO[Departamento],0),MATCH(X$34,Tab_UBIGEO[#Headers],0)),"")</f>
        <v/>
      </c>
      <c r="Y189" s="51" t="str">
        <f>IFERROR(INDEX(Tab_UBIGEO[],MATCH(PlnMsv_Tab_Documentos[[#This Row],[Provincia]],Tab_UBIGEO[Provincia],0),MATCH(Y$34,Tab_UBIGEO[#Headers],0)),"")</f>
        <v/>
      </c>
      <c r="Z189" s="50" t="str">
        <f>IF(PlnMsv_Tab_Documentos[[#This Row],[Departamento]]&lt;&gt;"",IF(COUNTIF(Tab_UBIGEO[Departamento],PlnMsv_Tab_Documentos[[#This Row],[Departamento]])&gt;=1,1,0),"")</f>
        <v/>
      </c>
      <c r="AA1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" s="34"/>
    </row>
    <row r="190" spans="3:29" ht="27.6" customHeight="1">
      <c r="C190" s="88"/>
      <c r="D190" s="89"/>
      <c r="E190" s="90"/>
      <c r="F190" s="91"/>
      <c r="G190" s="92"/>
      <c r="H190" s="93"/>
      <c r="I190" s="93"/>
      <c r="J190" s="94"/>
      <c r="K190" s="94"/>
      <c r="L190" s="94"/>
      <c r="M190" s="94"/>
      <c r="N190" s="94"/>
      <c r="O190" s="95"/>
      <c r="P190" s="96"/>
      <c r="T190" s="49">
        <v>156</v>
      </c>
      <c r="U1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" s="50" t="str">
        <f>IFERROR(INDEX(Tab_UBIGEO[],MATCH(PlnMsv_Tab_DocumentosAux[[#This Row],[ADQ_UBIGEO]],Tab_UBIGEO[UBIGEO],0),MATCH($V$34,Tab_UBIGEO[#Headers],0)),"")</f>
        <v/>
      </c>
      <c r="W190" s="50" t="str">
        <f>IFERROR(INDEX(Tab_UBIGEO[],MATCH(PlnMsv_Tab_DocumentosAux[[#This Row],[ADQ_UBIGEO]],Tab_UBIGEO[UBIGEO],0),MATCH($W$34,Tab_UBIGEO[#Headers],0)),"")</f>
        <v/>
      </c>
      <c r="X190" s="51" t="str">
        <f>IFERROR(INDEX(Tab_UBIGEO[],MATCH(PlnMsv_Tab_Documentos[[#This Row],[Departamento]],Tab_UBIGEO[Departamento],0),MATCH(X$34,Tab_UBIGEO[#Headers],0)),"")</f>
        <v/>
      </c>
      <c r="Y190" s="51" t="str">
        <f>IFERROR(INDEX(Tab_UBIGEO[],MATCH(PlnMsv_Tab_Documentos[[#This Row],[Provincia]],Tab_UBIGEO[Provincia],0),MATCH(Y$34,Tab_UBIGEO[#Headers],0)),"")</f>
        <v/>
      </c>
      <c r="Z190" s="50" t="str">
        <f>IF(PlnMsv_Tab_Documentos[[#This Row],[Departamento]]&lt;&gt;"",IF(COUNTIF(Tab_UBIGEO[Departamento],PlnMsv_Tab_Documentos[[#This Row],[Departamento]])&gt;=1,1,0),"")</f>
        <v/>
      </c>
      <c r="AA1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" s="34"/>
    </row>
    <row r="191" spans="3:29" ht="27.6" customHeight="1">
      <c r="C191" s="88"/>
      <c r="D191" s="89"/>
      <c r="E191" s="90"/>
      <c r="F191" s="91"/>
      <c r="G191" s="92"/>
      <c r="H191" s="93"/>
      <c r="I191" s="93"/>
      <c r="J191" s="94"/>
      <c r="K191" s="94"/>
      <c r="L191" s="94"/>
      <c r="M191" s="94"/>
      <c r="N191" s="94"/>
      <c r="O191" s="95"/>
      <c r="P191" s="96"/>
      <c r="T191" s="49">
        <v>157</v>
      </c>
      <c r="U1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" s="50" t="str">
        <f>IFERROR(INDEX(Tab_UBIGEO[],MATCH(PlnMsv_Tab_DocumentosAux[[#This Row],[ADQ_UBIGEO]],Tab_UBIGEO[UBIGEO],0),MATCH($V$34,Tab_UBIGEO[#Headers],0)),"")</f>
        <v/>
      </c>
      <c r="W191" s="50" t="str">
        <f>IFERROR(INDEX(Tab_UBIGEO[],MATCH(PlnMsv_Tab_DocumentosAux[[#This Row],[ADQ_UBIGEO]],Tab_UBIGEO[UBIGEO],0),MATCH($W$34,Tab_UBIGEO[#Headers],0)),"")</f>
        <v/>
      </c>
      <c r="X191" s="51" t="str">
        <f>IFERROR(INDEX(Tab_UBIGEO[],MATCH(PlnMsv_Tab_Documentos[[#This Row],[Departamento]],Tab_UBIGEO[Departamento],0),MATCH(X$34,Tab_UBIGEO[#Headers],0)),"")</f>
        <v/>
      </c>
      <c r="Y191" s="51" t="str">
        <f>IFERROR(INDEX(Tab_UBIGEO[],MATCH(PlnMsv_Tab_Documentos[[#This Row],[Provincia]],Tab_UBIGEO[Provincia],0),MATCH(Y$34,Tab_UBIGEO[#Headers],0)),"")</f>
        <v/>
      </c>
      <c r="Z191" s="50" t="str">
        <f>IF(PlnMsv_Tab_Documentos[[#This Row],[Departamento]]&lt;&gt;"",IF(COUNTIF(Tab_UBIGEO[Departamento],PlnMsv_Tab_Documentos[[#This Row],[Departamento]])&gt;=1,1,0),"")</f>
        <v/>
      </c>
      <c r="AA1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" s="34"/>
    </row>
    <row r="192" spans="3:29" ht="27.6" customHeight="1">
      <c r="C192" s="88"/>
      <c r="D192" s="89"/>
      <c r="E192" s="90"/>
      <c r="F192" s="91"/>
      <c r="G192" s="92"/>
      <c r="H192" s="93"/>
      <c r="I192" s="93"/>
      <c r="J192" s="94"/>
      <c r="K192" s="94"/>
      <c r="L192" s="94"/>
      <c r="M192" s="94"/>
      <c r="N192" s="94"/>
      <c r="O192" s="95"/>
      <c r="P192" s="96"/>
      <c r="T192" s="49">
        <v>158</v>
      </c>
      <c r="U1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" s="50" t="str">
        <f>IFERROR(INDEX(Tab_UBIGEO[],MATCH(PlnMsv_Tab_DocumentosAux[[#This Row],[ADQ_UBIGEO]],Tab_UBIGEO[UBIGEO],0),MATCH($V$34,Tab_UBIGEO[#Headers],0)),"")</f>
        <v/>
      </c>
      <c r="W192" s="50" t="str">
        <f>IFERROR(INDEX(Tab_UBIGEO[],MATCH(PlnMsv_Tab_DocumentosAux[[#This Row],[ADQ_UBIGEO]],Tab_UBIGEO[UBIGEO],0),MATCH($W$34,Tab_UBIGEO[#Headers],0)),"")</f>
        <v/>
      </c>
      <c r="X192" s="51" t="str">
        <f>IFERROR(INDEX(Tab_UBIGEO[],MATCH(PlnMsv_Tab_Documentos[[#This Row],[Departamento]],Tab_UBIGEO[Departamento],0),MATCH(X$34,Tab_UBIGEO[#Headers],0)),"")</f>
        <v/>
      </c>
      <c r="Y192" s="51" t="str">
        <f>IFERROR(INDEX(Tab_UBIGEO[],MATCH(PlnMsv_Tab_Documentos[[#This Row],[Provincia]],Tab_UBIGEO[Provincia],0),MATCH(Y$34,Tab_UBIGEO[#Headers],0)),"")</f>
        <v/>
      </c>
      <c r="Z192" s="50" t="str">
        <f>IF(PlnMsv_Tab_Documentos[[#This Row],[Departamento]]&lt;&gt;"",IF(COUNTIF(Tab_UBIGEO[Departamento],PlnMsv_Tab_Documentos[[#This Row],[Departamento]])&gt;=1,1,0),"")</f>
        <v/>
      </c>
      <c r="AA1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" s="34"/>
    </row>
    <row r="193" spans="3:29" ht="27.6" customHeight="1">
      <c r="C193" s="88"/>
      <c r="D193" s="89"/>
      <c r="E193" s="90"/>
      <c r="F193" s="91"/>
      <c r="G193" s="92"/>
      <c r="H193" s="93"/>
      <c r="I193" s="93"/>
      <c r="J193" s="94"/>
      <c r="K193" s="94"/>
      <c r="L193" s="94"/>
      <c r="M193" s="94"/>
      <c r="N193" s="94"/>
      <c r="O193" s="95"/>
      <c r="P193" s="96"/>
      <c r="T193" s="49">
        <v>159</v>
      </c>
      <c r="U1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" s="50" t="str">
        <f>IFERROR(INDEX(Tab_UBIGEO[],MATCH(PlnMsv_Tab_DocumentosAux[[#This Row],[ADQ_UBIGEO]],Tab_UBIGEO[UBIGEO],0),MATCH($V$34,Tab_UBIGEO[#Headers],0)),"")</f>
        <v/>
      </c>
      <c r="W193" s="50" t="str">
        <f>IFERROR(INDEX(Tab_UBIGEO[],MATCH(PlnMsv_Tab_DocumentosAux[[#This Row],[ADQ_UBIGEO]],Tab_UBIGEO[UBIGEO],0),MATCH($W$34,Tab_UBIGEO[#Headers],0)),"")</f>
        <v/>
      </c>
      <c r="X193" s="51" t="str">
        <f>IFERROR(INDEX(Tab_UBIGEO[],MATCH(PlnMsv_Tab_Documentos[[#This Row],[Departamento]],Tab_UBIGEO[Departamento],0),MATCH(X$34,Tab_UBIGEO[#Headers],0)),"")</f>
        <v/>
      </c>
      <c r="Y193" s="51" t="str">
        <f>IFERROR(INDEX(Tab_UBIGEO[],MATCH(PlnMsv_Tab_Documentos[[#This Row],[Provincia]],Tab_UBIGEO[Provincia],0),MATCH(Y$34,Tab_UBIGEO[#Headers],0)),"")</f>
        <v/>
      </c>
      <c r="Z193" s="50" t="str">
        <f>IF(PlnMsv_Tab_Documentos[[#This Row],[Departamento]]&lt;&gt;"",IF(COUNTIF(Tab_UBIGEO[Departamento],PlnMsv_Tab_Documentos[[#This Row],[Departamento]])&gt;=1,1,0),"")</f>
        <v/>
      </c>
      <c r="AA1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" s="34"/>
    </row>
    <row r="194" spans="3:29" ht="27.6" customHeight="1">
      <c r="C194" s="88"/>
      <c r="D194" s="89"/>
      <c r="E194" s="90"/>
      <c r="F194" s="91"/>
      <c r="G194" s="92"/>
      <c r="H194" s="93"/>
      <c r="I194" s="93"/>
      <c r="J194" s="94"/>
      <c r="K194" s="94"/>
      <c r="L194" s="94"/>
      <c r="M194" s="94"/>
      <c r="N194" s="94"/>
      <c r="O194" s="95"/>
      <c r="P194" s="96"/>
      <c r="T194" s="49">
        <v>160</v>
      </c>
      <c r="U1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" s="50" t="str">
        <f>IFERROR(INDEX(Tab_UBIGEO[],MATCH(PlnMsv_Tab_DocumentosAux[[#This Row],[ADQ_UBIGEO]],Tab_UBIGEO[UBIGEO],0),MATCH($V$34,Tab_UBIGEO[#Headers],0)),"")</f>
        <v/>
      </c>
      <c r="W194" s="50" t="str">
        <f>IFERROR(INDEX(Tab_UBIGEO[],MATCH(PlnMsv_Tab_DocumentosAux[[#This Row],[ADQ_UBIGEO]],Tab_UBIGEO[UBIGEO],0),MATCH($W$34,Tab_UBIGEO[#Headers],0)),"")</f>
        <v/>
      </c>
      <c r="X194" s="51" t="str">
        <f>IFERROR(INDEX(Tab_UBIGEO[],MATCH(PlnMsv_Tab_Documentos[[#This Row],[Departamento]],Tab_UBIGEO[Departamento],0),MATCH(X$34,Tab_UBIGEO[#Headers],0)),"")</f>
        <v/>
      </c>
      <c r="Y194" s="51" t="str">
        <f>IFERROR(INDEX(Tab_UBIGEO[],MATCH(PlnMsv_Tab_Documentos[[#This Row],[Provincia]],Tab_UBIGEO[Provincia],0),MATCH(Y$34,Tab_UBIGEO[#Headers],0)),"")</f>
        <v/>
      </c>
      <c r="Z194" s="50" t="str">
        <f>IF(PlnMsv_Tab_Documentos[[#This Row],[Departamento]]&lt;&gt;"",IF(COUNTIF(Tab_UBIGEO[Departamento],PlnMsv_Tab_Documentos[[#This Row],[Departamento]])&gt;=1,1,0),"")</f>
        <v/>
      </c>
      <c r="AA1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" s="34"/>
    </row>
    <row r="195" spans="3:29" ht="27.6" customHeight="1">
      <c r="C195" s="88"/>
      <c r="D195" s="89"/>
      <c r="E195" s="90"/>
      <c r="F195" s="91"/>
      <c r="G195" s="92"/>
      <c r="H195" s="93"/>
      <c r="I195" s="93"/>
      <c r="J195" s="94"/>
      <c r="K195" s="94"/>
      <c r="L195" s="94"/>
      <c r="M195" s="94"/>
      <c r="N195" s="94"/>
      <c r="O195" s="95"/>
      <c r="P195" s="96"/>
      <c r="T195" s="49">
        <v>161</v>
      </c>
      <c r="U1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" s="50" t="str">
        <f>IFERROR(INDEX(Tab_UBIGEO[],MATCH(PlnMsv_Tab_DocumentosAux[[#This Row],[ADQ_UBIGEO]],Tab_UBIGEO[UBIGEO],0),MATCH($V$34,Tab_UBIGEO[#Headers],0)),"")</f>
        <v/>
      </c>
      <c r="W195" s="50" t="str">
        <f>IFERROR(INDEX(Tab_UBIGEO[],MATCH(PlnMsv_Tab_DocumentosAux[[#This Row],[ADQ_UBIGEO]],Tab_UBIGEO[UBIGEO],0),MATCH($W$34,Tab_UBIGEO[#Headers],0)),"")</f>
        <v/>
      </c>
      <c r="X195" s="51" t="str">
        <f>IFERROR(INDEX(Tab_UBIGEO[],MATCH(PlnMsv_Tab_Documentos[[#This Row],[Departamento]],Tab_UBIGEO[Departamento],0),MATCH(X$34,Tab_UBIGEO[#Headers],0)),"")</f>
        <v/>
      </c>
      <c r="Y195" s="51" t="str">
        <f>IFERROR(INDEX(Tab_UBIGEO[],MATCH(PlnMsv_Tab_Documentos[[#This Row],[Provincia]],Tab_UBIGEO[Provincia],0),MATCH(Y$34,Tab_UBIGEO[#Headers],0)),"")</f>
        <v/>
      </c>
      <c r="Z195" s="50" t="str">
        <f>IF(PlnMsv_Tab_Documentos[[#This Row],[Departamento]]&lt;&gt;"",IF(COUNTIF(Tab_UBIGEO[Departamento],PlnMsv_Tab_Documentos[[#This Row],[Departamento]])&gt;=1,1,0),"")</f>
        <v/>
      </c>
      <c r="AA1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" s="34"/>
    </row>
    <row r="196" spans="3:29" ht="27.6" customHeight="1">
      <c r="C196" s="88"/>
      <c r="D196" s="89"/>
      <c r="E196" s="90"/>
      <c r="F196" s="91"/>
      <c r="G196" s="92"/>
      <c r="H196" s="93"/>
      <c r="I196" s="93"/>
      <c r="J196" s="94"/>
      <c r="K196" s="94"/>
      <c r="L196" s="94"/>
      <c r="M196" s="94"/>
      <c r="N196" s="94"/>
      <c r="O196" s="95"/>
      <c r="P196" s="96"/>
      <c r="T196" s="49">
        <v>162</v>
      </c>
      <c r="U1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" s="50" t="str">
        <f>IFERROR(INDEX(Tab_UBIGEO[],MATCH(PlnMsv_Tab_DocumentosAux[[#This Row],[ADQ_UBIGEO]],Tab_UBIGEO[UBIGEO],0),MATCH($V$34,Tab_UBIGEO[#Headers],0)),"")</f>
        <v/>
      </c>
      <c r="W196" s="50" t="str">
        <f>IFERROR(INDEX(Tab_UBIGEO[],MATCH(PlnMsv_Tab_DocumentosAux[[#This Row],[ADQ_UBIGEO]],Tab_UBIGEO[UBIGEO],0),MATCH($W$34,Tab_UBIGEO[#Headers],0)),"")</f>
        <v/>
      </c>
      <c r="X196" s="51" t="str">
        <f>IFERROR(INDEX(Tab_UBIGEO[],MATCH(PlnMsv_Tab_Documentos[[#This Row],[Departamento]],Tab_UBIGEO[Departamento],0),MATCH(X$34,Tab_UBIGEO[#Headers],0)),"")</f>
        <v/>
      </c>
      <c r="Y196" s="51" t="str">
        <f>IFERROR(INDEX(Tab_UBIGEO[],MATCH(PlnMsv_Tab_Documentos[[#This Row],[Provincia]],Tab_UBIGEO[Provincia],0),MATCH(Y$34,Tab_UBIGEO[#Headers],0)),"")</f>
        <v/>
      </c>
      <c r="Z196" s="50" t="str">
        <f>IF(PlnMsv_Tab_Documentos[[#This Row],[Departamento]]&lt;&gt;"",IF(COUNTIF(Tab_UBIGEO[Departamento],PlnMsv_Tab_Documentos[[#This Row],[Departamento]])&gt;=1,1,0),"")</f>
        <v/>
      </c>
      <c r="AA1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" s="34"/>
    </row>
    <row r="197" spans="3:29" ht="27.6" customHeight="1">
      <c r="C197" s="88"/>
      <c r="D197" s="89"/>
      <c r="E197" s="90"/>
      <c r="F197" s="91"/>
      <c r="G197" s="92"/>
      <c r="H197" s="93"/>
      <c r="I197" s="93"/>
      <c r="J197" s="94"/>
      <c r="K197" s="94"/>
      <c r="L197" s="94"/>
      <c r="M197" s="94"/>
      <c r="N197" s="94"/>
      <c r="O197" s="95"/>
      <c r="P197" s="96"/>
      <c r="T197" s="49">
        <v>163</v>
      </c>
      <c r="U1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" s="50" t="str">
        <f>IFERROR(INDEX(Tab_UBIGEO[],MATCH(PlnMsv_Tab_DocumentosAux[[#This Row],[ADQ_UBIGEO]],Tab_UBIGEO[UBIGEO],0),MATCH($V$34,Tab_UBIGEO[#Headers],0)),"")</f>
        <v/>
      </c>
      <c r="W197" s="50" t="str">
        <f>IFERROR(INDEX(Tab_UBIGEO[],MATCH(PlnMsv_Tab_DocumentosAux[[#This Row],[ADQ_UBIGEO]],Tab_UBIGEO[UBIGEO],0),MATCH($W$34,Tab_UBIGEO[#Headers],0)),"")</f>
        <v/>
      </c>
      <c r="X197" s="51" t="str">
        <f>IFERROR(INDEX(Tab_UBIGEO[],MATCH(PlnMsv_Tab_Documentos[[#This Row],[Departamento]],Tab_UBIGEO[Departamento],0),MATCH(X$34,Tab_UBIGEO[#Headers],0)),"")</f>
        <v/>
      </c>
      <c r="Y197" s="51" t="str">
        <f>IFERROR(INDEX(Tab_UBIGEO[],MATCH(PlnMsv_Tab_Documentos[[#This Row],[Provincia]],Tab_UBIGEO[Provincia],0),MATCH(Y$34,Tab_UBIGEO[#Headers],0)),"")</f>
        <v/>
      </c>
      <c r="Z197" s="50" t="str">
        <f>IF(PlnMsv_Tab_Documentos[[#This Row],[Departamento]]&lt;&gt;"",IF(COUNTIF(Tab_UBIGEO[Departamento],PlnMsv_Tab_Documentos[[#This Row],[Departamento]])&gt;=1,1,0),"")</f>
        <v/>
      </c>
      <c r="AA1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" s="34"/>
    </row>
    <row r="198" spans="3:29" ht="27.6" customHeight="1">
      <c r="C198" s="88"/>
      <c r="D198" s="89"/>
      <c r="E198" s="90"/>
      <c r="F198" s="91"/>
      <c r="G198" s="92"/>
      <c r="H198" s="93"/>
      <c r="I198" s="93"/>
      <c r="J198" s="94"/>
      <c r="K198" s="94"/>
      <c r="L198" s="94"/>
      <c r="M198" s="94"/>
      <c r="N198" s="94"/>
      <c r="O198" s="95"/>
      <c r="P198" s="96"/>
      <c r="T198" s="49">
        <v>164</v>
      </c>
      <c r="U1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" s="50" t="str">
        <f>IFERROR(INDEX(Tab_UBIGEO[],MATCH(PlnMsv_Tab_DocumentosAux[[#This Row],[ADQ_UBIGEO]],Tab_UBIGEO[UBIGEO],0),MATCH($V$34,Tab_UBIGEO[#Headers],0)),"")</f>
        <v/>
      </c>
      <c r="W198" s="50" t="str">
        <f>IFERROR(INDEX(Tab_UBIGEO[],MATCH(PlnMsv_Tab_DocumentosAux[[#This Row],[ADQ_UBIGEO]],Tab_UBIGEO[UBIGEO],0),MATCH($W$34,Tab_UBIGEO[#Headers],0)),"")</f>
        <v/>
      </c>
      <c r="X198" s="51" t="str">
        <f>IFERROR(INDEX(Tab_UBIGEO[],MATCH(PlnMsv_Tab_Documentos[[#This Row],[Departamento]],Tab_UBIGEO[Departamento],0),MATCH(X$34,Tab_UBIGEO[#Headers],0)),"")</f>
        <v/>
      </c>
      <c r="Y198" s="51" t="str">
        <f>IFERROR(INDEX(Tab_UBIGEO[],MATCH(PlnMsv_Tab_Documentos[[#This Row],[Provincia]],Tab_UBIGEO[Provincia],0),MATCH(Y$34,Tab_UBIGEO[#Headers],0)),"")</f>
        <v/>
      </c>
      <c r="Z198" s="50" t="str">
        <f>IF(PlnMsv_Tab_Documentos[[#This Row],[Departamento]]&lt;&gt;"",IF(COUNTIF(Tab_UBIGEO[Departamento],PlnMsv_Tab_Documentos[[#This Row],[Departamento]])&gt;=1,1,0),"")</f>
        <v/>
      </c>
      <c r="AA1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" s="34"/>
    </row>
    <row r="199" spans="3:29" ht="27.6" customHeight="1">
      <c r="C199" s="88"/>
      <c r="D199" s="89"/>
      <c r="E199" s="90"/>
      <c r="F199" s="91"/>
      <c r="G199" s="92"/>
      <c r="H199" s="93"/>
      <c r="I199" s="93"/>
      <c r="J199" s="94"/>
      <c r="K199" s="94"/>
      <c r="L199" s="94"/>
      <c r="M199" s="94"/>
      <c r="N199" s="94"/>
      <c r="O199" s="95"/>
      <c r="P199" s="96"/>
      <c r="T199" s="49">
        <v>165</v>
      </c>
      <c r="U1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" s="50" t="str">
        <f>IFERROR(INDEX(Tab_UBIGEO[],MATCH(PlnMsv_Tab_DocumentosAux[[#This Row],[ADQ_UBIGEO]],Tab_UBIGEO[UBIGEO],0),MATCH($V$34,Tab_UBIGEO[#Headers],0)),"")</f>
        <v/>
      </c>
      <c r="W199" s="50" t="str">
        <f>IFERROR(INDEX(Tab_UBIGEO[],MATCH(PlnMsv_Tab_DocumentosAux[[#This Row],[ADQ_UBIGEO]],Tab_UBIGEO[UBIGEO],0),MATCH($W$34,Tab_UBIGEO[#Headers],0)),"")</f>
        <v/>
      </c>
      <c r="X199" s="51" t="str">
        <f>IFERROR(INDEX(Tab_UBIGEO[],MATCH(PlnMsv_Tab_Documentos[[#This Row],[Departamento]],Tab_UBIGEO[Departamento],0),MATCH(X$34,Tab_UBIGEO[#Headers],0)),"")</f>
        <v/>
      </c>
      <c r="Y199" s="51" t="str">
        <f>IFERROR(INDEX(Tab_UBIGEO[],MATCH(PlnMsv_Tab_Documentos[[#This Row],[Provincia]],Tab_UBIGEO[Provincia],0),MATCH(Y$34,Tab_UBIGEO[#Headers],0)),"")</f>
        <v/>
      </c>
      <c r="Z199" s="50" t="str">
        <f>IF(PlnMsv_Tab_Documentos[[#This Row],[Departamento]]&lt;&gt;"",IF(COUNTIF(Tab_UBIGEO[Departamento],PlnMsv_Tab_Documentos[[#This Row],[Departamento]])&gt;=1,1,0),"")</f>
        <v/>
      </c>
      <c r="AA1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" s="34"/>
    </row>
    <row r="200" spans="3:29" ht="27.6" customHeight="1">
      <c r="C200" s="88"/>
      <c r="D200" s="89"/>
      <c r="E200" s="90"/>
      <c r="F200" s="91"/>
      <c r="G200" s="92"/>
      <c r="H200" s="93"/>
      <c r="I200" s="93"/>
      <c r="J200" s="94"/>
      <c r="K200" s="94"/>
      <c r="L200" s="94"/>
      <c r="M200" s="94"/>
      <c r="N200" s="94"/>
      <c r="O200" s="95"/>
      <c r="P200" s="96"/>
      <c r="T200" s="49">
        <v>166</v>
      </c>
      <c r="U2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" s="50" t="str">
        <f>IFERROR(INDEX(Tab_UBIGEO[],MATCH(PlnMsv_Tab_DocumentosAux[[#This Row],[ADQ_UBIGEO]],Tab_UBIGEO[UBIGEO],0),MATCH($V$34,Tab_UBIGEO[#Headers],0)),"")</f>
        <v/>
      </c>
      <c r="W200" s="50" t="str">
        <f>IFERROR(INDEX(Tab_UBIGEO[],MATCH(PlnMsv_Tab_DocumentosAux[[#This Row],[ADQ_UBIGEO]],Tab_UBIGEO[UBIGEO],0),MATCH($W$34,Tab_UBIGEO[#Headers],0)),"")</f>
        <v/>
      </c>
      <c r="X200" s="51" t="str">
        <f>IFERROR(INDEX(Tab_UBIGEO[],MATCH(PlnMsv_Tab_Documentos[[#This Row],[Departamento]],Tab_UBIGEO[Departamento],0),MATCH(X$34,Tab_UBIGEO[#Headers],0)),"")</f>
        <v/>
      </c>
      <c r="Y200" s="51" t="str">
        <f>IFERROR(INDEX(Tab_UBIGEO[],MATCH(PlnMsv_Tab_Documentos[[#This Row],[Provincia]],Tab_UBIGEO[Provincia],0),MATCH(Y$34,Tab_UBIGEO[#Headers],0)),"")</f>
        <v/>
      </c>
      <c r="Z200" s="50" t="str">
        <f>IF(PlnMsv_Tab_Documentos[[#This Row],[Departamento]]&lt;&gt;"",IF(COUNTIF(Tab_UBIGEO[Departamento],PlnMsv_Tab_Documentos[[#This Row],[Departamento]])&gt;=1,1,0),"")</f>
        <v/>
      </c>
      <c r="AA2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" s="34"/>
    </row>
    <row r="201" spans="3:29" ht="27.6" customHeight="1">
      <c r="C201" s="88"/>
      <c r="D201" s="89"/>
      <c r="E201" s="90"/>
      <c r="F201" s="91"/>
      <c r="G201" s="92"/>
      <c r="H201" s="93"/>
      <c r="I201" s="93"/>
      <c r="J201" s="94"/>
      <c r="K201" s="94"/>
      <c r="L201" s="94"/>
      <c r="M201" s="94"/>
      <c r="N201" s="94"/>
      <c r="O201" s="95"/>
      <c r="P201" s="96"/>
      <c r="T201" s="49">
        <v>167</v>
      </c>
      <c r="U2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" s="50" t="str">
        <f>IFERROR(INDEX(Tab_UBIGEO[],MATCH(PlnMsv_Tab_DocumentosAux[[#This Row],[ADQ_UBIGEO]],Tab_UBIGEO[UBIGEO],0),MATCH($V$34,Tab_UBIGEO[#Headers],0)),"")</f>
        <v/>
      </c>
      <c r="W201" s="50" t="str">
        <f>IFERROR(INDEX(Tab_UBIGEO[],MATCH(PlnMsv_Tab_DocumentosAux[[#This Row],[ADQ_UBIGEO]],Tab_UBIGEO[UBIGEO],0),MATCH($W$34,Tab_UBIGEO[#Headers],0)),"")</f>
        <v/>
      </c>
      <c r="X201" s="51" t="str">
        <f>IFERROR(INDEX(Tab_UBIGEO[],MATCH(PlnMsv_Tab_Documentos[[#This Row],[Departamento]],Tab_UBIGEO[Departamento],0),MATCH(X$34,Tab_UBIGEO[#Headers],0)),"")</f>
        <v/>
      </c>
      <c r="Y201" s="51" t="str">
        <f>IFERROR(INDEX(Tab_UBIGEO[],MATCH(PlnMsv_Tab_Documentos[[#This Row],[Provincia]],Tab_UBIGEO[Provincia],0),MATCH(Y$34,Tab_UBIGEO[#Headers],0)),"")</f>
        <v/>
      </c>
      <c r="Z201" s="50" t="str">
        <f>IF(PlnMsv_Tab_Documentos[[#This Row],[Departamento]]&lt;&gt;"",IF(COUNTIF(Tab_UBIGEO[Departamento],PlnMsv_Tab_Documentos[[#This Row],[Departamento]])&gt;=1,1,0),"")</f>
        <v/>
      </c>
      <c r="AA2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" s="34"/>
    </row>
    <row r="202" spans="3:29" ht="27.6" customHeight="1">
      <c r="C202" s="88"/>
      <c r="D202" s="89"/>
      <c r="E202" s="90"/>
      <c r="F202" s="91"/>
      <c r="G202" s="92"/>
      <c r="H202" s="93"/>
      <c r="I202" s="93"/>
      <c r="J202" s="94"/>
      <c r="K202" s="94"/>
      <c r="L202" s="94"/>
      <c r="M202" s="94"/>
      <c r="N202" s="94"/>
      <c r="O202" s="95"/>
      <c r="P202" s="96"/>
      <c r="T202" s="49">
        <v>168</v>
      </c>
      <c r="U2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" s="50" t="str">
        <f>IFERROR(INDEX(Tab_UBIGEO[],MATCH(PlnMsv_Tab_DocumentosAux[[#This Row],[ADQ_UBIGEO]],Tab_UBIGEO[UBIGEO],0),MATCH($V$34,Tab_UBIGEO[#Headers],0)),"")</f>
        <v/>
      </c>
      <c r="W202" s="50" t="str">
        <f>IFERROR(INDEX(Tab_UBIGEO[],MATCH(PlnMsv_Tab_DocumentosAux[[#This Row],[ADQ_UBIGEO]],Tab_UBIGEO[UBIGEO],0),MATCH($W$34,Tab_UBIGEO[#Headers],0)),"")</f>
        <v/>
      </c>
      <c r="X202" s="51" t="str">
        <f>IFERROR(INDEX(Tab_UBIGEO[],MATCH(PlnMsv_Tab_Documentos[[#This Row],[Departamento]],Tab_UBIGEO[Departamento],0),MATCH(X$34,Tab_UBIGEO[#Headers],0)),"")</f>
        <v/>
      </c>
      <c r="Y202" s="51" t="str">
        <f>IFERROR(INDEX(Tab_UBIGEO[],MATCH(PlnMsv_Tab_Documentos[[#This Row],[Provincia]],Tab_UBIGEO[Provincia],0),MATCH(Y$34,Tab_UBIGEO[#Headers],0)),"")</f>
        <v/>
      </c>
      <c r="Z202" s="50" t="str">
        <f>IF(PlnMsv_Tab_Documentos[[#This Row],[Departamento]]&lt;&gt;"",IF(COUNTIF(Tab_UBIGEO[Departamento],PlnMsv_Tab_Documentos[[#This Row],[Departamento]])&gt;=1,1,0),"")</f>
        <v/>
      </c>
      <c r="AA2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" s="34"/>
    </row>
    <row r="203" spans="3:29" ht="27.6" customHeight="1">
      <c r="C203" s="88"/>
      <c r="D203" s="89"/>
      <c r="E203" s="90"/>
      <c r="F203" s="91"/>
      <c r="G203" s="92"/>
      <c r="H203" s="93"/>
      <c r="I203" s="93"/>
      <c r="J203" s="94"/>
      <c r="K203" s="94"/>
      <c r="L203" s="94"/>
      <c r="M203" s="94"/>
      <c r="N203" s="94"/>
      <c r="O203" s="95"/>
      <c r="P203" s="96"/>
      <c r="T203" s="49">
        <v>169</v>
      </c>
      <c r="U2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3" s="50" t="str">
        <f>IFERROR(INDEX(Tab_UBIGEO[],MATCH(PlnMsv_Tab_DocumentosAux[[#This Row],[ADQ_UBIGEO]],Tab_UBIGEO[UBIGEO],0),MATCH($V$34,Tab_UBIGEO[#Headers],0)),"")</f>
        <v/>
      </c>
      <c r="W203" s="50" t="str">
        <f>IFERROR(INDEX(Tab_UBIGEO[],MATCH(PlnMsv_Tab_DocumentosAux[[#This Row],[ADQ_UBIGEO]],Tab_UBIGEO[UBIGEO],0),MATCH($W$34,Tab_UBIGEO[#Headers],0)),"")</f>
        <v/>
      </c>
      <c r="X203" s="51" t="str">
        <f>IFERROR(INDEX(Tab_UBIGEO[],MATCH(PlnMsv_Tab_Documentos[[#This Row],[Departamento]],Tab_UBIGEO[Departamento],0),MATCH(X$34,Tab_UBIGEO[#Headers],0)),"")</f>
        <v/>
      </c>
      <c r="Y203" s="51" t="str">
        <f>IFERROR(INDEX(Tab_UBIGEO[],MATCH(PlnMsv_Tab_Documentos[[#This Row],[Provincia]],Tab_UBIGEO[Provincia],0),MATCH(Y$34,Tab_UBIGEO[#Headers],0)),"")</f>
        <v/>
      </c>
      <c r="Z203" s="50" t="str">
        <f>IF(PlnMsv_Tab_Documentos[[#This Row],[Departamento]]&lt;&gt;"",IF(COUNTIF(Tab_UBIGEO[Departamento],PlnMsv_Tab_Documentos[[#This Row],[Departamento]])&gt;=1,1,0),"")</f>
        <v/>
      </c>
      <c r="AA2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3" s="34"/>
    </row>
    <row r="204" spans="3:29" ht="27.6" customHeight="1">
      <c r="C204" s="88"/>
      <c r="D204" s="89"/>
      <c r="E204" s="90"/>
      <c r="F204" s="91"/>
      <c r="G204" s="92"/>
      <c r="H204" s="93"/>
      <c r="I204" s="93"/>
      <c r="J204" s="94"/>
      <c r="K204" s="94"/>
      <c r="L204" s="94"/>
      <c r="M204" s="94"/>
      <c r="N204" s="94"/>
      <c r="O204" s="95"/>
      <c r="P204" s="96"/>
      <c r="T204" s="49">
        <v>170</v>
      </c>
      <c r="U2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4" s="50" t="str">
        <f>IFERROR(INDEX(Tab_UBIGEO[],MATCH(PlnMsv_Tab_DocumentosAux[[#This Row],[ADQ_UBIGEO]],Tab_UBIGEO[UBIGEO],0),MATCH($V$34,Tab_UBIGEO[#Headers],0)),"")</f>
        <v/>
      </c>
      <c r="W204" s="50" t="str">
        <f>IFERROR(INDEX(Tab_UBIGEO[],MATCH(PlnMsv_Tab_DocumentosAux[[#This Row],[ADQ_UBIGEO]],Tab_UBIGEO[UBIGEO],0),MATCH($W$34,Tab_UBIGEO[#Headers],0)),"")</f>
        <v/>
      </c>
      <c r="X204" s="51" t="str">
        <f>IFERROR(INDEX(Tab_UBIGEO[],MATCH(PlnMsv_Tab_Documentos[[#This Row],[Departamento]],Tab_UBIGEO[Departamento],0),MATCH(X$34,Tab_UBIGEO[#Headers],0)),"")</f>
        <v/>
      </c>
      <c r="Y204" s="51" t="str">
        <f>IFERROR(INDEX(Tab_UBIGEO[],MATCH(PlnMsv_Tab_Documentos[[#This Row],[Provincia]],Tab_UBIGEO[Provincia],0),MATCH(Y$34,Tab_UBIGEO[#Headers],0)),"")</f>
        <v/>
      </c>
      <c r="Z204" s="50" t="str">
        <f>IF(PlnMsv_Tab_Documentos[[#This Row],[Departamento]]&lt;&gt;"",IF(COUNTIF(Tab_UBIGEO[Departamento],PlnMsv_Tab_Documentos[[#This Row],[Departamento]])&gt;=1,1,0),"")</f>
        <v/>
      </c>
      <c r="AA2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4" s="34"/>
    </row>
    <row r="205" spans="3:29" ht="27.6" customHeight="1">
      <c r="C205" s="88"/>
      <c r="D205" s="89"/>
      <c r="E205" s="90"/>
      <c r="F205" s="91"/>
      <c r="G205" s="92"/>
      <c r="H205" s="93"/>
      <c r="I205" s="93"/>
      <c r="J205" s="94"/>
      <c r="K205" s="94"/>
      <c r="L205" s="94"/>
      <c r="M205" s="94"/>
      <c r="N205" s="94"/>
      <c r="O205" s="95"/>
      <c r="P205" s="96"/>
      <c r="T205" s="49">
        <v>171</v>
      </c>
      <c r="U2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5" s="50" t="str">
        <f>IFERROR(INDEX(Tab_UBIGEO[],MATCH(PlnMsv_Tab_DocumentosAux[[#This Row],[ADQ_UBIGEO]],Tab_UBIGEO[UBIGEO],0),MATCH($V$34,Tab_UBIGEO[#Headers],0)),"")</f>
        <v/>
      </c>
      <c r="W205" s="50" t="str">
        <f>IFERROR(INDEX(Tab_UBIGEO[],MATCH(PlnMsv_Tab_DocumentosAux[[#This Row],[ADQ_UBIGEO]],Tab_UBIGEO[UBIGEO],0),MATCH($W$34,Tab_UBIGEO[#Headers],0)),"")</f>
        <v/>
      </c>
      <c r="X205" s="51" t="str">
        <f>IFERROR(INDEX(Tab_UBIGEO[],MATCH(PlnMsv_Tab_Documentos[[#This Row],[Departamento]],Tab_UBIGEO[Departamento],0),MATCH(X$34,Tab_UBIGEO[#Headers],0)),"")</f>
        <v/>
      </c>
      <c r="Y205" s="51" t="str">
        <f>IFERROR(INDEX(Tab_UBIGEO[],MATCH(PlnMsv_Tab_Documentos[[#This Row],[Provincia]],Tab_UBIGEO[Provincia],0),MATCH(Y$34,Tab_UBIGEO[#Headers],0)),"")</f>
        <v/>
      </c>
      <c r="Z205" s="50" t="str">
        <f>IF(PlnMsv_Tab_Documentos[[#This Row],[Departamento]]&lt;&gt;"",IF(COUNTIF(Tab_UBIGEO[Departamento],PlnMsv_Tab_Documentos[[#This Row],[Departamento]])&gt;=1,1,0),"")</f>
        <v/>
      </c>
      <c r="AA2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5" s="34"/>
    </row>
    <row r="206" spans="3:29" ht="27.6" customHeight="1">
      <c r="C206" s="88"/>
      <c r="D206" s="89"/>
      <c r="E206" s="90"/>
      <c r="F206" s="91"/>
      <c r="G206" s="92"/>
      <c r="H206" s="93"/>
      <c r="I206" s="93"/>
      <c r="J206" s="94"/>
      <c r="K206" s="94"/>
      <c r="L206" s="94"/>
      <c r="M206" s="94"/>
      <c r="N206" s="94"/>
      <c r="O206" s="95"/>
      <c r="P206" s="96"/>
      <c r="T206" s="49">
        <v>172</v>
      </c>
      <c r="U2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6" s="50" t="str">
        <f>IFERROR(INDEX(Tab_UBIGEO[],MATCH(PlnMsv_Tab_DocumentosAux[[#This Row],[ADQ_UBIGEO]],Tab_UBIGEO[UBIGEO],0),MATCH($V$34,Tab_UBIGEO[#Headers],0)),"")</f>
        <v/>
      </c>
      <c r="W206" s="50" t="str">
        <f>IFERROR(INDEX(Tab_UBIGEO[],MATCH(PlnMsv_Tab_DocumentosAux[[#This Row],[ADQ_UBIGEO]],Tab_UBIGEO[UBIGEO],0),MATCH($W$34,Tab_UBIGEO[#Headers],0)),"")</f>
        <v/>
      </c>
      <c r="X206" s="51" t="str">
        <f>IFERROR(INDEX(Tab_UBIGEO[],MATCH(PlnMsv_Tab_Documentos[[#This Row],[Departamento]],Tab_UBIGEO[Departamento],0),MATCH(X$34,Tab_UBIGEO[#Headers],0)),"")</f>
        <v/>
      </c>
      <c r="Y206" s="51" t="str">
        <f>IFERROR(INDEX(Tab_UBIGEO[],MATCH(PlnMsv_Tab_Documentos[[#This Row],[Provincia]],Tab_UBIGEO[Provincia],0),MATCH(Y$34,Tab_UBIGEO[#Headers],0)),"")</f>
        <v/>
      </c>
      <c r="Z206" s="50" t="str">
        <f>IF(PlnMsv_Tab_Documentos[[#This Row],[Departamento]]&lt;&gt;"",IF(COUNTIF(Tab_UBIGEO[Departamento],PlnMsv_Tab_Documentos[[#This Row],[Departamento]])&gt;=1,1,0),"")</f>
        <v/>
      </c>
      <c r="AA2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6" s="34"/>
    </row>
    <row r="207" spans="3:29" ht="27.6" customHeight="1">
      <c r="C207" s="88"/>
      <c r="D207" s="89"/>
      <c r="E207" s="90"/>
      <c r="F207" s="91"/>
      <c r="G207" s="92"/>
      <c r="H207" s="93"/>
      <c r="I207" s="93"/>
      <c r="J207" s="94"/>
      <c r="K207" s="94"/>
      <c r="L207" s="94"/>
      <c r="M207" s="94"/>
      <c r="N207" s="94"/>
      <c r="O207" s="95"/>
      <c r="P207" s="96"/>
      <c r="T207" s="49">
        <v>173</v>
      </c>
      <c r="U2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7" s="50" t="str">
        <f>IFERROR(INDEX(Tab_UBIGEO[],MATCH(PlnMsv_Tab_DocumentosAux[[#This Row],[ADQ_UBIGEO]],Tab_UBIGEO[UBIGEO],0),MATCH($V$34,Tab_UBIGEO[#Headers],0)),"")</f>
        <v/>
      </c>
      <c r="W207" s="50" t="str">
        <f>IFERROR(INDEX(Tab_UBIGEO[],MATCH(PlnMsv_Tab_DocumentosAux[[#This Row],[ADQ_UBIGEO]],Tab_UBIGEO[UBIGEO],0),MATCH($W$34,Tab_UBIGEO[#Headers],0)),"")</f>
        <v/>
      </c>
      <c r="X207" s="51" t="str">
        <f>IFERROR(INDEX(Tab_UBIGEO[],MATCH(PlnMsv_Tab_Documentos[[#This Row],[Departamento]],Tab_UBIGEO[Departamento],0),MATCH(X$34,Tab_UBIGEO[#Headers],0)),"")</f>
        <v/>
      </c>
      <c r="Y207" s="51" t="str">
        <f>IFERROR(INDEX(Tab_UBIGEO[],MATCH(PlnMsv_Tab_Documentos[[#This Row],[Provincia]],Tab_UBIGEO[Provincia],0),MATCH(Y$34,Tab_UBIGEO[#Headers],0)),"")</f>
        <v/>
      </c>
      <c r="Z207" s="50" t="str">
        <f>IF(PlnMsv_Tab_Documentos[[#This Row],[Departamento]]&lt;&gt;"",IF(COUNTIF(Tab_UBIGEO[Departamento],PlnMsv_Tab_Documentos[[#This Row],[Departamento]])&gt;=1,1,0),"")</f>
        <v/>
      </c>
      <c r="AA2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7" s="34"/>
    </row>
    <row r="208" spans="3:29" ht="27.6" customHeight="1">
      <c r="C208" s="88"/>
      <c r="D208" s="89"/>
      <c r="E208" s="90"/>
      <c r="F208" s="91"/>
      <c r="G208" s="92"/>
      <c r="H208" s="93"/>
      <c r="I208" s="93"/>
      <c r="J208" s="94"/>
      <c r="K208" s="94"/>
      <c r="L208" s="94"/>
      <c r="M208" s="94"/>
      <c r="N208" s="94"/>
      <c r="O208" s="95"/>
      <c r="P208" s="96"/>
      <c r="T208" s="49">
        <v>174</v>
      </c>
      <c r="U2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8" s="50" t="str">
        <f>IFERROR(INDEX(Tab_UBIGEO[],MATCH(PlnMsv_Tab_DocumentosAux[[#This Row],[ADQ_UBIGEO]],Tab_UBIGEO[UBIGEO],0),MATCH($V$34,Tab_UBIGEO[#Headers],0)),"")</f>
        <v/>
      </c>
      <c r="W208" s="50" t="str">
        <f>IFERROR(INDEX(Tab_UBIGEO[],MATCH(PlnMsv_Tab_DocumentosAux[[#This Row],[ADQ_UBIGEO]],Tab_UBIGEO[UBIGEO],0),MATCH($W$34,Tab_UBIGEO[#Headers],0)),"")</f>
        <v/>
      </c>
      <c r="X208" s="51" t="str">
        <f>IFERROR(INDEX(Tab_UBIGEO[],MATCH(PlnMsv_Tab_Documentos[[#This Row],[Departamento]],Tab_UBIGEO[Departamento],0),MATCH(X$34,Tab_UBIGEO[#Headers],0)),"")</f>
        <v/>
      </c>
      <c r="Y208" s="51" t="str">
        <f>IFERROR(INDEX(Tab_UBIGEO[],MATCH(PlnMsv_Tab_Documentos[[#This Row],[Provincia]],Tab_UBIGEO[Provincia],0),MATCH(Y$34,Tab_UBIGEO[#Headers],0)),"")</f>
        <v/>
      </c>
      <c r="Z208" s="50" t="str">
        <f>IF(PlnMsv_Tab_Documentos[[#This Row],[Departamento]]&lt;&gt;"",IF(COUNTIF(Tab_UBIGEO[Departamento],PlnMsv_Tab_Documentos[[#This Row],[Departamento]])&gt;=1,1,0),"")</f>
        <v/>
      </c>
      <c r="AA2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8" s="34"/>
    </row>
    <row r="209" spans="3:29" ht="27.6" customHeight="1">
      <c r="C209" s="88"/>
      <c r="D209" s="89"/>
      <c r="E209" s="90"/>
      <c r="F209" s="91"/>
      <c r="G209" s="92"/>
      <c r="H209" s="93"/>
      <c r="I209" s="93"/>
      <c r="J209" s="94"/>
      <c r="K209" s="94"/>
      <c r="L209" s="94"/>
      <c r="M209" s="94"/>
      <c r="N209" s="94"/>
      <c r="O209" s="95"/>
      <c r="P209" s="96"/>
      <c r="T209" s="49">
        <v>175</v>
      </c>
      <c r="U2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9" s="50" t="str">
        <f>IFERROR(INDEX(Tab_UBIGEO[],MATCH(PlnMsv_Tab_DocumentosAux[[#This Row],[ADQ_UBIGEO]],Tab_UBIGEO[UBIGEO],0),MATCH($V$34,Tab_UBIGEO[#Headers],0)),"")</f>
        <v/>
      </c>
      <c r="W209" s="50" t="str">
        <f>IFERROR(INDEX(Tab_UBIGEO[],MATCH(PlnMsv_Tab_DocumentosAux[[#This Row],[ADQ_UBIGEO]],Tab_UBIGEO[UBIGEO],0),MATCH($W$34,Tab_UBIGEO[#Headers],0)),"")</f>
        <v/>
      </c>
      <c r="X209" s="51" t="str">
        <f>IFERROR(INDEX(Tab_UBIGEO[],MATCH(PlnMsv_Tab_Documentos[[#This Row],[Departamento]],Tab_UBIGEO[Departamento],0),MATCH(X$34,Tab_UBIGEO[#Headers],0)),"")</f>
        <v/>
      </c>
      <c r="Y209" s="51" t="str">
        <f>IFERROR(INDEX(Tab_UBIGEO[],MATCH(PlnMsv_Tab_Documentos[[#This Row],[Provincia]],Tab_UBIGEO[Provincia],0),MATCH(Y$34,Tab_UBIGEO[#Headers],0)),"")</f>
        <v/>
      </c>
      <c r="Z209" s="50" t="str">
        <f>IF(PlnMsv_Tab_Documentos[[#This Row],[Departamento]]&lt;&gt;"",IF(COUNTIF(Tab_UBIGEO[Departamento],PlnMsv_Tab_Documentos[[#This Row],[Departamento]])&gt;=1,1,0),"")</f>
        <v/>
      </c>
      <c r="AA2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9" s="34"/>
    </row>
    <row r="210" spans="3:29" ht="27.6" customHeight="1">
      <c r="C210" s="88"/>
      <c r="D210" s="89"/>
      <c r="E210" s="90"/>
      <c r="F210" s="91"/>
      <c r="G210" s="92"/>
      <c r="H210" s="93"/>
      <c r="I210" s="93"/>
      <c r="J210" s="94"/>
      <c r="K210" s="94"/>
      <c r="L210" s="94"/>
      <c r="M210" s="94"/>
      <c r="N210" s="94"/>
      <c r="O210" s="95"/>
      <c r="P210" s="96"/>
      <c r="T210" s="49">
        <v>176</v>
      </c>
      <c r="U2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10" s="50" t="str">
        <f>IFERROR(INDEX(Tab_UBIGEO[],MATCH(PlnMsv_Tab_DocumentosAux[[#This Row],[ADQ_UBIGEO]],Tab_UBIGEO[UBIGEO],0),MATCH($V$34,Tab_UBIGEO[#Headers],0)),"")</f>
        <v/>
      </c>
      <c r="W210" s="50" t="str">
        <f>IFERROR(INDEX(Tab_UBIGEO[],MATCH(PlnMsv_Tab_DocumentosAux[[#This Row],[ADQ_UBIGEO]],Tab_UBIGEO[UBIGEO],0),MATCH($W$34,Tab_UBIGEO[#Headers],0)),"")</f>
        <v/>
      </c>
      <c r="X210" s="51" t="str">
        <f>IFERROR(INDEX(Tab_UBIGEO[],MATCH(PlnMsv_Tab_Documentos[[#This Row],[Departamento]],Tab_UBIGEO[Departamento],0),MATCH(X$34,Tab_UBIGEO[#Headers],0)),"")</f>
        <v/>
      </c>
      <c r="Y210" s="51" t="str">
        <f>IFERROR(INDEX(Tab_UBIGEO[],MATCH(PlnMsv_Tab_Documentos[[#This Row],[Provincia]],Tab_UBIGEO[Provincia],0),MATCH(Y$34,Tab_UBIGEO[#Headers],0)),"")</f>
        <v/>
      </c>
      <c r="Z210" s="50" t="str">
        <f>IF(PlnMsv_Tab_Documentos[[#This Row],[Departamento]]&lt;&gt;"",IF(COUNTIF(Tab_UBIGEO[Departamento],PlnMsv_Tab_Documentos[[#This Row],[Departamento]])&gt;=1,1,0),"")</f>
        <v/>
      </c>
      <c r="AA2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10" s="34"/>
    </row>
    <row r="211" spans="3:29" ht="27.6" customHeight="1">
      <c r="C211" s="88"/>
      <c r="D211" s="89"/>
      <c r="E211" s="90"/>
      <c r="F211" s="91"/>
      <c r="G211" s="92"/>
      <c r="H211" s="93"/>
      <c r="I211" s="93"/>
      <c r="J211" s="94"/>
      <c r="K211" s="94"/>
      <c r="L211" s="94"/>
      <c r="M211" s="94"/>
      <c r="N211" s="94"/>
      <c r="O211" s="95"/>
      <c r="P211" s="96"/>
      <c r="T211" s="49">
        <v>177</v>
      </c>
      <c r="U2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11" s="50" t="str">
        <f>IFERROR(INDEX(Tab_UBIGEO[],MATCH(PlnMsv_Tab_DocumentosAux[[#This Row],[ADQ_UBIGEO]],Tab_UBIGEO[UBIGEO],0),MATCH($V$34,Tab_UBIGEO[#Headers],0)),"")</f>
        <v/>
      </c>
      <c r="W211" s="50" t="str">
        <f>IFERROR(INDEX(Tab_UBIGEO[],MATCH(PlnMsv_Tab_DocumentosAux[[#This Row],[ADQ_UBIGEO]],Tab_UBIGEO[UBIGEO],0),MATCH($W$34,Tab_UBIGEO[#Headers],0)),"")</f>
        <v/>
      </c>
      <c r="X211" s="51" t="str">
        <f>IFERROR(INDEX(Tab_UBIGEO[],MATCH(PlnMsv_Tab_Documentos[[#This Row],[Departamento]],Tab_UBIGEO[Departamento],0),MATCH(X$34,Tab_UBIGEO[#Headers],0)),"")</f>
        <v/>
      </c>
      <c r="Y211" s="51" t="str">
        <f>IFERROR(INDEX(Tab_UBIGEO[],MATCH(PlnMsv_Tab_Documentos[[#This Row],[Provincia]],Tab_UBIGEO[Provincia],0),MATCH(Y$34,Tab_UBIGEO[#Headers],0)),"")</f>
        <v/>
      </c>
      <c r="Z211" s="50" t="str">
        <f>IF(PlnMsv_Tab_Documentos[[#This Row],[Departamento]]&lt;&gt;"",IF(COUNTIF(Tab_UBIGEO[Departamento],PlnMsv_Tab_Documentos[[#This Row],[Departamento]])&gt;=1,1,0),"")</f>
        <v/>
      </c>
      <c r="AA2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11" s="34"/>
    </row>
    <row r="212" spans="3:29" ht="27.6" customHeight="1">
      <c r="C212" s="88"/>
      <c r="D212" s="89"/>
      <c r="E212" s="90"/>
      <c r="F212" s="91"/>
      <c r="G212" s="92"/>
      <c r="H212" s="93"/>
      <c r="I212" s="93"/>
      <c r="J212" s="94"/>
      <c r="K212" s="94"/>
      <c r="L212" s="94"/>
      <c r="M212" s="94"/>
      <c r="N212" s="94"/>
      <c r="O212" s="95"/>
      <c r="P212" s="96"/>
      <c r="T212" s="49">
        <v>178</v>
      </c>
      <c r="U2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12" s="50" t="str">
        <f>IFERROR(INDEX(Tab_UBIGEO[],MATCH(PlnMsv_Tab_DocumentosAux[[#This Row],[ADQ_UBIGEO]],Tab_UBIGEO[UBIGEO],0),MATCH($V$34,Tab_UBIGEO[#Headers],0)),"")</f>
        <v/>
      </c>
      <c r="W212" s="50" t="str">
        <f>IFERROR(INDEX(Tab_UBIGEO[],MATCH(PlnMsv_Tab_DocumentosAux[[#This Row],[ADQ_UBIGEO]],Tab_UBIGEO[UBIGEO],0),MATCH($W$34,Tab_UBIGEO[#Headers],0)),"")</f>
        <v/>
      </c>
      <c r="X212" s="51" t="str">
        <f>IFERROR(INDEX(Tab_UBIGEO[],MATCH(PlnMsv_Tab_Documentos[[#This Row],[Departamento]],Tab_UBIGEO[Departamento],0),MATCH(X$34,Tab_UBIGEO[#Headers],0)),"")</f>
        <v/>
      </c>
      <c r="Y212" s="51" t="str">
        <f>IFERROR(INDEX(Tab_UBIGEO[],MATCH(PlnMsv_Tab_Documentos[[#This Row],[Provincia]],Tab_UBIGEO[Provincia],0),MATCH(Y$34,Tab_UBIGEO[#Headers],0)),"")</f>
        <v/>
      </c>
      <c r="Z212" s="50" t="str">
        <f>IF(PlnMsv_Tab_Documentos[[#This Row],[Departamento]]&lt;&gt;"",IF(COUNTIF(Tab_UBIGEO[Departamento],PlnMsv_Tab_Documentos[[#This Row],[Departamento]])&gt;=1,1,0),"")</f>
        <v/>
      </c>
      <c r="AA2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12" s="34"/>
    </row>
    <row r="213" spans="3:29" ht="27.6" customHeight="1">
      <c r="C213" s="88"/>
      <c r="D213" s="89"/>
      <c r="E213" s="90"/>
      <c r="F213" s="91"/>
      <c r="G213" s="92"/>
      <c r="H213" s="93"/>
      <c r="I213" s="93"/>
      <c r="J213" s="94"/>
      <c r="K213" s="94"/>
      <c r="L213" s="94"/>
      <c r="M213" s="94"/>
      <c r="N213" s="94"/>
      <c r="O213" s="95"/>
      <c r="P213" s="96"/>
      <c r="T213" s="49">
        <v>179</v>
      </c>
      <c r="U2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13" s="50" t="str">
        <f>IFERROR(INDEX(Tab_UBIGEO[],MATCH(PlnMsv_Tab_DocumentosAux[[#This Row],[ADQ_UBIGEO]],Tab_UBIGEO[UBIGEO],0),MATCH($V$34,Tab_UBIGEO[#Headers],0)),"")</f>
        <v/>
      </c>
      <c r="W213" s="50" t="str">
        <f>IFERROR(INDEX(Tab_UBIGEO[],MATCH(PlnMsv_Tab_DocumentosAux[[#This Row],[ADQ_UBIGEO]],Tab_UBIGEO[UBIGEO],0),MATCH($W$34,Tab_UBIGEO[#Headers],0)),"")</f>
        <v/>
      </c>
      <c r="X213" s="51" t="str">
        <f>IFERROR(INDEX(Tab_UBIGEO[],MATCH(PlnMsv_Tab_Documentos[[#This Row],[Departamento]],Tab_UBIGEO[Departamento],0),MATCH(X$34,Tab_UBIGEO[#Headers],0)),"")</f>
        <v/>
      </c>
      <c r="Y213" s="51" t="str">
        <f>IFERROR(INDEX(Tab_UBIGEO[],MATCH(PlnMsv_Tab_Documentos[[#This Row],[Provincia]],Tab_UBIGEO[Provincia],0),MATCH(Y$34,Tab_UBIGEO[#Headers],0)),"")</f>
        <v/>
      </c>
      <c r="Z213" s="50" t="str">
        <f>IF(PlnMsv_Tab_Documentos[[#This Row],[Departamento]]&lt;&gt;"",IF(COUNTIF(Tab_UBIGEO[Departamento],PlnMsv_Tab_Documentos[[#This Row],[Departamento]])&gt;=1,1,0),"")</f>
        <v/>
      </c>
      <c r="AA2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13" s="34"/>
    </row>
    <row r="214" spans="3:29" ht="27.6" customHeight="1">
      <c r="C214" s="88"/>
      <c r="D214" s="89"/>
      <c r="E214" s="90"/>
      <c r="F214" s="91"/>
      <c r="G214" s="92"/>
      <c r="H214" s="93"/>
      <c r="I214" s="93"/>
      <c r="J214" s="94"/>
      <c r="K214" s="94"/>
      <c r="L214" s="94"/>
      <c r="M214" s="94"/>
      <c r="N214" s="94"/>
      <c r="O214" s="95"/>
      <c r="P214" s="96"/>
      <c r="T214" s="49">
        <v>180</v>
      </c>
      <c r="U2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14" s="50" t="str">
        <f>IFERROR(INDEX(Tab_UBIGEO[],MATCH(PlnMsv_Tab_DocumentosAux[[#This Row],[ADQ_UBIGEO]],Tab_UBIGEO[UBIGEO],0),MATCH($V$34,Tab_UBIGEO[#Headers],0)),"")</f>
        <v/>
      </c>
      <c r="W214" s="50" t="str">
        <f>IFERROR(INDEX(Tab_UBIGEO[],MATCH(PlnMsv_Tab_DocumentosAux[[#This Row],[ADQ_UBIGEO]],Tab_UBIGEO[UBIGEO],0),MATCH($W$34,Tab_UBIGEO[#Headers],0)),"")</f>
        <v/>
      </c>
      <c r="X214" s="51" t="str">
        <f>IFERROR(INDEX(Tab_UBIGEO[],MATCH(PlnMsv_Tab_Documentos[[#This Row],[Departamento]],Tab_UBIGEO[Departamento],0),MATCH(X$34,Tab_UBIGEO[#Headers],0)),"")</f>
        <v/>
      </c>
      <c r="Y214" s="51" t="str">
        <f>IFERROR(INDEX(Tab_UBIGEO[],MATCH(PlnMsv_Tab_Documentos[[#This Row],[Provincia]],Tab_UBIGEO[Provincia],0),MATCH(Y$34,Tab_UBIGEO[#Headers],0)),"")</f>
        <v/>
      </c>
      <c r="Z214" s="50" t="str">
        <f>IF(PlnMsv_Tab_Documentos[[#This Row],[Departamento]]&lt;&gt;"",IF(COUNTIF(Tab_UBIGEO[Departamento],PlnMsv_Tab_Documentos[[#This Row],[Departamento]])&gt;=1,1,0),"")</f>
        <v/>
      </c>
      <c r="AA2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14" s="34"/>
    </row>
    <row r="215" spans="3:29" ht="27.6" customHeight="1">
      <c r="C215" s="88"/>
      <c r="D215" s="89"/>
      <c r="E215" s="90"/>
      <c r="F215" s="91"/>
      <c r="G215" s="92"/>
      <c r="H215" s="93"/>
      <c r="I215" s="93"/>
      <c r="J215" s="94"/>
      <c r="K215" s="94"/>
      <c r="L215" s="94"/>
      <c r="M215" s="94"/>
      <c r="N215" s="94"/>
      <c r="O215" s="95"/>
      <c r="P215" s="96"/>
      <c r="T215" s="49">
        <v>181</v>
      </c>
      <c r="U2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15" s="50" t="str">
        <f>IFERROR(INDEX(Tab_UBIGEO[],MATCH(PlnMsv_Tab_DocumentosAux[[#This Row],[ADQ_UBIGEO]],Tab_UBIGEO[UBIGEO],0),MATCH($V$34,Tab_UBIGEO[#Headers],0)),"")</f>
        <v/>
      </c>
      <c r="W215" s="50" t="str">
        <f>IFERROR(INDEX(Tab_UBIGEO[],MATCH(PlnMsv_Tab_DocumentosAux[[#This Row],[ADQ_UBIGEO]],Tab_UBIGEO[UBIGEO],0),MATCH($W$34,Tab_UBIGEO[#Headers],0)),"")</f>
        <v/>
      </c>
      <c r="X215" s="51" t="str">
        <f>IFERROR(INDEX(Tab_UBIGEO[],MATCH(PlnMsv_Tab_Documentos[[#This Row],[Departamento]],Tab_UBIGEO[Departamento],0),MATCH(X$34,Tab_UBIGEO[#Headers],0)),"")</f>
        <v/>
      </c>
      <c r="Y215" s="51" t="str">
        <f>IFERROR(INDEX(Tab_UBIGEO[],MATCH(PlnMsv_Tab_Documentos[[#This Row],[Provincia]],Tab_UBIGEO[Provincia],0),MATCH(Y$34,Tab_UBIGEO[#Headers],0)),"")</f>
        <v/>
      </c>
      <c r="Z215" s="50" t="str">
        <f>IF(PlnMsv_Tab_Documentos[[#This Row],[Departamento]]&lt;&gt;"",IF(COUNTIF(Tab_UBIGEO[Departamento],PlnMsv_Tab_Documentos[[#This Row],[Departamento]])&gt;=1,1,0),"")</f>
        <v/>
      </c>
      <c r="AA2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15" s="34"/>
    </row>
    <row r="216" spans="3:29" ht="27.6" customHeight="1">
      <c r="C216" s="88"/>
      <c r="D216" s="89"/>
      <c r="E216" s="90"/>
      <c r="F216" s="91"/>
      <c r="G216" s="92"/>
      <c r="H216" s="93"/>
      <c r="I216" s="93"/>
      <c r="J216" s="94"/>
      <c r="K216" s="94"/>
      <c r="L216" s="94"/>
      <c r="M216" s="94"/>
      <c r="N216" s="94"/>
      <c r="O216" s="95"/>
      <c r="P216" s="96"/>
      <c r="T216" s="49">
        <v>182</v>
      </c>
      <c r="U2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16" s="50" t="str">
        <f>IFERROR(INDEX(Tab_UBIGEO[],MATCH(PlnMsv_Tab_DocumentosAux[[#This Row],[ADQ_UBIGEO]],Tab_UBIGEO[UBIGEO],0),MATCH($V$34,Tab_UBIGEO[#Headers],0)),"")</f>
        <v/>
      </c>
      <c r="W216" s="50" t="str">
        <f>IFERROR(INDEX(Tab_UBIGEO[],MATCH(PlnMsv_Tab_DocumentosAux[[#This Row],[ADQ_UBIGEO]],Tab_UBIGEO[UBIGEO],0),MATCH($W$34,Tab_UBIGEO[#Headers],0)),"")</f>
        <v/>
      </c>
      <c r="X216" s="51" t="str">
        <f>IFERROR(INDEX(Tab_UBIGEO[],MATCH(PlnMsv_Tab_Documentos[[#This Row],[Departamento]],Tab_UBIGEO[Departamento],0),MATCH(X$34,Tab_UBIGEO[#Headers],0)),"")</f>
        <v/>
      </c>
      <c r="Y216" s="51" t="str">
        <f>IFERROR(INDEX(Tab_UBIGEO[],MATCH(PlnMsv_Tab_Documentos[[#This Row],[Provincia]],Tab_UBIGEO[Provincia],0),MATCH(Y$34,Tab_UBIGEO[#Headers],0)),"")</f>
        <v/>
      </c>
      <c r="Z216" s="50" t="str">
        <f>IF(PlnMsv_Tab_Documentos[[#This Row],[Departamento]]&lt;&gt;"",IF(COUNTIF(Tab_UBIGEO[Departamento],PlnMsv_Tab_Documentos[[#This Row],[Departamento]])&gt;=1,1,0),"")</f>
        <v/>
      </c>
      <c r="AA2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16" s="34"/>
    </row>
    <row r="217" spans="3:29" ht="27.6" customHeight="1">
      <c r="C217" s="88"/>
      <c r="D217" s="89"/>
      <c r="E217" s="90"/>
      <c r="F217" s="91"/>
      <c r="G217" s="92"/>
      <c r="H217" s="93"/>
      <c r="I217" s="93"/>
      <c r="J217" s="94"/>
      <c r="K217" s="94"/>
      <c r="L217" s="94"/>
      <c r="M217" s="94"/>
      <c r="N217" s="94"/>
      <c r="O217" s="95"/>
      <c r="P217" s="96"/>
      <c r="T217" s="49">
        <v>183</v>
      </c>
      <c r="U2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17" s="50" t="str">
        <f>IFERROR(INDEX(Tab_UBIGEO[],MATCH(PlnMsv_Tab_DocumentosAux[[#This Row],[ADQ_UBIGEO]],Tab_UBIGEO[UBIGEO],0),MATCH($V$34,Tab_UBIGEO[#Headers],0)),"")</f>
        <v/>
      </c>
      <c r="W217" s="50" t="str">
        <f>IFERROR(INDEX(Tab_UBIGEO[],MATCH(PlnMsv_Tab_DocumentosAux[[#This Row],[ADQ_UBIGEO]],Tab_UBIGEO[UBIGEO],0),MATCH($W$34,Tab_UBIGEO[#Headers],0)),"")</f>
        <v/>
      </c>
      <c r="X217" s="51" t="str">
        <f>IFERROR(INDEX(Tab_UBIGEO[],MATCH(PlnMsv_Tab_Documentos[[#This Row],[Departamento]],Tab_UBIGEO[Departamento],0),MATCH(X$34,Tab_UBIGEO[#Headers],0)),"")</f>
        <v/>
      </c>
      <c r="Y217" s="51" t="str">
        <f>IFERROR(INDEX(Tab_UBIGEO[],MATCH(PlnMsv_Tab_Documentos[[#This Row],[Provincia]],Tab_UBIGEO[Provincia],0),MATCH(Y$34,Tab_UBIGEO[#Headers],0)),"")</f>
        <v/>
      </c>
      <c r="Z217" s="50" t="str">
        <f>IF(PlnMsv_Tab_Documentos[[#This Row],[Departamento]]&lt;&gt;"",IF(COUNTIF(Tab_UBIGEO[Departamento],PlnMsv_Tab_Documentos[[#This Row],[Departamento]])&gt;=1,1,0),"")</f>
        <v/>
      </c>
      <c r="AA2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17" s="34"/>
    </row>
    <row r="218" spans="3:29" ht="27.6" customHeight="1">
      <c r="C218" s="88"/>
      <c r="D218" s="89"/>
      <c r="E218" s="90"/>
      <c r="F218" s="91"/>
      <c r="G218" s="92"/>
      <c r="H218" s="93"/>
      <c r="I218" s="93"/>
      <c r="J218" s="94"/>
      <c r="K218" s="94"/>
      <c r="L218" s="94"/>
      <c r="M218" s="94"/>
      <c r="N218" s="94"/>
      <c r="O218" s="95"/>
      <c r="P218" s="96"/>
      <c r="T218" s="49">
        <v>184</v>
      </c>
      <c r="U2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18" s="50" t="str">
        <f>IFERROR(INDEX(Tab_UBIGEO[],MATCH(PlnMsv_Tab_DocumentosAux[[#This Row],[ADQ_UBIGEO]],Tab_UBIGEO[UBIGEO],0),MATCH($V$34,Tab_UBIGEO[#Headers],0)),"")</f>
        <v/>
      </c>
      <c r="W218" s="50" t="str">
        <f>IFERROR(INDEX(Tab_UBIGEO[],MATCH(PlnMsv_Tab_DocumentosAux[[#This Row],[ADQ_UBIGEO]],Tab_UBIGEO[UBIGEO],0),MATCH($W$34,Tab_UBIGEO[#Headers],0)),"")</f>
        <v/>
      </c>
      <c r="X218" s="51" t="str">
        <f>IFERROR(INDEX(Tab_UBIGEO[],MATCH(PlnMsv_Tab_Documentos[[#This Row],[Departamento]],Tab_UBIGEO[Departamento],0),MATCH(X$34,Tab_UBIGEO[#Headers],0)),"")</f>
        <v/>
      </c>
      <c r="Y218" s="51" t="str">
        <f>IFERROR(INDEX(Tab_UBIGEO[],MATCH(PlnMsv_Tab_Documentos[[#This Row],[Provincia]],Tab_UBIGEO[Provincia],0),MATCH(Y$34,Tab_UBIGEO[#Headers],0)),"")</f>
        <v/>
      </c>
      <c r="Z218" s="50" t="str">
        <f>IF(PlnMsv_Tab_Documentos[[#This Row],[Departamento]]&lt;&gt;"",IF(COUNTIF(Tab_UBIGEO[Departamento],PlnMsv_Tab_Documentos[[#This Row],[Departamento]])&gt;=1,1,0),"")</f>
        <v/>
      </c>
      <c r="AA2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18" s="34"/>
    </row>
    <row r="219" spans="3:29" ht="27.6" customHeight="1">
      <c r="C219" s="88"/>
      <c r="D219" s="89"/>
      <c r="E219" s="90"/>
      <c r="F219" s="91"/>
      <c r="G219" s="92"/>
      <c r="H219" s="93"/>
      <c r="I219" s="93"/>
      <c r="J219" s="94"/>
      <c r="K219" s="94"/>
      <c r="L219" s="94"/>
      <c r="M219" s="94"/>
      <c r="N219" s="94"/>
      <c r="O219" s="95"/>
      <c r="P219" s="96"/>
      <c r="T219" s="49">
        <v>185</v>
      </c>
      <c r="U2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19" s="50" t="str">
        <f>IFERROR(INDEX(Tab_UBIGEO[],MATCH(PlnMsv_Tab_DocumentosAux[[#This Row],[ADQ_UBIGEO]],Tab_UBIGEO[UBIGEO],0),MATCH($V$34,Tab_UBIGEO[#Headers],0)),"")</f>
        <v/>
      </c>
      <c r="W219" s="50" t="str">
        <f>IFERROR(INDEX(Tab_UBIGEO[],MATCH(PlnMsv_Tab_DocumentosAux[[#This Row],[ADQ_UBIGEO]],Tab_UBIGEO[UBIGEO],0),MATCH($W$34,Tab_UBIGEO[#Headers],0)),"")</f>
        <v/>
      </c>
      <c r="X219" s="51" t="str">
        <f>IFERROR(INDEX(Tab_UBIGEO[],MATCH(PlnMsv_Tab_Documentos[[#This Row],[Departamento]],Tab_UBIGEO[Departamento],0),MATCH(X$34,Tab_UBIGEO[#Headers],0)),"")</f>
        <v/>
      </c>
      <c r="Y219" s="51" t="str">
        <f>IFERROR(INDEX(Tab_UBIGEO[],MATCH(PlnMsv_Tab_Documentos[[#This Row],[Provincia]],Tab_UBIGEO[Provincia],0),MATCH(Y$34,Tab_UBIGEO[#Headers],0)),"")</f>
        <v/>
      </c>
      <c r="Z219" s="50" t="str">
        <f>IF(PlnMsv_Tab_Documentos[[#This Row],[Departamento]]&lt;&gt;"",IF(COUNTIF(Tab_UBIGEO[Departamento],PlnMsv_Tab_Documentos[[#This Row],[Departamento]])&gt;=1,1,0),"")</f>
        <v/>
      </c>
      <c r="AA2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19" s="34"/>
    </row>
    <row r="220" spans="3:29" ht="27.6" customHeight="1">
      <c r="C220" s="88"/>
      <c r="D220" s="89"/>
      <c r="E220" s="90"/>
      <c r="F220" s="91"/>
      <c r="G220" s="92"/>
      <c r="H220" s="93"/>
      <c r="I220" s="93"/>
      <c r="J220" s="94"/>
      <c r="K220" s="94"/>
      <c r="L220" s="94"/>
      <c r="M220" s="94"/>
      <c r="N220" s="94"/>
      <c r="O220" s="95"/>
      <c r="P220" s="96"/>
      <c r="T220" s="49">
        <v>186</v>
      </c>
      <c r="U2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20" s="50" t="str">
        <f>IFERROR(INDEX(Tab_UBIGEO[],MATCH(PlnMsv_Tab_DocumentosAux[[#This Row],[ADQ_UBIGEO]],Tab_UBIGEO[UBIGEO],0),MATCH($V$34,Tab_UBIGEO[#Headers],0)),"")</f>
        <v/>
      </c>
      <c r="W220" s="50" t="str">
        <f>IFERROR(INDEX(Tab_UBIGEO[],MATCH(PlnMsv_Tab_DocumentosAux[[#This Row],[ADQ_UBIGEO]],Tab_UBIGEO[UBIGEO],0),MATCH($W$34,Tab_UBIGEO[#Headers],0)),"")</f>
        <v/>
      </c>
      <c r="X220" s="51" t="str">
        <f>IFERROR(INDEX(Tab_UBIGEO[],MATCH(PlnMsv_Tab_Documentos[[#This Row],[Departamento]],Tab_UBIGEO[Departamento],0),MATCH(X$34,Tab_UBIGEO[#Headers],0)),"")</f>
        <v/>
      </c>
      <c r="Y220" s="51" t="str">
        <f>IFERROR(INDEX(Tab_UBIGEO[],MATCH(PlnMsv_Tab_Documentos[[#This Row],[Provincia]],Tab_UBIGEO[Provincia],0),MATCH(Y$34,Tab_UBIGEO[#Headers],0)),"")</f>
        <v/>
      </c>
      <c r="Z220" s="50" t="str">
        <f>IF(PlnMsv_Tab_Documentos[[#This Row],[Departamento]]&lt;&gt;"",IF(COUNTIF(Tab_UBIGEO[Departamento],PlnMsv_Tab_Documentos[[#This Row],[Departamento]])&gt;=1,1,0),"")</f>
        <v/>
      </c>
      <c r="AA2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20" s="34"/>
    </row>
    <row r="221" spans="3:29" ht="27.6" customHeight="1">
      <c r="C221" s="88"/>
      <c r="D221" s="89"/>
      <c r="E221" s="90"/>
      <c r="F221" s="91"/>
      <c r="G221" s="92"/>
      <c r="H221" s="93"/>
      <c r="I221" s="93"/>
      <c r="J221" s="94"/>
      <c r="K221" s="94"/>
      <c r="L221" s="94"/>
      <c r="M221" s="94"/>
      <c r="N221" s="94"/>
      <c r="O221" s="95"/>
      <c r="P221" s="96"/>
      <c r="T221" s="49">
        <v>187</v>
      </c>
      <c r="U2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21" s="50" t="str">
        <f>IFERROR(INDEX(Tab_UBIGEO[],MATCH(PlnMsv_Tab_DocumentosAux[[#This Row],[ADQ_UBIGEO]],Tab_UBIGEO[UBIGEO],0),MATCH($V$34,Tab_UBIGEO[#Headers],0)),"")</f>
        <v/>
      </c>
      <c r="W221" s="50" t="str">
        <f>IFERROR(INDEX(Tab_UBIGEO[],MATCH(PlnMsv_Tab_DocumentosAux[[#This Row],[ADQ_UBIGEO]],Tab_UBIGEO[UBIGEO],0),MATCH($W$34,Tab_UBIGEO[#Headers],0)),"")</f>
        <v/>
      </c>
      <c r="X221" s="51" t="str">
        <f>IFERROR(INDEX(Tab_UBIGEO[],MATCH(PlnMsv_Tab_Documentos[[#This Row],[Departamento]],Tab_UBIGEO[Departamento],0),MATCH(X$34,Tab_UBIGEO[#Headers],0)),"")</f>
        <v/>
      </c>
      <c r="Y221" s="51" t="str">
        <f>IFERROR(INDEX(Tab_UBIGEO[],MATCH(PlnMsv_Tab_Documentos[[#This Row],[Provincia]],Tab_UBIGEO[Provincia],0),MATCH(Y$34,Tab_UBIGEO[#Headers],0)),"")</f>
        <v/>
      </c>
      <c r="Z221" s="50" t="str">
        <f>IF(PlnMsv_Tab_Documentos[[#This Row],[Departamento]]&lt;&gt;"",IF(COUNTIF(Tab_UBIGEO[Departamento],PlnMsv_Tab_Documentos[[#This Row],[Departamento]])&gt;=1,1,0),"")</f>
        <v/>
      </c>
      <c r="AA2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21" s="34"/>
    </row>
    <row r="222" spans="3:29" ht="27.6" customHeight="1">
      <c r="C222" s="88"/>
      <c r="D222" s="89"/>
      <c r="E222" s="90"/>
      <c r="F222" s="91"/>
      <c r="G222" s="92"/>
      <c r="H222" s="93"/>
      <c r="I222" s="93"/>
      <c r="J222" s="94"/>
      <c r="K222" s="94"/>
      <c r="L222" s="94"/>
      <c r="M222" s="94"/>
      <c r="N222" s="94"/>
      <c r="O222" s="95"/>
      <c r="P222" s="96"/>
      <c r="T222" s="49">
        <v>188</v>
      </c>
      <c r="U2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22" s="50" t="str">
        <f>IFERROR(INDEX(Tab_UBIGEO[],MATCH(PlnMsv_Tab_DocumentosAux[[#This Row],[ADQ_UBIGEO]],Tab_UBIGEO[UBIGEO],0),MATCH($V$34,Tab_UBIGEO[#Headers],0)),"")</f>
        <v/>
      </c>
      <c r="W222" s="50" t="str">
        <f>IFERROR(INDEX(Tab_UBIGEO[],MATCH(PlnMsv_Tab_DocumentosAux[[#This Row],[ADQ_UBIGEO]],Tab_UBIGEO[UBIGEO],0),MATCH($W$34,Tab_UBIGEO[#Headers],0)),"")</f>
        <v/>
      </c>
      <c r="X222" s="51" t="str">
        <f>IFERROR(INDEX(Tab_UBIGEO[],MATCH(PlnMsv_Tab_Documentos[[#This Row],[Departamento]],Tab_UBIGEO[Departamento],0),MATCH(X$34,Tab_UBIGEO[#Headers],0)),"")</f>
        <v/>
      </c>
      <c r="Y222" s="51" t="str">
        <f>IFERROR(INDEX(Tab_UBIGEO[],MATCH(PlnMsv_Tab_Documentos[[#This Row],[Provincia]],Tab_UBIGEO[Provincia],0),MATCH(Y$34,Tab_UBIGEO[#Headers],0)),"")</f>
        <v/>
      </c>
      <c r="Z222" s="50" t="str">
        <f>IF(PlnMsv_Tab_Documentos[[#This Row],[Departamento]]&lt;&gt;"",IF(COUNTIF(Tab_UBIGEO[Departamento],PlnMsv_Tab_Documentos[[#This Row],[Departamento]])&gt;=1,1,0),"")</f>
        <v/>
      </c>
      <c r="AA2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22" s="34"/>
    </row>
    <row r="223" spans="3:29" ht="27.6" customHeight="1">
      <c r="C223" s="88"/>
      <c r="D223" s="89"/>
      <c r="E223" s="90"/>
      <c r="F223" s="91"/>
      <c r="G223" s="92"/>
      <c r="H223" s="93"/>
      <c r="I223" s="93"/>
      <c r="J223" s="94"/>
      <c r="K223" s="94"/>
      <c r="L223" s="94"/>
      <c r="M223" s="94"/>
      <c r="N223" s="94"/>
      <c r="O223" s="95"/>
      <c r="P223" s="96"/>
      <c r="T223" s="49">
        <v>189</v>
      </c>
      <c r="U2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23" s="50" t="str">
        <f>IFERROR(INDEX(Tab_UBIGEO[],MATCH(PlnMsv_Tab_DocumentosAux[[#This Row],[ADQ_UBIGEO]],Tab_UBIGEO[UBIGEO],0),MATCH($V$34,Tab_UBIGEO[#Headers],0)),"")</f>
        <v/>
      </c>
      <c r="W223" s="50" t="str">
        <f>IFERROR(INDEX(Tab_UBIGEO[],MATCH(PlnMsv_Tab_DocumentosAux[[#This Row],[ADQ_UBIGEO]],Tab_UBIGEO[UBIGEO],0),MATCH($W$34,Tab_UBIGEO[#Headers],0)),"")</f>
        <v/>
      </c>
      <c r="X223" s="51" t="str">
        <f>IFERROR(INDEX(Tab_UBIGEO[],MATCH(PlnMsv_Tab_Documentos[[#This Row],[Departamento]],Tab_UBIGEO[Departamento],0),MATCH(X$34,Tab_UBIGEO[#Headers],0)),"")</f>
        <v/>
      </c>
      <c r="Y223" s="51" t="str">
        <f>IFERROR(INDEX(Tab_UBIGEO[],MATCH(PlnMsv_Tab_Documentos[[#This Row],[Provincia]],Tab_UBIGEO[Provincia],0),MATCH(Y$34,Tab_UBIGEO[#Headers],0)),"")</f>
        <v/>
      </c>
      <c r="Z223" s="50" t="str">
        <f>IF(PlnMsv_Tab_Documentos[[#This Row],[Departamento]]&lt;&gt;"",IF(COUNTIF(Tab_UBIGEO[Departamento],PlnMsv_Tab_Documentos[[#This Row],[Departamento]])&gt;=1,1,0),"")</f>
        <v/>
      </c>
      <c r="AA2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23" s="34"/>
    </row>
    <row r="224" spans="3:29" ht="27.6" customHeight="1">
      <c r="C224" s="88"/>
      <c r="D224" s="89"/>
      <c r="E224" s="90"/>
      <c r="F224" s="91"/>
      <c r="G224" s="92"/>
      <c r="H224" s="93"/>
      <c r="I224" s="93"/>
      <c r="J224" s="94"/>
      <c r="K224" s="94"/>
      <c r="L224" s="94"/>
      <c r="M224" s="94"/>
      <c r="N224" s="94"/>
      <c r="O224" s="95"/>
      <c r="P224" s="96"/>
      <c r="T224" s="49">
        <v>190</v>
      </c>
      <c r="U2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24" s="50" t="str">
        <f>IFERROR(INDEX(Tab_UBIGEO[],MATCH(PlnMsv_Tab_DocumentosAux[[#This Row],[ADQ_UBIGEO]],Tab_UBIGEO[UBIGEO],0),MATCH($V$34,Tab_UBIGEO[#Headers],0)),"")</f>
        <v/>
      </c>
      <c r="W224" s="50" t="str">
        <f>IFERROR(INDEX(Tab_UBIGEO[],MATCH(PlnMsv_Tab_DocumentosAux[[#This Row],[ADQ_UBIGEO]],Tab_UBIGEO[UBIGEO],0),MATCH($W$34,Tab_UBIGEO[#Headers],0)),"")</f>
        <v/>
      </c>
      <c r="X224" s="51" t="str">
        <f>IFERROR(INDEX(Tab_UBIGEO[],MATCH(PlnMsv_Tab_Documentos[[#This Row],[Departamento]],Tab_UBIGEO[Departamento],0),MATCH(X$34,Tab_UBIGEO[#Headers],0)),"")</f>
        <v/>
      </c>
      <c r="Y224" s="51" t="str">
        <f>IFERROR(INDEX(Tab_UBIGEO[],MATCH(PlnMsv_Tab_Documentos[[#This Row],[Provincia]],Tab_UBIGEO[Provincia],0),MATCH(Y$34,Tab_UBIGEO[#Headers],0)),"")</f>
        <v/>
      </c>
      <c r="Z224" s="50" t="str">
        <f>IF(PlnMsv_Tab_Documentos[[#This Row],[Departamento]]&lt;&gt;"",IF(COUNTIF(Tab_UBIGEO[Departamento],PlnMsv_Tab_Documentos[[#This Row],[Departamento]])&gt;=1,1,0),"")</f>
        <v/>
      </c>
      <c r="AA2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24" s="34"/>
    </row>
    <row r="225" spans="3:29" ht="27.6" customHeight="1">
      <c r="C225" s="88"/>
      <c r="D225" s="89"/>
      <c r="E225" s="90"/>
      <c r="F225" s="91"/>
      <c r="G225" s="92"/>
      <c r="H225" s="93"/>
      <c r="I225" s="93"/>
      <c r="J225" s="94"/>
      <c r="K225" s="94"/>
      <c r="L225" s="94"/>
      <c r="M225" s="94"/>
      <c r="N225" s="94"/>
      <c r="O225" s="95"/>
      <c r="P225" s="96"/>
      <c r="T225" s="49">
        <v>191</v>
      </c>
      <c r="U2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25" s="50" t="str">
        <f>IFERROR(INDEX(Tab_UBIGEO[],MATCH(PlnMsv_Tab_DocumentosAux[[#This Row],[ADQ_UBIGEO]],Tab_UBIGEO[UBIGEO],0),MATCH($V$34,Tab_UBIGEO[#Headers],0)),"")</f>
        <v/>
      </c>
      <c r="W225" s="50" t="str">
        <f>IFERROR(INDEX(Tab_UBIGEO[],MATCH(PlnMsv_Tab_DocumentosAux[[#This Row],[ADQ_UBIGEO]],Tab_UBIGEO[UBIGEO],0),MATCH($W$34,Tab_UBIGEO[#Headers],0)),"")</f>
        <v/>
      </c>
      <c r="X225" s="51" t="str">
        <f>IFERROR(INDEX(Tab_UBIGEO[],MATCH(PlnMsv_Tab_Documentos[[#This Row],[Departamento]],Tab_UBIGEO[Departamento],0),MATCH(X$34,Tab_UBIGEO[#Headers],0)),"")</f>
        <v/>
      </c>
      <c r="Y225" s="51" t="str">
        <f>IFERROR(INDEX(Tab_UBIGEO[],MATCH(PlnMsv_Tab_Documentos[[#This Row],[Provincia]],Tab_UBIGEO[Provincia],0),MATCH(Y$34,Tab_UBIGEO[#Headers],0)),"")</f>
        <v/>
      </c>
      <c r="Z225" s="50" t="str">
        <f>IF(PlnMsv_Tab_Documentos[[#This Row],[Departamento]]&lt;&gt;"",IF(COUNTIF(Tab_UBIGEO[Departamento],PlnMsv_Tab_Documentos[[#This Row],[Departamento]])&gt;=1,1,0),"")</f>
        <v/>
      </c>
      <c r="AA2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25" s="34"/>
    </row>
    <row r="226" spans="3:29" ht="27.6" customHeight="1">
      <c r="C226" s="88"/>
      <c r="D226" s="89"/>
      <c r="E226" s="90"/>
      <c r="F226" s="91"/>
      <c r="G226" s="92"/>
      <c r="H226" s="93"/>
      <c r="I226" s="93"/>
      <c r="J226" s="94"/>
      <c r="K226" s="94"/>
      <c r="L226" s="94"/>
      <c r="M226" s="94"/>
      <c r="N226" s="94"/>
      <c r="O226" s="95"/>
      <c r="P226" s="96"/>
      <c r="T226" s="49">
        <v>192</v>
      </c>
      <c r="U2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26" s="50" t="str">
        <f>IFERROR(INDEX(Tab_UBIGEO[],MATCH(PlnMsv_Tab_DocumentosAux[[#This Row],[ADQ_UBIGEO]],Tab_UBIGEO[UBIGEO],0),MATCH($V$34,Tab_UBIGEO[#Headers],0)),"")</f>
        <v/>
      </c>
      <c r="W226" s="50" t="str">
        <f>IFERROR(INDEX(Tab_UBIGEO[],MATCH(PlnMsv_Tab_DocumentosAux[[#This Row],[ADQ_UBIGEO]],Tab_UBIGEO[UBIGEO],0),MATCH($W$34,Tab_UBIGEO[#Headers],0)),"")</f>
        <v/>
      </c>
      <c r="X226" s="51" t="str">
        <f>IFERROR(INDEX(Tab_UBIGEO[],MATCH(PlnMsv_Tab_Documentos[[#This Row],[Departamento]],Tab_UBIGEO[Departamento],0),MATCH(X$34,Tab_UBIGEO[#Headers],0)),"")</f>
        <v/>
      </c>
      <c r="Y226" s="51" t="str">
        <f>IFERROR(INDEX(Tab_UBIGEO[],MATCH(PlnMsv_Tab_Documentos[[#This Row],[Provincia]],Tab_UBIGEO[Provincia],0),MATCH(Y$34,Tab_UBIGEO[#Headers],0)),"")</f>
        <v/>
      </c>
      <c r="Z226" s="50" t="str">
        <f>IF(PlnMsv_Tab_Documentos[[#This Row],[Departamento]]&lt;&gt;"",IF(COUNTIF(Tab_UBIGEO[Departamento],PlnMsv_Tab_Documentos[[#This Row],[Departamento]])&gt;=1,1,0),"")</f>
        <v/>
      </c>
      <c r="AA2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26" s="34"/>
    </row>
    <row r="227" spans="3:29" ht="27.6" customHeight="1">
      <c r="C227" s="88"/>
      <c r="D227" s="89"/>
      <c r="E227" s="90"/>
      <c r="F227" s="91"/>
      <c r="G227" s="92"/>
      <c r="H227" s="93"/>
      <c r="I227" s="93"/>
      <c r="J227" s="94"/>
      <c r="K227" s="94"/>
      <c r="L227" s="94"/>
      <c r="M227" s="94"/>
      <c r="N227" s="94"/>
      <c r="O227" s="95"/>
      <c r="P227" s="96"/>
      <c r="T227" s="49">
        <v>193</v>
      </c>
      <c r="U2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27" s="50" t="str">
        <f>IFERROR(INDEX(Tab_UBIGEO[],MATCH(PlnMsv_Tab_DocumentosAux[[#This Row],[ADQ_UBIGEO]],Tab_UBIGEO[UBIGEO],0),MATCH($V$34,Tab_UBIGEO[#Headers],0)),"")</f>
        <v/>
      </c>
      <c r="W227" s="50" t="str">
        <f>IFERROR(INDEX(Tab_UBIGEO[],MATCH(PlnMsv_Tab_DocumentosAux[[#This Row],[ADQ_UBIGEO]],Tab_UBIGEO[UBIGEO],0),MATCH($W$34,Tab_UBIGEO[#Headers],0)),"")</f>
        <v/>
      </c>
      <c r="X227" s="51" t="str">
        <f>IFERROR(INDEX(Tab_UBIGEO[],MATCH(PlnMsv_Tab_Documentos[[#This Row],[Departamento]],Tab_UBIGEO[Departamento],0),MATCH(X$34,Tab_UBIGEO[#Headers],0)),"")</f>
        <v/>
      </c>
      <c r="Y227" s="51" t="str">
        <f>IFERROR(INDEX(Tab_UBIGEO[],MATCH(PlnMsv_Tab_Documentos[[#This Row],[Provincia]],Tab_UBIGEO[Provincia],0),MATCH(Y$34,Tab_UBIGEO[#Headers],0)),"")</f>
        <v/>
      </c>
      <c r="Z227" s="50" t="str">
        <f>IF(PlnMsv_Tab_Documentos[[#This Row],[Departamento]]&lt;&gt;"",IF(COUNTIF(Tab_UBIGEO[Departamento],PlnMsv_Tab_Documentos[[#This Row],[Departamento]])&gt;=1,1,0),"")</f>
        <v/>
      </c>
      <c r="AA2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27" s="34"/>
    </row>
    <row r="228" spans="3:29" ht="27.6" customHeight="1">
      <c r="C228" s="88"/>
      <c r="D228" s="89"/>
      <c r="E228" s="90"/>
      <c r="F228" s="91"/>
      <c r="G228" s="92"/>
      <c r="H228" s="93"/>
      <c r="I228" s="93"/>
      <c r="J228" s="94"/>
      <c r="K228" s="94"/>
      <c r="L228" s="94"/>
      <c r="M228" s="94"/>
      <c r="N228" s="94"/>
      <c r="O228" s="95"/>
      <c r="P228" s="96"/>
      <c r="T228" s="49">
        <v>194</v>
      </c>
      <c r="U2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28" s="50" t="str">
        <f>IFERROR(INDEX(Tab_UBIGEO[],MATCH(PlnMsv_Tab_DocumentosAux[[#This Row],[ADQ_UBIGEO]],Tab_UBIGEO[UBIGEO],0),MATCH($V$34,Tab_UBIGEO[#Headers],0)),"")</f>
        <v/>
      </c>
      <c r="W228" s="50" t="str">
        <f>IFERROR(INDEX(Tab_UBIGEO[],MATCH(PlnMsv_Tab_DocumentosAux[[#This Row],[ADQ_UBIGEO]],Tab_UBIGEO[UBIGEO],0),MATCH($W$34,Tab_UBIGEO[#Headers],0)),"")</f>
        <v/>
      </c>
      <c r="X228" s="51" t="str">
        <f>IFERROR(INDEX(Tab_UBIGEO[],MATCH(PlnMsv_Tab_Documentos[[#This Row],[Departamento]],Tab_UBIGEO[Departamento],0),MATCH(X$34,Tab_UBIGEO[#Headers],0)),"")</f>
        <v/>
      </c>
      <c r="Y228" s="51" t="str">
        <f>IFERROR(INDEX(Tab_UBIGEO[],MATCH(PlnMsv_Tab_Documentos[[#This Row],[Provincia]],Tab_UBIGEO[Provincia],0),MATCH(Y$34,Tab_UBIGEO[#Headers],0)),"")</f>
        <v/>
      </c>
      <c r="Z228" s="50" t="str">
        <f>IF(PlnMsv_Tab_Documentos[[#This Row],[Departamento]]&lt;&gt;"",IF(COUNTIF(Tab_UBIGEO[Departamento],PlnMsv_Tab_Documentos[[#This Row],[Departamento]])&gt;=1,1,0),"")</f>
        <v/>
      </c>
      <c r="AA2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28" s="34"/>
    </row>
    <row r="229" spans="3:29" ht="27.6" customHeight="1">
      <c r="C229" s="88"/>
      <c r="D229" s="89"/>
      <c r="E229" s="90"/>
      <c r="F229" s="91"/>
      <c r="G229" s="92"/>
      <c r="H229" s="93"/>
      <c r="I229" s="93"/>
      <c r="J229" s="94"/>
      <c r="K229" s="94"/>
      <c r="L229" s="94"/>
      <c r="M229" s="94"/>
      <c r="N229" s="94"/>
      <c r="O229" s="95"/>
      <c r="P229" s="96"/>
      <c r="T229" s="49">
        <v>195</v>
      </c>
      <c r="U2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29" s="50" t="str">
        <f>IFERROR(INDEX(Tab_UBIGEO[],MATCH(PlnMsv_Tab_DocumentosAux[[#This Row],[ADQ_UBIGEO]],Tab_UBIGEO[UBIGEO],0),MATCH($V$34,Tab_UBIGEO[#Headers],0)),"")</f>
        <v/>
      </c>
      <c r="W229" s="50" t="str">
        <f>IFERROR(INDEX(Tab_UBIGEO[],MATCH(PlnMsv_Tab_DocumentosAux[[#This Row],[ADQ_UBIGEO]],Tab_UBIGEO[UBIGEO],0),MATCH($W$34,Tab_UBIGEO[#Headers],0)),"")</f>
        <v/>
      </c>
      <c r="X229" s="51" t="str">
        <f>IFERROR(INDEX(Tab_UBIGEO[],MATCH(PlnMsv_Tab_Documentos[[#This Row],[Departamento]],Tab_UBIGEO[Departamento],0),MATCH(X$34,Tab_UBIGEO[#Headers],0)),"")</f>
        <v/>
      </c>
      <c r="Y229" s="51" t="str">
        <f>IFERROR(INDEX(Tab_UBIGEO[],MATCH(PlnMsv_Tab_Documentos[[#This Row],[Provincia]],Tab_UBIGEO[Provincia],0),MATCH(Y$34,Tab_UBIGEO[#Headers],0)),"")</f>
        <v/>
      </c>
      <c r="Z229" s="50" t="str">
        <f>IF(PlnMsv_Tab_Documentos[[#This Row],[Departamento]]&lt;&gt;"",IF(COUNTIF(Tab_UBIGEO[Departamento],PlnMsv_Tab_Documentos[[#This Row],[Departamento]])&gt;=1,1,0),"")</f>
        <v/>
      </c>
      <c r="AA2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29" s="34"/>
    </row>
    <row r="230" spans="3:29" ht="27.6" customHeight="1">
      <c r="C230" s="88"/>
      <c r="D230" s="89"/>
      <c r="E230" s="90"/>
      <c r="F230" s="91"/>
      <c r="G230" s="92"/>
      <c r="H230" s="93"/>
      <c r="I230" s="93"/>
      <c r="J230" s="94"/>
      <c r="K230" s="94"/>
      <c r="L230" s="94"/>
      <c r="M230" s="94"/>
      <c r="N230" s="94"/>
      <c r="O230" s="95"/>
      <c r="P230" s="96"/>
      <c r="T230" s="49">
        <v>196</v>
      </c>
      <c r="U2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30" s="50" t="str">
        <f>IFERROR(INDEX(Tab_UBIGEO[],MATCH(PlnMsv_Tab_DocumentosAux[[#This Row],[ADQ_UBIGEO]],Tab_UBIGEO[UBIGEO],0),MATCH($V$34,Tab_UBIGEO[#Headers],0)),"")</f>
        <v/>
      </c>
      <c r="W230" s="50" t="str">
        <f>IFERROR(INDEX(Tab_UBIGEO[],MATCH(PlnMsv_Tab_DocumentosAux[[#This Row],[ADQ_UBIGEO]],Tab_UBIGEO[UBIGEO],0),MATCH($W$34,Tab_UBIGEO[#Headers],0)),"")</f>
        <v/>
      </c>
      <c r="X230" s="51" t="str">
        <f>IFERROR(INDEX(Tab_UBIGEO[],MATCH(PlnMsv_Tab_Documentos[[#This Row],[Departamento]],Tab_UBIGEO[Departamento],0),MATCH(X$34,Tab_UBIGEO[#Headers],0)),"")</f>
        <v/>
      </c>
      <c r="Y230" s="51" t="str">
        <f>IFERROR(INDEX(Tab_UBIGEO[],MATCH(PlnMsv_Tab_Documentos[[#This Row],[Provincia]],Tab_UBIGEO[Provincia],0),MATCH(Y$34,Tab_UBIGEO[#Headers],0)),"")</f>
        <v/>
      </c>
      <c r="Z230" s="50" t="str">
        <f>IF(PlnMsv_Tab_Documentos[[#This Row],[Departamento]]&lt;&gt;"",IF(COUNTIF(Tab_UBIGEO[Departamento],PlnMsv_Tab_Documentos[[#This Row],[Departamento]])&gt;=1,1,0),"")</f>
        <v/>
      </c>
      <c r="AA2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30" s="34"/>
    </row>
    <row r="231" spans="3:29" ht="27.6" customHeight="1">
      <c r="C231" s="88"/>
      <c r="D231" s="89"/>
      <c r="E231" s="90"/>
      <c r="F231" s="91"/>
      <c r="G231" s="92"/>
      <c r="H231" s="93"/>
      <c r="I231" s="93"/>
      <c r="J231" s="94"/>
      <c r="K231" s="94"/>
      <c r="L231" s="94"/>
      <c r="M231" s="94"/>
      <c r="N231" s="94"/>
      <c r="O231" s="95"/>
      <c r="P231" s="96"/>
      <c r="T231" s="49">
        <v>197</v>
      </c>
      <c r="U2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31" s="50" t="str">
        <f>IFERROR(INDEX(Tab_UBIGEO[],MATCH(PlnMsv_Tab_DocumentosAux[[#This Row],[ADQ_UBIGEO]],Tab_UBIGEO[UBIGEO],0),MATCH($V$34,Tab_UBIGEO[#Headers],0)),"")</f>
        <v/>
      </c>
      <c r="W231" s="50" t="str">
        <f>IFERROR(INDEX(Tab_UBIGEO[],MATCH(PlnMsv_Tab_DocumentosAux[[#This Row],[ADQ_UBIGEO]],Tab_UBIGEO[UBIGEO],0),MATCH($W$34,Tab_UBIGEO[#Headers],0)),"")</f>
        <v/>
      </c>
      <c r="X231" s="51" t="str">
        <f>IFERROR(INDEX(Tab_UBIGEO[],MATCH(PlnMsv_Tab_Documentos[[#This Row],[Departamento]],Tab_UBIGEO[Departamento],0),MATCH(X$34,Tab_UBIGEO[#Headers],0)),"")</f>
        <v/>
      </c>
      <c r="Y231" s="51" t="str">
        <f>IFERROR(INDEX(Tab_UBIGEO[],MATCH(PlnMsv_Tab_Documentos[[#This Row],[Provincia]],Tab_UBIGEO[Provincia],0),MATCH(Y$34,Tab_UBIGEO[#Headers],0)),"")</f>
        <v/>
      </c>
      <c r="Z231" s="50" t="str">
        <f>IF(PlnMsv_Tab_Documentos[[#This Row],[Departamento]]&lt;&gt;"",IF(COUNTIF(Tab_UBIGEO[Departamento],PlnMsv_Tab_Documentos[[#This Row],[Departamento]])&gt;=1,1,0),"")</f>
        <v/>
      </c>
      <c r="AA2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31" s="34"/>
    </row>
    <row r="232" spans="3:29" ht="27.6" customHeight="1">
      <c r="C232" s="88"/>
      <c r="D232" s="89"/>
      <c r="E232" s="90"/>
      <c r="F232" s="91"/>
      <c r="G232" s="92"/>
      <c r="H232" s="93"/>
      <c r="I232" s="93"/>
      <c r="J232" s="94"/>
      <c r="K232" s="94"/>
      <c r="L232" s="94"/>
      <c r="M232" s="94"/>
      <c r="N232" s="94"/>
      <c r="O232" s="95"/>
      <c r="P232" s="96"/>
      <c r="T232" s="49">
        <v>198</v>
      </c>
      <c r="U2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32" s="50" t="str">
        <f>IFERROR(INDEX(Tab_UBIGEO[],MATCH(PlnMsv_Tab_DocumentosAux[[#This Row],[ADQ_UBIGEO]],Tab_UBIGEO[UBIGEO],0),MATCH($V$34,Tab_UBIGEO[#Headers],0)),"")</f>
        <v/>
      </c>
      <c r="W232" s="50" t="str">
        <f>IFERROR(INDEX(Tab_UBIGEO[],MATCH(PlnMsv_Tab_DocumentosAux[[#This Row],[ADQ_UBIGEO]],Tab_UBIGEO[UBIGEO],0),MATCH($W$34,Tab_UBIGEO[#Headers],0)),"")</f>
        <v/>
      </c>
      <c r="X232" s="51" t="str">
        <f>IFERROR(INDEX(Tab_UBIGEO[],MATCH(PlnMsv_Tab_Documentos[[#This Row],[Departamento]],Tab_UBIGEO[Departamento],0),MATCH(X$34,Tab_UBIGEO[#Headers],0)),"")</f>
        <v/>
      </c>
      <c r="Y232" s="51" t="str">
        <f>IFERROR(INDEX(Tab_UBIGEO[],MATCH(PlnMsv_Tab_Documentos[[#This Row],[Provincia]],Tab_UBIGEO[Provincia],0),MATCH(Y$34,Tab_UBIGEO[#Headers],0)),"")</f>
        <v/>
      </c>
      <c r="Z232" s="50" t="str">
        <f>IF(PlnMsv_Tab_Documentos[[#This Row],[Departamento]]&lt;&gt;"",IF(COUNTIF(Tab_UBIGEO[Departamento],PlnMsv_Tab_Documentos[[#This Row],[Departamento]])&gt;=1,1,0),"")</f>
        <v/>
      </c>
      <c r="AA2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32" s="34"/>
    </row>
    <row r="233" spans="3:29" ht="27.6" customHeight="1">
      <c r="C233" s="88"/>
      <c r="D233" s="89"/>
      <c r="E233" s="90"/>
      <c r="F233" s="91"/>
      <c r="G233" s="92"/>
      <c r="H233" s="93"/>
      <c r="I233" s="93"/>
      <c r="J233" s="94"/>
      <c r="K233" s="94"/>
      <c r="L233" s="94"/>
      <c r="M233" s="94"/>
      <c r="N233" s="94"/>
      <c r="O233" s="95"/>
      <c r="P233" s="96"/>
      <c r="T233" s="49">
        <v>199</v>
      </c>
      <c r="U2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33" s="50" t="str">
        <f>IFERROR(INDEX(Tab_UBIGEO[],MATCH(PlnMsv_Tab_DocumentosAux[[#This Row],[ADQ_UBIGEO]],Tab_UBIGEO[UBIGEO],0),MATCH($V$34,Tab_UBIGEO[#Headers],0)),"")</f>
        <v/>
      </c>
      <c r="W233" s="50" t="str">
        <f>IFERROR(INDEX(Tab_UBIGEO[],MATCH(PlnMsv_Tab_DocumentosAux[[#This Row],[ADQ_UBIGEO]],Tab_UBIGEO[UBIGEO],0),MATCH($W$34,Tab_UBIGEO[#Headers],0)),"")</f>
        <v/>
      </c>
      <c r="X233" s="51" t="str">
        <f>IFERROR(INDEX(Tab_UBIGEO[],MATCH(PlnMsv_Tab_Documentos[[#This Row],[Departamento]],Tab_UBIGEO[Departamento],0),MATCH(X$34,Tab_UBIGEO[#Headers],0)),"")</f>
        <v/>
      </c>
      <c r="Y233" s="51" t="str">
        <f>IFERROR(INDEX(Tab_UBIGEO[],MATCH(PlnMsv_Tab_Documentos[[#This Row],[Provincia]],Tab_UBIGEO[Provincia],0),MATCH(Y$34,Tab_UBIGEO[#Headers],0)),"")</f>
        <v/>
      </c>
      <c r="Z233" s="50" t="str">
        <f>IF(PlnMsv_Tab_Documentos[[#This Row],[Departamento]]&lt;&gt;"",IF(COUNTIF(Tab_UBIGEO[Departamento],PlnMsv_Tab_Documentos[[#This Row],[Departamento]])&gt;=1,1,0),"")</f>
        <v/>
      </c>
      <c r="AA2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33" s="34"/>
    </row>
    <row r="234" spans="3:29" ht="27.6" customHeight="1">
      <c r="C234" s="88"/>
      <c r="D234" s="89"/>
      <c r="E234" s="90"/>
      <c r="F234" s="91"/>
      <c r="G234" s="92"/>
      <c r="H234" s="93"/>
      <c r="I234" s="93"/>
      <c r="J234" s="94"/>
      <c r="K234" s="94"/>
      <c r="L234" s="94"/>
      <c r="M234" s="94"/>
      <c r="N234" s="94"/>
      <c r="O234" s="95"/>
      <c r="P234" s="96"/>
      <c r="T234" s="49">
        <v>200</v>
      </c>
      <c r="U2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34" s="50" t="str">
        <f>IFERROR(INDEX(Tab_UBIGEO[],MATCH(PlnMsv_Tab_DocumentosAux[[#This Row],[ADQ_UBIGEO]],Tab_UBIGEO[UBIGEO],0),MATCH($V$34,Tab_UBIGEO[#Headers],0)),"")</f>
        <v/>
      </c>
      <c r="W234" s="50" t="str">
        <f>IFERROR(INDEX(Tab_UBIGEO[],MATCH(PlnMsv_Tab_DocumentosAux[[#This Row],[ADQ_UBIGEO]],Tab_UBIGEO[UBIGEO],0),MATCH($W$34,Tab_UBIGEO[#Headers],0)),"")</f>
        <v/>
      </c>
      <c r="X234" s="51" t="str">
        <f>IFERROR(INDEX(Tab_UBIGEO[],MATCH(PlnMsv_Tab_Documentos[[#This Row],[Departamento]],Tab_UBIGEO[Departamento],0),MATCH(X$34,Tab_UBIGEO[#Headers],0)),"")</f>
        <v/>
      </c>
      <c r="Y234" s="51" t="str">
        <f>IFERROR(INDEX(Tab_UBIGEO[],MATCH(PlnMsv_Tab_Documentos[[#This Row],[Provincia]],Tab_UBIGEO[Provincia],0),MATCH(Y$34,Tab_UBIGEO[#Headers],0)),"")</f>
        <v/>
      </c>
      <c r="Z234" s="50" t="str">
        <f>IF(PlnMsv_Tab_Documentos[[#This Row],[Departamento]]&lt;&gt;"",IF(COUNTIF(Tab_UBIGEO[Departamento],PlnMsv_Tab_Documentos[[#This Row],[Departamento]])&gt;=1,1,0),"")</f>
        <v/>
      </c>
      <c r="AA2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34" s="34"/>
    </row>
    <row r="235" spans="3:29" ht="27.6" customHeight="1">
      <c r="C235" s="88"/>
      <c r="D235" s="89"/>
      <c r="E235" s="90"/>
      <c r="F235" s="91"/>
      <c r="G235" s="92"/>
      <c r="H235" s="93"/>
      <c r="I235" s="93"/>
      <c r="J235" s="94"/>
      <c r="K235" s="94"/>
      <c r="L235" s="94"/>
      <c r="M235" s="94"/>
      <c r="N235" s="94"/>
      <c r="O235" s="95"/>
      <c r="P235" s="96"/>
      <c r="T235" s="49">
        <v>201</v>
      </c>
      <c r="U2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35" s="50" t="str">
        <f>IFERROR(INDEX(Tab_UBIGEO[],MATCH(PlnMsv_Tab_DocumentosAux[[#This Row],[ADQ_UBIGEO]],Tab_UBIGEO[UBIGEO],0),MATCH($V$34,Tab_UBIGEO[#Headers],0)),"")</f>
        <v/>
      </c>
      <c r="W235" s="50" t="str">
        <f>IFERROR(INDEX(Tab_UBIGEO[],MATCH(PlnMsv_Tab_DocumentosAux[[#This Row],[ADQ_UBIGEO]],Tab_UBIGEO[UBIGEO],0),MATCH($W$34,Tab_UBIGEO[#Headers],0)),"")</f>
        <v/>
      </c>
      <c r="X235" s="51" t="str">
        <f>IFERROR(INDEX(Tab_UBIGEO[],MATCH(PlnMsv_Tab_Documentos[[#This Row],[Departamento]],Tab_UBIGEO[Departamento],0),MATCH(X$34,Tab_UBIGEO[#Headers],0)),"")</f>
        <v/>
      </c>
      <c r="Y235" s="51" t="str">
        <f>IFERROR(INDEX(Tab_UBIGEO[],MATCH(PlnMsv_Tab_Documentos[[#This Row],[Provincia]],Tab_UBIGEO[Provincia],0),MATCH(Y$34,Tab_UBIGEO[#Headers],0)),"")</f>
        <v/>
      </c>
      <c r="Z235" s="50" t="str">
        <f>IF(PlnMsv_Tab_Documentos[[#This Row],[Departamento]]&lt;&gt;"",IF(COUNTIF(Tab_UBIGEO[Departamento],PlnMsv_Tab_Documentos[[#This Row],[Departamento]])&gt;=1,1,0),"")</f>
        <v/>
      </c>
      <c r="AA2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35" s="34"/>
    </row>
    <row r="236" spans="3:29" ht="27.6" customHeight="1">
      <c r="C236" s="88"/>
      <c r="D236" s="89"/>
      <c r="E236" s="90"/>
      <c r="F236" s="91"/>
      <c r="G236" s="92"/>
      <c r="H236" s="93"/>
      <c r="I236" s="93"/>
      <c r="J236" s="94"/>
      <c r="K236" s="94"/>
      <c r="L236" s="94"/>
      <c r="M236" s="94"/>
      <c r="N236" s="94"/>
      <c r="O236" s="95"/>
      <c r="P236" s="96"/>
      <c r="T236" s="49">
        <v>202</v>
      </c>
      <c r="U2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36" s="50" t="str">
        <f>IFERROR(INDEX(Tab_UBIGEO[],MATCH(PlnMsv_Tab_DocumentosAux[[#This Row],[ADQ_UBIGEO]],Tab_UBIGEO[UBIGEO],0),MATCH($V$34,Tab_UBIGEO[#Headers],0)),"")</f>
        <v/>
      </c>
      <c r="W236" s="50" t="str">
        <f>IFERROR(INDEX(Tab_UBIGEO[],MATCH(PlnMsv_Tab_DocumentosAux[[#This Row],[ADQ_UBIGEO]],Tab_UBIGEO[UBIGEO],0),MATCH($W$34,Tab_UBIGEO[#Headers],0)),"")</f>
        <v/>
      </c>
      <c r="X236" s="51" t="str">
        <f>IFERROR(INDEX(Tab_UBIGEO[],MATCH(PlnMsv_Tab_Documentos[[#This Row],[Departamento]],Tab_UBIGEO[Departamento],0),MATCH(X$34,Tab_UBIGEO[#Headers],0)),"")</f>
        <v/>
      </c>
      <c r="Y236" s="51" t="str">
        <f>IFERROR(INDEX(Tab_UBIGEO[],MATCH(PlnMsv_Tab_Documentos[[#This Row],[Provincia]],Tab_UBIGEO[Provincia],0),MATCH(Y$34,Tab_UBIGEO[#Headers],0)),"")</f>
        <v/>
      </c>
      <c r="Z236" s="50" t="str">
        <f>IF(PlnMsv_Tab_Documentos[[#This Row],[Departamento]]&lt;&gt;"",IF(COUNTIF(Tab_UBIGEO[Departamento],PlnMsv_Tab_Documentos[[#This Row],[Departamento]])&gt;=1,1,0),"")</f>
        <v/>
      </c>
      <c r="AA2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36" s="34"/>
    </row>
    <row r="237" spans="3:29" ht="27.6" customHeight="1">
      <c r="C237" s="88"/>
      <c r="D237" s="89"/>
      <c r="E237" s="90"/>
      <c r="F237" s="91"/>
      <c r="G237" s="92"/>
      <c r="H237" s="93"/>
      <c r="I237" s="93"/>
      <c r="J237" s="94"/>
      <c r="K237" s="94"/>
      <c r="L237" s="94"/>
      <c r="M237" s="94"/>
      <c r="N237" s="94"/>
      <c r="O237" s="95"/>
      <c r="P237" s="96"/>
      <c r="T237" s="49">
        <v>203</v>
      </c>
      <c r="U2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37" s="50" t="str">
        <f>IFERROR(INDEX(Tab_UBIGEO[],MATCH(PlnMsv_Tab_DocumentosAux[[#This Row],[ADQ_UBIGEO]],Tab_UBIGEO[UBIGEO],0),MATCH($V$34,Tab_UBIGEO[#Headers],0)),"")</f>
        <v/>
      </c>
      <c r="W237" s="50" t="str">
        <f>IFERROR(INDEX(Tab_UBIGEO[],MATCH(PlnMsv_Tab_DocumentosAux[[#This Row],[ADQ_UBIGEO]],Tab_UBIGEO[UBIGEO],0),MATCH($W$34,Tab_UBIGEO[#Headers],0)),"")</f>
        <v/>
      </c>
      <c r="X237" s="51" t="str">
        <f>IFERROR(INDEX(Tab_UBIGEO[],MATCH(PlnMsv_Tab_Documentos[[#This Row],[Departamento]],Tab_UBIGEO[Departamento],0),MATCH(X$34,Tab_UBIGEO[#Headers],0)),"")</f>
        <v/>
      </c>
      <c r="Y237" s="51" t="str">
        <f>IFERROR(INDEX(Tab_UBIGEO[],MATCH(PlnMsv_Tab_Documentos[[#This Row],[Provincia]],Tab_UBIGEO[Provincia],0),MATCH(Y$34,Tab_UBIGEO[#Headers],0)),"")</f>
        <v/>
      </c>
      <c r="Z237" s="50" t="str">
        <f>IF(PlnMsv_Tab_Documentos[[#This Row],[Departamento]]&lt;&gt;"",IF(COUNTIF(Tab_UBIGEO[Departamento],PlnMsv_Tab_Documentos[[#This Row],[Departamento]])&gt;=1,1,0),"")</f>
        <v/>
      </c>
      <c r="AA2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37" s="34"/>
    </row>
    <row r="238" spans="3:29" ht="27.6" customHeight="1">
      <c r="C238" s="88"/>
      <c r="D238" s="89"/>
      <c r="E238" s="90"/>
      <c r="F238" s="91"/>
      <c r="G238" s="92"/>
      <c r="H238" s="93"/>
      <c r="I238" s="93"/>
      <c r="J238" s="94"/>
      <c r="K238" s="94"/>
      <c r="L238" s="94"/>
      <c r="M238" s="94"/>
      <c r="N238" s="94"/>
      <c r="O238" s="95"/>
      <c r="P238" s="96"/>
      <c r="T238" s="49">
        <v>204</v>
      </c>
      <c r="U2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38" s="50" t="str">
        <f>IFERROR(INDEX(Tab_UBIGEO[],MATCH(PlnMsv_Tab_DocumentosAux[[#This Row],[ADQ_UBIGEO]],Tab_UBIGEO[UBIGEO],0),MATCH($V$34,Tab_UBIGEO[#Headers],0)),"")</f>
        <v/>
      </c>
      <c r="W238" s="50" t="str">
        <f>IFERROR(INDEX(Tab_UBIGEO[],MATCH(PlnMsv_Tab_DocumentosAux[[#This Row],[ADQ_UBIGEO]],Tab_UBIGEO[UBIGEO],0),MATCH($W$34,Tab_UBIGEO[#Headers],0)),"")</f>
        <v/>
      </c>
      <c r="X238" s="51" t="str">
        <f>IFERROR(INDEX(Tab_UBIGEO[],MATCH(PlnMsv_Tab_Documentos[[#This Row],[Departamento]],Tab_UBIGEO[Departamento],0),MATCH(X$34,Tab_UBIGEO[#Headers],0)),"")</f>
        <v/>
      </c>
      <c r="Y238" s="51" t="str">
        <f>IFERROR(INDEX(Tab_UBIGEO[],MATCH(PlnMsv_Tab_Documentos[[#This Row],[Provincia]],Tab_UBIGEO[Provincia],0),MATCH(Y$34,Tab_UBIGEO[#Headers],0)),"")</f>
        <v/>
      </c>
      <c r="Z238" s="50" t="str">
        <f>IF(PlnMsv_Tab_Documentos[[#This Row],[Departamento]]&lt;&gt;"",IF(COUNTIF(Tab_UBIGEO[Departamento],PlnMsv_Tab_Documentos[[#This Row],[Departamento]])&gt;=1,1,0),"")</f>
        <v/>
      </c>
      <c r="AA2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38" s="34"/>
    </row>
    <row r="239" spans="3:29" ht="27.6" customHeight="1">
      <c r="C239" s="88"/>
      <c r="D239" s="89"/>
      <c r="E239" s="90"/>
      <c r="F239" s="91"/>
      <c r="G239" s="92"/>
      <c r="H239" s="93"/>
      <c r="I239" s="93"/>
      <c r="J239" s="94"/>
      <c r="K239" s="94"/>
      <c r="L239" s="94"/>
      <c r="M239" s="94"/>
      <c r="N239" s="94"/>
      <c r="O239" s="95"/>
      <c r="P239" s="96"/>
      <c r="T239" s="49">
        <v>205</v>
      </c>
      <c r="U2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39" s="50" t="str">
        <f>IFERROR(INDEX(Tab_UBIGEO[],MATCH(PlnMsv_Tab_DocumentosAux[[#This Row],[ADQ_UBIGEO]],Tab_UBIGEO[UBIGEO],0),MATCH($V$34,Tab_UBIGEO[#Headers],0)),"")</f>
        <v/>
      </c>
      <c r="W239" s="50" t="str">
        <f>IFERROR(INDEX(Tab_UBIGEO[],MATCH(PlnMsv_Tab_DocumentosAux[[#This Row],[ADQ_UBIGEO]],Tab_UBIGEO[UBIGEO],0),MATCH($W$34,Tab_UBIGEO[#Headers],0)),"")</f>
        <v/>
      </c>
      <c r="X239" s="51" t="str">
        <f>IFERROR(INDEX(Tab_UBIGEO[],MATCH(PlnMsv_Tab_Documentos[[#This Row],[Departamento]],Tab_UBIGEO[Departamento],0),MATCH(X$34,Tab_UBIGEO[#Headers],0)),"")</f>
        <v/>
      </c>
      <c r="Y239" s="51" t="str">
        <f>IFERROR(INDEX(Tab_UBIGEO[],MATCH(PlnMsv_Tab_Documentos[[#This Row],[Provincia]],Tab_UBIGEO[Provincia],0),MATCH(Y$34,Tab_UBIGEO[#Headers],0)),"")</f>
        <v/>
      </c>
      <c r="Z239" s="50" t="str">
        <f>IF(PlnMsv_Tab_Documentos[[#This Row],[Departamento]]&lt;&gt;"",IF(COUNTIF(Tab_UBIGEO[Departamento],PlnMsv_Tab_Documentos[[#This Row],[Departamento]])&gt;=1,1,0),"")</f>
        <v/>
      </c>
      <c r="AA2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39" s="34"/>
    </row>
    <row r="240" spans="3:29" ht="27.6" customHeight="1">
      <c r="C240" s="88"/>
      <c r="D240" s="89"/>
      <c r="E240" s="90"/>
      <c r="F240" s="91"/>
      <c r="G240" s="92"/>
      <c r="H240" s="93"/>
      <c r="I240" s="93"/>
      <c r="J240" s="94"/>
      <c r="K240" s="94"/>
      <c r="L240" s="94"/>
      <c r="M240" s="94"/>
      <c r="N240" s="94"/>
      <c r="O240" s="95"/>
      <c r="P240" s="96"/>
      <c r="T240" s="49">
        <v>206</v>
      </c>
      <c r="U2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40" s="50" t="str">
        <f>IFERROR(INDEX(Tab_UBIGEO[],MATCH(PlnMsv_Tab_DocumentosAux[[#This Row],[ADQ_UBIGEO]],Tab_UBIGEO[UBIGEO],0),MATCH($V$34,Tab_UBIGEO[#Headers],0)),"")</f>
        <v/>
      </c>
      <c r="W240" s="50" t="str">
        <f>IFERROR(INDEX(Tab_UBIGEO[],MATCH(PlnMsv_Tab_DocumentosAux[[#This Row],[ADQ_UBIGEO]],Tab_UBIGEO[UBIGEO],0),MATCH($W$34,Tab_UBIGEO[#Headers],0)),"")</f>
        <v/>
      </c>
      <c r="X240" s="51" t="str">
        <f>IFERROR(INDEX(Tab_UBIGEO[],MATCH(PlnMsv_Tab_Documentos[[#This Row],[Departamento]],Tab_UBIGEO[Departamento],0),MATCH(X$34,Tab_UBIGEO[#Headers],0)),"")</f>
        <v/>
      </c>
      <c r="Y240" s="51" t="str">
        <f>IFERROR(INDEX(Tab_UBIGEO[],MATCH(PlnMsv_Tab_Documentos[[#This Row],[Provincia]],Tab_UBIGEO[Provincia],0),MATCH(Y$34,Tab_UBIGEO[#Headers],0)),"")</f>
        <v/>
      </c>
      <c r="Z240" s="50" t="str">
        <f>IF(PlnMsv_Tab_Documentos[[#This Row],[Departamento]]&lt;&gt;"",IF(COUNTIF(Tab_UBIGEO[Departamento],PlnMsv_Tab_Documentos[[#This Row],[Departamento]])&gt;=1,1,0),"")</f>
        <v/>
      </c>
      <c r="AA2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40" s="34"/>
    </row>
    <row r="241" spans="3:29" ht="27.6" customHeight="1">
      <c r="C241" s="88"/>
      <c r="D241" s="89"/>
      <c r="E241" s="90"/>
      <c r="F241" s="91"/>
      <c r="G241" s="92"/>
      <c r="H241" s="93"/>
      <c r="I241" s="93"/>
      <c r="J241" s="94"/>
      <c r="K241" s="94"/>
      <c r="L241" s="94"/>
      <c r="M241" s="94"/>
      <c r="N241" s="94"/>
      <c r="O241" s="95"/>
      <c r="P241" s="96"/>
      <c r="T241" s="49">
        <v>207</v>
      </c>
      <c r="U2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41" s="50" t="str">
        <f>IFERROR(INDEX(Tab_UBIGEO[],MATCH(PlnMsv_Tab_DocumentosAux[[#This Row],[ADQ_UBIGEO]],Tab_UBIGEO[UBIGEO],0),MATCH($V$34,Tab_UBIGEO[#Headers],0)),"")</f>
        <v/>
      </c>
      <c r="W241" s="50" t="str">
        <f>IFERROR(INDEX(Tab_UBIGEO[],MATCH(PlnMsv_Tab_DocumentosAux[[#This Row],[ADQ_UBIGEO]],Tab_UBIGEO[UBIGEO],0),MATCH($W$34,Tab_UBIGEO[#Headers],0)),"")</f>
        <v/>
      </c>
      <c r="X241" s="51" t="str">
        <f>IFERROR(INDEX(Tab_UBIGEO[],MATCH(PlnMsv_Tab_Documentos[[#This Row],[Departamento]],Tab_UBIGEO[Departamento],0),MATCH(X$34,Tab_UBIGEO[#Headers],0)),"")</f>
        <v/>
      </c>
      <c r="Y241" s="51" t="str">
        <f>IFERROR(INDEX(Tab_UBIGEO[],MATCH(PlnMsv_Tab_Documentos[[#This Row],[Provincia]],Tab_UBIGEO[Provincia],0),MATCH(Y$34,Tab_UBIGEO[#Headers],0)),"")</f>
        <v/>
      </c>
      <c r="Z241" s="50" t="str">
        <f>IF(PlnMsv_Tab_Documentos[[#This Row],[Departamento]]&lt;&gt;"",IF(COUNTIF(Tab_UBIGEO[Departamento],PlnMsv_Tab_Documentos[[#This Row],[Departamento]])&gt;=1,1,0),"")</f>
        <v/>
      </c>
      <c r="AA2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41" s="34"/>
    </row>
    <row r="242" spans="3:29" ht="27.6" customHeight="1">
      <c r="C242" s="88"/>
      <c r="D242" s="89"/>
      <c r="E242" s="90"/>
      <c r="F242" s="91"/>
      <c r="G242" s="92"/>
      <c r="H242" s="93"/>
      <c r="I242" s="93"/>
      <c r="J242" s="94"/>
      <c r="K242" s="94"/>
      <c r="L242" s="94"/>
      <c r="M242" s="94"/>
      <c r="N242" s="94"/>
      <c r="O242" s="95"/>
      <c r="P242" s="96"/>
      <c r="T242" s="49">
        <v>208</v>
      </c>
      <c r="U2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42" s="50" t="str">
        <f>IFERROR(INDEX(Tab_UBIGEO[],MATCH(PlnMsv_Tab_DocumentosAux[[#This Row],[ADQ_UBIGEO]],Tab_UBIGEO[UBIGEO],0),MATCH($V$34,Tab_UBIGEO[#Headers],0)),"")</f>
        <v/>
      </c>
      <c r="W242" s="50" t="str">
        <f>IFERROR(INDEX(Tab_UBIGEO[],MATCH(PlnMsv_Tab_DocumentosAux[[#This Row],[ADQ_UBIGEO]],Tab_UBIGEO[UBIGEO],0),MATCH($W$34,Tab_UBIGEO[#Headers],0)),"")</f>
        <v/>
      </c>
      <c r="X242" s="51" t="str">
        <f>IFERROR(INDEX(Tab_UBIGEO[],MATCH(PlnMsv_Tab_Documentos[[#This Row],[Departamento]],Tab_UBIGEO[Departamento],0),MATCH(X$34,Tab_UBIGEO[#Headers],0)),"")</f>
        <v/>
      </c>
      <c r="Y242" s="51" t="str">
        <f>IFERROR(INDEX(Tab_UBIGEO[],MATCH(PlnMsv_Tab_Documentos[[#This Row],[Provincia]],Tab_UBIGEO[Provincia],0),MATCH(Y$34,Tab_UBIGEO[#Headers],0)),"")</f>
        <v/>
      </c>
      <c r="Z242" s="50" t="str">
        <f>IF(PlnMsv_Tab_Documentos[[#This Row],[Departamento]]&lt;&gt;"",IF(COUNTIF(Tab_UBIGEO[Departamento],PlnMsv_Tab_Documentos[[#This Row],[Departamento]])&gt;=1,1,0),"")</f>
        <v/>
      </c>
      <c r="AA2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42" s="34"/>
    </row>
    <row r="243" spans="3:29" ht="27.6" customHeight="1">
      <c r="C243" s="88"/>
      <c r="D243" s="89"/>
      <c r="E243" s="90"/>
      <c r="F243" s="91"/>
      <c r="G243" s="92"/>
      <c r="H243" s="93"/>
      <c r="I243" s="93"/>
      <c r="J243" s="94"/>
      <c r="K243" s="94"/>
      <c r="L243" s="94"/>
      <c r="M243" s="94"/>
      <c r="N243" s="94"/>
      <c r="O243" s="95"/>
      <c r="P243" s="96"/>
      <c r="T243" s="49">
        <v>209</v>
      </c>
      <c r="U2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43" s="50" t="str">
        <f>IFERROR(INDEX(Tab_UBIGEO[],MATCH(PlnMsv_Tab_DocumentosAux[[#This Row],[ADQ_UBIGEO]],Tab_UBIGEO[UBIGEO],0),MATCH($V$34,Tab_UBIGEO[#Headers],0)),"")</f>
        <v/>
      </c>
      <c r="W243" s="50" t="str">
        <f>IFERROR(INDEX(Tab_UBIGEO[],MATCH(PlnMsv_Tab_DocumentosAux[[#This Row],[ADQ_UBIGEO]],Tab_UBIGEO[UBIGEO],0),MATCH($W$34,Tab_UBIGEO[#Headers],0)),"")</f>
        <v/>
      </c>
      <c r="X243" s="51" t="str">
        <f>IFERROR(INDEX(Tab_UBIGEO[],MATCH(PlnMsv_Tab_Documentos[[#This Row],[Departamento]],Tab_UBIGEO[Departamento],0),MATCH(X$34,Tab_UBIGEO[#Headers],0)),"")</f>
        <v/>
      </c>
      <c r="Y243" s="51" t="str">
        <f>IFERROR(INDEX(Tab_UBIGEO[],MATCH(PlnMsv_Tab_Documentos[[#This Row],[Provincia]],Tab_UBIGEO[Provincia],0),MATCH(Y$34,Tab_UBIGEO[#Headers],0)),"")</f>
        <v/>
      </c>
      <c r="Z243" s="50" t="str">
        <f>IF(PlnMsv_Tab_Documentos[[#This Row],[Departamento]]&lt;&gt;"",IF(COUNTIF(Tab_UBIGEO[Departamento],PlnMsv_Tab_Documentos[[#This Row],[Departamento]])&gt;=1,1,0),"")</f>
        <v/>
      </c>
      <c r="AA2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43" s="34"/>
    </row>
    <row r="244" spans="3:29" ht="27.6" customHeight="1">
      <c r="C244" s="88"/>
      <c r="D244" s="89"/>
      <c r="E244" s="90"/>
      <c r="F244" s="91"/>
      <c r="G244" s="92"/>
      <c r="H244" s="93"/>
      <c r="I244" s="93"/>
      <c r="J244" s="94"/>
      <c r="K244" s="94"/>
      <c r="L244" s="94"/>
      <c r="M244" s="94"/>
      <c r="N244" s="94"/>
      <c r="O244" s="95"/>
      <c r="P244" s="96"/>
      <c r="T244" s="49">
        <v>210</v>
      </c>
      <c r="U2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44" s="50" t="str">
        <f>IFERROR(INDEX(Tab_UBIGEO[],MATCH(PlnMsv_Tab_DocumentosAux[[#This Row],[ADQ_UBIGEO]],Tab_UBIGEO[UBIGEO],0),MATCH($V$34,Tab_UBIGEO[#Headers],0)),"")</f>
        <v/>
      </c>
      <c r="W244" s="50" t="str">
        <f>IFERROR(INDEX(Tab_UBIGEO[],MATCH(PlnMsv_Tab_DocumentosAux[[#This Row],[ADQ_UBIGEO]],Tab_UBIGEO[UBIGEO],0),MATCH($W$34,Tab_UBIGEO[#Headers],0)),"")</f>
        <v/>
      </c>
      <c r="X244" s="51" t="str">
        <f>IFERROR(INDEX(Tab_UBIGEO[],MATCH(PlnMsv_Tab_Documentos[[#This Row],[Departamento]],Tab_UBIGEO[Departamento],0),MATCH(X$34,Tab_UBIGEO[#Headers],0)),"")</f>
        <v/>
      </c>
      <c r="Y244" s="51" t="str">
        <f>IFERROR(INDEX(Tab_UBIGEO[],MATCH(PlnMsv_Tab_Documentos[[#This Row],[Provincia]],Tab_UBIGEO[Provincia],0),MATCH(Y$34,Tab_UBIGEO[#Headers],0)),"")</f>
        <v/>
      </c>
      <c r="Z244" s="50" t="str">
        <f>IF(PlnMsv_Tab_Documentos[[#This Row],[Departamento]]&lt;&gt;"",IF(COUNTIF(Tab_UBIGEO[Departamento],PlnMsv_Tab_Documentos[[#This Row],[Departamento]])&gt;=1,1,0),"")</f>
        <v/>
      </c>
      <c r="AA2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44" s="34"/>
    </row>
    <row r="245" spans="3:29" ht="27.6" customHeight="1">
      <c r="C245" s="88"/>
      <c r="D245" s="89"/>
      <c r="E245" s="90"/>
      <c r="F245" s="91"/>
      <c r="G245" s="92"/>
      <c r="H245" s="93"/>
      <c r="I245" s="93"/>
      <c r="J245" s="94"/>
      <c r="K245" s="94"/>
      <c r="L245" s="94"/>
      <c r="M245" s="94"/>
      <c r="N245" s="94"/>
      <c r="O245" s="95"/>
      <c r="P245" s="96"/>
      <c r="T245" s="49">
        <v>211</v>
      </c>
      <c r="U2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45" s="50" t="str">
        <f>IFERROR(INDEX(Tab_UBIGEO[],MATCH(PlnMsv_Tab_DocumentosAux[[#This Row],[ADQ_UBIGEO]],Tab_UBIGEO[UBIGEO],0),MATCH($V$34,Tab_UBIGEO[#Headers],0)),"")</f>
        <v/>
      </c>
      <c r="W245" s="50" t="str">
        <f>IFERROR(INDEX(Tab_UBIGEO[],MATCH(PlnMsv_Tab_DocumentosAux[[#This Row],[ADQ_UBIGEO]],Tab_UBIGEO[UBIGEO],0),MATCH($W$34,Tab_UBIGEO[#Headers],0)),"")</f>
        <v/>
      </c>
      <c r="X245" s="51" t="str">
        <f>IFERROR(INDEX(Tab_UBIGEO[],MATCH(PlnMsv_Tab_Documentos[[#This Row],[Departamento]],Tab_UBIGEO[Departamento],0),MATCH(X$34,Tab_UBIGEO[#Headers],0)),"")</f>
        <v/>
      </c>
      <c r="Y245" s="51" t="str">
        <f>IFERROR(INDEX(Tab_UBIGEO[],MATCH(PlnMsv_Tab_Documentos[[#This Row],[Provincia]],Tab_UBIGEO[Provincia],0),MATCH(Y$34,Tab_UBIGEO[#Headers],0)),"")</f>
        <v/>
      </c>
      <c r="Z245" s="50" t="str">
        <f>IF(PlnMsv_Tab_Documentos[[#This Row],[Departamento]]&lt;&gt;"",IF(COUNTIF(Tab_UBIGEO[Departamento],PlnMsv_Tab_Documentos[[#This Row],[Departamento]])&gt;=1,1,0),"")</f>
        <v/>
      </c>
      <c r="AA2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45" s="34"/>
    </row>
    <row r="246" spans="3:29" ht="27.6" customHeight="1">
      <c r="C246" s="88"/>
      <c r="D246" s="89"/>
      <c r="E246" s="90"/>
      <c r="F246" s="91"/>
      <c r="G246" s="92"/>
      <c r="H246" s="93"/>
      <c r="I246" s="93"/>
      <c r="J246" s="94"/>
      <c r="K246" s="94"/>
      <c r="L246" s="94"/>
      <c r="M246" s="94"/>
      <c r="N246" s="94"/>
      <c r="O246" s="95"/>
      <c r="P246" s="96"/>
      <c r="T246" s="49">
        <v>212</v>
      </c>
      <c r="U2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46" s="50" t="str">
        <f>IFERROR(INDEX(Tab_UBIGEO[],MATCH(PlnMsv_Tab_DocumentosAux[[#This Row],[ADQ_UBIGEO]],Tab_UBIGEO[UBIGEO],0),MATCH($V$34,Tab_UBIGEO[#Headers],0)),"")</f>
        <v/>
      </c>
      <c r="W246" s="50" t="str">
        <f>IFERROR(INDEX(Tab_UBIGEO[],MATCH(PlnMsv_Tab_DocumentosAux[[#This Row],[ADQ_UBIGEO]],Tab_UBIGEO[UBIGEO],0),MATCH($W$34,Tab_UBIGEO[#Headers],0)),"")</f>
        <v/>
      </c>
      <c r="X246" s="51" t="str">
        <f>IFERROR(INDEX(Tab_UBIGEO[],MATCH(PlnMsv_Tab_Documentos[[#This Row],[Departamento]],Tab_UBIGEO[Departamento],0),MATCH(X$34,Tab_UBIGEO[#Headers],0)),"")</f>
        <v/>
      </c>
      <c r="Y246" s="51" t="str">
        <f>IFERROR(INDEX(Tab_UBIGEO[],MATCH(PlnMsv_Tab_Documentos[[#This Row],[Provincia]],Tab_UBIGEO[Provincia],0),MATCH(Y$34,Tab_UBIGEO[#Headers],0)),"")</f>
        <v/>
      </c>
      <c r="Z246" s="50" t="str">
        <f>IF(PlnMsv_Tab_Documentos[[#This Row],[Departamento]]&lt;&gt;"",IF(COUNTIF(Tab_UBIGEO[Departamento],PlnMsv_Tab_Documentos[[#This Row],[Departamento]])&gt;=1,1,0),"")</f>
        <v/>
      </c>
      <c r="AA2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46" s="34"/>
    </row>
    <row r="247" spans="3:29" ht="27.6" customHeight="1">
      <c r="C247" s="88"/>
      <c r="D247" s="89"/>
      <c r="E247" s="90"/>
      <c r="F247" s="91"/>
      <c r="G247" s="92"/>
      <c r="H247" s="93"/>
      <c r="I247" s="93"/>
      <c r="J247" s="94"/>
      <c r="K247" s="94"/>
      <c r="L247" s="94"/>
      <c r="M247" s="94"/>
      <c r="N247" s="94"/>
      <c r="O247" s="95"/>
      <c r="P247" s="96"/>
      <c r="T247" s="49">
        <v>213</v>
      </c>
      <c r="U2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47" s="50" t="str">
        <f>IFERROR(INDEX(Tab_UBIGEO[],MATCH(PlnMsv_Tab_DocumentosAux[[#This Row],[ADQ_UBIGEO]],Tab_UBIGEO[UBIGEO],0),MATCH($V$34,Tab_UBIGEO[#Headers],0)),"")</f>
        <v/>
      </c>
      <c r="W247" s="50" t="str">
        <f>IFERROR(INDEX(Tab_UBIGEO[],MATCH(PlnMsv_Tab_DocumentosAux[[#This Row],[ADQ_UBIGEO]],Tab_UBIGEO[UBIGEO],0),MATCH($W$34,Tab_UBIGEO[#Headers],0)),"")</f>
        <v/>
      </c>
      <c r="X247" s="51" t="str">
        <f>IFERROR(INDEX(Tab_UBIGEO[],MATCH(PlnMsv_Tab_Documentos[[#This Row],[Departamento]],Tab_UBIGEO[Departamento],0),MATCH(X$34,Tab_UBIGEO[#Headers],0)),"")</f>
        <v/>
      </c>
      <c r="Y247" s="51" t="str">
        <f>IFERROR(INDEX(Tab_UBIGEO[],MATCH(PlnMsv_Tab_Documentos[[#This Row],[Provincia]],Tab_UBIGEO[Provincia],0),MATCH(Y$34,Tab_UBIGEO[#Headers],0)),"")</f>
        <v/>
      </c>
      <c r="Z247" s="50" t="str">
        <f>IF(PlnMsv_Tab_Documentos[[#This Row],[Departamento]]&lt;&gt;"",IF(COUNTIF(Tab_UBIGEO[Departamento],PlnMsv_Tab_Documentos[[#This Row],[Departamento]])&gt;=1,1,0),"")</f>
        <v/>
      </c>
      <c r="AA2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47" s="34"/>
    </row>
    <row r="248" spans="3:29" ht="27.6" customHeight="1">
      <c r="C248" s="88"/>
      <c r="D248" s="89"/>
      <c r="E248" s="90"/>
      <c r="F248" s="91"/>
      <c r="G248" s="92"/>
      <c r="H248" s="93"/>
      <c r="I248" s="93"/>
      <c r="J248" s="94"/>
      <c r="K248" s="94"/>
      <c r="L248" s="94"/>
      <c r="M248" s="94"/>
      <c r="N248" s="94"/>
      <c r="O248" s="95"/>
      <c r="P248" s="96"/>
      <c r="T248" s="49">
        <v>214</v>
      </c>
      <c r="U2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48" s="50" t="str">
        <f>IFERROR(INDEX(Tab_UBIGEO[],MATCH(PlnMsv_Tab_DocumentosAux[[#This Row],[ADQ_UBIGEO]],Tab_UBIGEO[UBIGEO],0),MATCH($V$34,Tab_UBIGEO[#Headers],0)),"")</f>
        <v/>
      </c>
      <c r="W248" s="50" t="str">
        <f>IFERROR(INDEX(Tab_UBIGEO[],MATCH(PlnMsv_Tab_DocumentosAux[[#This Row],[ADQ_UBIGEO]],Tab_UBIGEO[UBIGEO],0),MATCH($W$34,Tab_UBIGEO[#Headers],0)),"")</f>
        <v/>
      </c>
      <c r="X248" s="51" t="str">
        <f>IFERROR(INDEX(Tab_UBIGEO[],MATCH(PlnMsv_Tab_Documentos[[#This Row],[Departamento]],Tab_UBIGEO[Departamento],0),MATCH(X$34,Tab_UBIGEO[#Headers],0)),"")</f>
        <v/>
      </c>
      <c r="Y248" s="51" t="str">
        <f>IFERROR(INDEX(Tab_UBIGEO[],MATCH(PlnMsv_Tab_Documentos[[#This Row],[Provincia]],Tab_UBIGEO[Provincia],0),MATCH(Y$34,Tab_UBIGEO[#Headers],0)),"")</f>
        <v/>
      </c>
      <c r="Z248" s="50" t="str">
        <f>IF(PlnMsv_Tab_Documentos[[#This Row],[Departamento]]&lt;&gt;"",IF(COUNTIF(Tab_UBIGEO[Departamento],PlnMsv_Tab_Documentos[[#This Row],[Departamento]])&gt;=1,1,0),"")</f>
        <v/>
      </c>
      <c r="AA2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48" s="34"/>
    </row>
    <row r="249" spans="3:29" ht="27.6" customHeight="1">
      <c r="C249" s="88"/>
      <c r="D249" s="89"/>
      <c r="E249" s="90"/>
      <c r="F249" s="91"/>
      <c r="G249" s="92"/>
      <c r="H249" s="93"/>
      <c r="I249" s="93"/>
      <c r="J249" s="94"/>
      <c r="K249" s="94"/>
      <c r="L249" s="94"/>
      <c r="M249" s="94"/>
      <c r="N249" s="94"/>
      <c r="O249" s="95"/>
      <c r="P249" s="96"/>
      <c r="T249" s="49">
        <v>215</v>
      </c>
      <c r="U2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49" s="50" t="str">
        <f>IFERROR(INDEX(Tab_UBIGEO[],MATCH(PlnMsv_Tab_DocumentosAux[[#This Row],[ADQ_UBIGEO]],Tab_UBIGEO[UBIGEO],0),MATCH($V$34,Tab_UBIGEO[#Headers],0)),"")</f>
        <v/>
      </c>
      <c r="W249" s="50" t="str">
        <f>IFERROR(INDEX(Tab_UBIGEO[],MATCH(PlnMsv_Tab_DocumentosAux[[#This Row],[ADQ_UBIGEO]],Tab_UBIGEO[UBIGEO],0),MATCH($W$34,Tab_UBIGEO[#Headers],0)),"")</f>
        <v/>
      </c>
      <c r="X249" s="51" t="str">
        <f>IFERROR(INDEX(Tab_UBIGEO[],MATCH(PlnMsv_Tab_Documentos[[#This Row],[Departamento]],Tab_UBIGEO[Departamento],0),MATCH(X$34,Tab_UBIGEO[#Headers],0)),"")</f>
        <v/>
      </c>
      <c r="Y249" s="51" t="str">
        <f>IFERROR(INDEX(Tab_UBIGEO[],MATCH(PlnMsv_Tab_Documentos[[#This Row],[Provincia]],Tab_UBIGEO[Provincia],0),MATCH(Y$34,Tab_UBIGEO[#Headers],0)),"")</f>
        <v/>
      </c>
      <c r="Z249" s="50" t="str">
        <f>IF(PlnMsv_Tab_Documentos[[#This Row],[Departamento]]&lt;&gt;"",IF(COUNTIF(Tab_UBIGEO[Departamento],PlnMsv_Tab_Documentos[[#This Row],[Departamento]])&gt;=1,1,0),"")</f>
        <v/>
      </c>
      <c r="AA2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49" s="34"/>
    </row>
    <row r="250" spans="3:29" ht="27.6" customHeight="1">
      <c r="C250" s="88"/>
      <c r="D250" s="89"/>
      <c r="E250" s="90"/>
      <c r="F250" s="91"/>
      <c r="G250" s="92"/>
      <c r="H250" s="93"/>
      <c r="I250" s="93"/>
      <c r="J250" s="94"/>
      <c r="K250" s="94"/>
      <c r="L250" s="94"/>
      <c r="M250" s="94"/>
      <c r="N250" s="94"/>
      <c r="O250" s="95"/>
      <c r="P250" s="96"/>
      <c r="T250" s="49">
        <v>216</v>
      </c>
      <c r="U2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50" s="50" t="str">
        <f>IFERROR(INDEX(Tab_UBIGEO[],MATCH(PlnMsv_Tab_DocumentosAux[[#This Row],[ADQ_UBIGEO]],Tab_UBIGEO[UBIGEO],0),MATCH($V$34,Tab_UBIGEO[#Headers],0)),"")</f>
        <v/>
      </c>
      <c r="W250" s="50" t="str">
        <f>IFERROR(INDEX(Tab_UBIGEO[],MATCH(PlnMsv_Tab_DocumentosAux[[#This Row],[ADQ_UBIGEO]],Tab_UBIGEO[UBIGEO],0),MATCH($W$34,Tab_UBIGEO[#Headers],0)),"")</f>
        <v/>
      </c>
      <c r="X250" s="51" t="str">
        <f>IFERROR(INDEX(Tab_UBIGEO[],MATCH(PlnMsv_Tab_Documentos[[#This Row],[Departamento]],Tab_UBIGEO[Departamento],0),MATCH(X$34,Tab_UBIGEO[#Headers],0)),"")</f>
        <v/>
      </c>
      <c r="Y250" s="51" t="str">
        <f>IFERROR(INDEX(Tab_UBIGEO[],MATCH(PlnMsv_Tab_Documentos[[#This Row],[Provincia]],Tab_UBIGEO[Provincia],0),MATCH(Y$34,Tab_UBIGEO[#Headers],0)),"")</f>
        <v/>
      </c>
      <c r="Z250" s="50" t="str">
        <f>IF(PlnMsv_Tab_Documentos[[#This Row],[Departamento]]&lt;&gt;"",IF(COUNTIF(Tab_UBIGEO[Departamento],PlnMsv_Tab_Documentos[[#This Row],[Departamento]])&gt;=1,1,0),"")</f>
        <v/>
      </c>
      <c r="AA2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50" s="34"/>
    </row>
    <row r="251" spans="3:29" ht="27.6" customHeight="1">
      <c r="C251" s="88"/>
      <c r="D251" s="89"/>
      <c r="E251" s="90"/>
      <c r="F251" s="91"/>
      <c r="G251" s="92"/>
      <c r="H251" s="93"/>
      <c r="I251" s="93"/>
      <c r="J251" s="94"/>
      <c r="K251" s="94"/>
      <c r="L251" s="94"/>
      <c r="M251" s="94"/>
      <c r="N251" s="94"/>
      <c r="O251" s="95"/>
      <c r="P251" s="96"/>
      <c r="T251" s="49">
        <v>217</v>
      </c>
      <c r="U2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51" s="50" t="str">
        <f>IFERROR(INDEX(Tab_UBIGEO[],MATCH(PlnMsv_Tab_DocumentosAux[[#This Row],[ADQ_UBIGEO]],Tab_UBIGEO[UBIGEO],0),MATCH($V$34,Tab_UBIGEO[#Headers],0)),"")</f>
        <v/>
      </c>
      <c r="W251" s="50" t="str">
        <f>IFERROR(INDEX(Tab_UBIGEO[],MATCH(PlnMsv_Tab_DocumentosAux[[#This Row],[ADQ_UBIGEO]],Tab_UBIGEO[UBIGEO],0),MATCH($W$34,Tab_UBIGEO[#Headers],0)),"")</f>
        <v/>
      </c>
      <c r="X251" s="51" t="str">
        <f>IFERROR(INDEX(Tab_UBIGEO[],MATCH(PlnMsv_Tab_Documentos[[#This Row],[Departamento]],Tab_UBIGEO[Departamento],0),MATCH(X$34,Tab_UBIGEO[#Headers],0)),"")</f>
        <v/>
      </c>
      <c r="Y251" s="51" t="str">
        <f>IFERROR(INDEX(Tab_UBIGEO[],MATCH(PlnMsv_Tab_Documentos[[#This Row],[Provincia]],Tab_UBIGEO[Provincia],0),MATCH(Y$34,Tab_UBIGEO[#Headers],0)),"")</f>
        <v/>
      </c>
      <c r="Z251" s="50" t="str">
        <f>IF(PlnMsv_Tab_Documentos[[#This Row],[Departamento]]&lt;&gt;"",IF(COUNTIF(Tab_UBIGEO[Departamento],PlnMsv_Tab_Documentos[[#This Row],[Departamento]])&gt;=1,1,0),"")</f>
        <v/>
      </c>
      <c r="AA2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51" s="34"/>
    </row>
    <row r="252" spans="3:29" ht="27.6" customHeight="1">
      <c r="C252" s="88"/>
      <c r="D252" s="89"/>
      <c r="E252" s="90"/>
      <c r="F252" s="91"/>
      <c r="G252" s="92"/>
      <c r="H252" s="93"/>
      <c r="I252" s="93"/>
      <c r="J252" s="94"/>
      <c r="K252" s="94"/>
      <c r="L252" s="94"/>
      <c r="M252" s="94"/>
      <c r="N252" s="94"/>
      <c r="O252" s="95"/>
      <c r="P252" s="96"/>
      <c r="T252" s="49">
        <v>218</v>
      </c>
      <c r="U2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52" s="50" t="str">
        <f>IFERROR(INDEX(Tab_UBIGEO[],MATCH(PlnMsv_Tab_DocumentosAux[[#This Row],[ADQ_UBIGEO]],Tab_UBIGEO[UBIGEO],0),MATCH($V$34,Tab_UBIGEO[#Headers],0)),"")</f>
        <v/>
      </c>
      <c r="W252" s="50" t="str">
        <f>IFERROR(INDEX(Tab_UBIGEO[],MATCH(PlnMsv_Tab_DocumentosAux[[#This Row],[ADQ_UBIGEO]],Tab_UBIGEO[UBIGEO],0),MATCH($W$34,Tab_UBIGEO[#Headers],0)),"")</f>
        <v/>
      </c>
      <c r="X252" s="51" t="str">
        <f>IFERROR(INDEX(Tab_UBIGEO[],MATCH(PlnMsv_Tab_Documentos[[#This Row],[Departamento]],Tab_UBIGEO[Departamento],0),MATCH(X$34,Tab_UBIGEO[#Headers],0)),"")</f>
        <v/>
      </c>
      <c r="Y252" s="51" t="str">
        <f>IFERROR(INDEX(Tab_UBIGEO[],MATCH(PlnMsv_Tab_Documentos[[#This Row],[Provincia]],Tab_UBIGEO[Provincia],0),MATCH(Y$34,Tab_UBIGEO[#Headers],0)),"")</f>
        <v/>
      </c>
      <c r="Z252" s="50" t="str">
        <f>IF(PlnMsv_Tab_Documentos[[#This Row],[Departamento]]&lt;&gt;"",IF(COUNTIF(Tab_UBIGEO[Departamento],PlnMsv_Tab_Documentos[[#This Row],[Departamento]])&gt;=1,1,0),"")</f>
        <v/>
      </c>
      <c r="AA2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52" s="34"/>
    </row>
    <row r="253" spans="3:29" ht="27.6" customHeight="1">
      <c r="C253" s="88"/>
      <c r="D253" s="89"/>
      <c r="E253" s="90"/>
      <c r="F253" s="91"/>
      <c r="G253" s="92"/>
      <c r="H253" s="93"/>
      <c r="I253" s="93"/>
      <c r="J253" s="94"/>
      <c r="K253" s="94"/>
      <c r="L253" s="94"/>
      <c r="M253" s="94"/>
      <c r="N253" s="94"/>
      <c r="O253" s="95"/>
      <c r="P253" s="96"/>
      <c r="T253" s="49">
        <v>219</v>
      </c>
      <c r="U2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53" s="50" t="str">
        <f>IFERROR(INDEX(Tab_UBIGEO[],MATCH(PlnMsv_Tab_DocumentosAux[[#This Row],[ADQ_UBIGEO]],Tab_UBIGEO[UBIGEO],0),MATCH($V$34,Tab_UBIGEO[#Headers],0)),"")</f>
        <v/>
      </c>
      <c r="W253" s="50" t="str">
        <f>IFERROR(INDEX(Tab_UBIGEO[],MATCH(PlnMsv_Tab_DocumentosAux[[#This Row],[ADQ_UBIGEO]],Tab_UBIGEO[UBIGEO],0),MATCH($W$34,Tab_UBIGEO[#Headers],0)),"")</f>
        <v/>
      </c>
      <c r="X253" s="51" t="str">
        <f>IFERROR(INDEX(Tab_UBIGEO[],MATCH(PlnMsv_Tab_Documentos[[#This Row],[Departamento]],Tab_UBIGEO[Departamento],0),MATCH(X$34,Tab_UBIGEO[#Headers],0)),"")</f>
        <v/>
      </c>
      <c r="Y253" s="51" t="str">
        <f>IFERROR(INDEX(Tab_UBIGEO[],MATCH(PlnMsv_Tab_Documentos[[#This Row],[Provincia]],Tab_UBIGEO[Provincia],0),MATCH(Y$34,Tab_UBIGEO[#Headers],0)),"")</f>
        <v/>
      </c>
      <c r="Z253" s="50" t="str">
        <f>IF(PlnMsv_Tab_Documentos[[#This Row],[Departamento]]&lt;&gt;"",IF(COUNTIF(Tab_UBIGEO[Departamento],PlnMsv_Tab_Documentos[[#This Row],[Departamento]])&gt;=1,1,0),"")</f>
        <v/>
      </c>
      <c r="AA2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53" s="34"/>
    </row>
    <row r="254" spans="3:29" ht="27.6" customHeight="1">
      <c r="C254" s="88"/>
      <c r="D254" s="89"/>
      <c r="E254" s="90"/>
      <c r="F254" s="91"/>
      <c r="G254" s="92"/>
      <c r="H254" s="93"/>
      <c r="I254" s="93"/>
      <c r="J254" s="94"/>
      <c r="K254" s="94"/>
      <c r="L254" s="94"/>
      <c r="M254" s="94"/>
      <c r="N254" s="94"/>
      <c r="O254" s="95"/>
      <c r="P254" s="96"/>
      <c r="T254" s="49">
        <v>220</v>
      </c>
      <c r="U2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54" s="50" t="str">
        <f>IFERROR(INDEX(Tab_UBIGEO[],MATCH(PlnMsv_Tab_DocumentosAux[[#This Row],[ADQ_UBIGEO]],Tab_UBIGEO[UBIGEO],0),MATCH($V$34,Tab_UBIGEO[#Headers],0)),"")</f>
        <v/>
      </c>
      <c r="W254" s="50" t="str">
        <f>IFERROR(INDEX(Tab_UBIGEO[],MATCH(PlnMsv_Tab_DocumentosAux[[#This Row],[ADQ_UBIGEO]],Tab_UBIGEO[UBIGEO],0),MATCH($W$34,Tab_UBIGEO[#Headers],0)),"")</f>
        <v/>
      </c>
      <c r="X254" s="51" t="str">
        <f>IFERROR(INDEX(Tab_UBIGEO[],MATCH(PlnMsv_Tab_Documentos[[#This Row],[Departamento]],Tab_UBIGEO[Departamento],0),MATCH(X$34,Tab_UBIGEO[#Headers],0)),"")</f>
        <v/>
      </c>
      <c r="Y254" s="51" t="str">
        <f>IFERROR(INDEX(Tab_UBIGEO[],MATCH(PlnMsv_Tab_Documentos[[#This Row],[Provincia]],Tab_UBIGEO[Provincia],0),MATCH(Y$34,Tab_UBIGEO[#Headers],0)),"")</f>
        <v/>
      </c>
      <c r="Z254" s="50" t="str">
        <f>IF(PlnMsv_Tab_Documentos[[#This Row],[Departamento]]&lt;&gt;"",IF(COUNTIF(Tab_UBIGEO[Departamento],PlnMsv_Tab_Documentos[[#This Row],[Departamento]])&gt;=1,1,0),"")</f>
        <v/>
      </c>
      <c r="AA2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54" s="34"/>
    </row>
    <row r="255" spans="3:29" ht="27.6" customHeight="1">
      <c r="C255" s="88"/>
      <c r="D255" s="89"/>
      <c r="E255" s="90"/>
      <c r="F255" s="91"/>
      <c r="G255" s="92"/>
      <c r="H255" s="93"/>
      <c r="I255" s="93"/>
      <c r="J255" s="94"/>
      <c r="K255" s="94"/>
      <c r="L255" s="94"/>
      <c r="M255" s="94"/>
      <c r="N255" s="94"/>
      <c r="O255" s="95"/>
      <c r="P255" s="96"/>
      <c r="T255" s="49">
        <v>221</v>
      </c>
      <c r="U2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55" s="50" t="str">
        <f>IFERROR(INDEX(Tab_UBIGEO[],MATCH(PlnMsv_Tab_DocumentosAux[[#This Row],[ADQ_UBIGEO]],Tab_UBIGEO[UBIGEO],0),MATCH($V$34,Tab_UBIGEO[#Headers],0)),"")</f>
        <v/>
      </c>
      <c r="W255" s="50" t="str">
        <f>IFERROR(INDEX(Tab_UBIGEO[],MATCH(PlnMsv_Tab_DocumentosAux[[#This Row],[ADQ_UBIGEO]],Tab_UBIGEO[UBIGEO],0),MATCH($W$34,Tab_UBIGEO[#Headers],0)),"")</f>
        <v/>
      </c>
      <c r="X255" s="51" t="str">
        <f>IFERROR(INDEX(Tab_UBIGEO[],MATCH(PlnMsv_Tab_Documentos[[#This Row],[Departamento]],Tab_UBIGEO[Departamento],0),MATCH(X$34,Tab_UBIGEO[#Headers],0)),"")</f>
        <v/>
      </c>
      <c r="Y255" s="51" t="str">
        <f>IFERROR(INDEX(Tab_UBIGEO[],MATCH(PlnMsv_Tab_Documentos[[#This Row],[Provincia]],Tab_UBIGEO[Provincia],0),MATCH(Y$34,Tab_UBIGEO[#Headers],0)),"")</f>
        <v/>
      </c>
      <c r="Z255" s="50" t="str">
        <f>IF(PlnMsv_Tab_Documentos[[#This Row],[Departamento]]&lt;&gt;"",IF(COUNTIF(Tab_UBIGEO[Departamento],PlnMsv_Tab_Documentos[[#This Row],[Departamento]])&gt;=1,1,0),"")</f>
        <v/>
      </c>
      <c r="AA2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55" s="34"/>
    </row>
    <row r="256" spans="3:29" ht="27.6" customHeight="1">
      <c r="C256" s="88"/>
      <c r="D256" s="89"/>
      <c r="E256" s="90"/>
      <c r="F256" s="91"/>
      <c r="G256" s="92"/>
      <c r="H256" s="93"/>
      <c r="I256" s="93"/>
      <c r="J256" s="94"/>
      <c r="K256" s="94"/>
      <c r="L256" s="94"/>
      <c r="M256" s="94"/>
      <c r="N256" s="94"/>
      <c r="O256" s="95"/>
      <c r="P256" s="96"/>
      <c r="T256" s="49">
        <v>222</v>
      </c>
      <c r="U2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56" s="50" t="str">
        <f>IFERROR(INDEX(Tab_UBIGEO[],MATCH(PlnMsv_Tab_DocumentosAux[[#This Row],[ADQ_UBIGEO]],Tab_UBIGEO[UBIGEO],0),MATCH($V$34,Tab_UBIGEO[#Headers],0)),"")</f>
        <v/>
      </c>
      <c r="W256" s="50" t="str">
        <f>IFERROR(INDEX(Tab_UBIGEO[],MATCH(PlnMsv_Tab_DocumentosAux[[#This Row],[ADQ_UBIGEO]],Tab_UBIGEO[UBIGEO],0),MATCH($W$34,Tab_UBIGEO[#Headers],0)),"")</f>
        <v/>
      </c>
      <c r="X256" s="51" t="str">
        <f>IFERROR(INDEX(Tab_UBIGEO[],MATCH(PlnMsv_Tab_Documentos[[#This Row],[Departamento]],Tab_UBIGEO[Departamento],0),MATCH(X$34,Tab_UBIGEO[#Headers],0)),"")</f>
        <v/>
      </c>
      <c r="Y256" s="51" t="str">
        <f>IFERROR(INDEX(Tab_UBIGEO[],MATCH(PlnMsv_Tab_Documentos[[#This Row],[Provincia]],Tab_UBIGEO[Provincia],0),MATCH(Y$34,Tab_UBIGEO[#Headers],0)),"")</f>
        <v/>
      </c>
      <c r="Z256" s="50" t="str">
        <f>IF(PlnMsv_Tab_Documentos[[#This Row],[Departamento]]&lt;&gt;"",IF(COUNTIF(Tab_UBIGEO[Departamento],PlnMsv_Tab_Documentos[[#This Row],[Departamento]])&gt;=1,1,0),"")</f>
        <v/>
      </c>
      <c r="AA2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56" s="34"/>
    </row>
    <row r="257" spans="3:29" ht="27.6" customHeight="1">
      <c r="C257" s="88"/>
      <c r="D257" s="89"/>
      <c r="E257" s="90"/>
      <c r="F257" s="91"/>
      <c r="G257" s="92"/>
      <c r="H257" s="93"/>
      <c r="I257" s="93"/>
      <c r="J257" s="94"/>
      <c r="K257" s="94"/>
      <c r="L257" s="94"/>
      <c r="M257" s="94"/>
      <c r="N257" s="94"/>
      <c r="O257" s="95"/>
      <c r="P257" s="96"/>
      <c r="T257" s="49">
        <v>223</v>
      </c>
      <c r="U2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57" s="50" t="str">
        <f>IFERROR(INDEX(Tab_UBIGEO[],MATCH(PlnMsv_Tab_DocumentosAux[[#This Row],[ADQ_UBIGEO]],Tab_UBIGEO[UBIGEO],0),MATCH($V$34,Tab_UBIGEO[#Headers],0)),"")</f>
        <v/>
      </c>
      <c r="W257" s="50" t="str">
        <f>IFERROR(INDEX(Tab_UBIGEO[],MATCH(PlnMsv_Tab_DocumentosAux[[#This Row],[ADQ_UBIGEO]],Tab_UBIGEO[UBIGEO],0),MATCH($W$34,Tab_UBIGEO[#Headers],0)),"")</f>
        <v/>
      </c>
      <c r="X257" s="51" t="str">
        <f>IFERROR(INDEX(Tab_UBIGEO[],MATCH(PlnMsv_Tab_Documentos[[#This Row],[Departamento]],Tab_UBIGEO[Departamento],0),MATCH(X$34,Tab_UBIGEO[#Headers],0)),"")</f>
        <v/>
      </c>
      <c r="Y257" s="51" t="str">
        <f>IFERROR(INDEX(Tab_UBIGEO[],MATCH(PlnMsv_Tab_Documentos[[#This Row],[Provincia]],Tab_UBIGEO[Provincia],0),MATCH(Y$34,Tab_UBIGEO[#Headers],0)),"")</f>
        <v/>
      </c>
      <c r="Z257" s="50" t="str">
        <f>IF(PlnMsv_Tab_Documentos[[#This Row],[Departamento]]&lt;&gt;"",IF(COUNTIF(Tab_UBIGEO[Departamento],PlnMsv_Tab_Documentos[[#This Row],[Departamento]])&gt;=1,1,0),"")</f>
        <v/>
      </c>
      <c r="AA2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57" s="34"/>
    </row>
    <row r="258" spans="3:29" ht="27.6" customHeight="1">
      <c r="C258" s="88"/>
      <c r="D258" s="89"/>
      <c r="E258" s="90"/>
      <c r="F258" s="91"/>
      <c r="G258" s="92"/>
      <c r="H258" s="93"/>
      <c r="I258" s="93"/>
      <c r="J258" s="94"/>
      <c r="K258" s="94"/>
      <c r="L258" s="94"/>
      <c r="M258" s="94"/>
      <c r="N258" s="94"/>
      <c r="O258" s="95"/>
      <c r="P258" s="96"/>
      <c r="T258" s="49">
        <v>224</v>
      </c>
      <c r="U2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58" s="50" t="str">
        <f>IFERROR(INDEX(Tab_UBIGEO[],MATCH(PlnMsv_Tab_DocumentosAux[[#This Row],[ADQ_UBIGEO]],Tab_UBIGEO[UBIGEO],0),MATCH($V$34,Tab_UBIGEO[#Headers],0)),"")</f>
        <v/>
      </c>
      <c r="W258" s="50" t="str">
        <f>IFERROR(INDEX(Tab_UBIGEO[],MATCH(PlnMsv_Tab_DocumentosAux[[#This Row],[ADQ_UBIGEO]],Tab_UBIGEO[UBIGEO],0),MATCH($W$34,Tab_UBIGEO[#Headers],0)),"")</f>
        <v/>
      </c>
      <c r="X258" s="51" t="str">
        <f>IFERROR(INDEX(Tab_UBIGEO[],MATCH(PlnMsv_Tab_Documentos[[#This Row],[Departamento]],Tab_UBIGEO[Departamento],0),MATCH(X$34,Tab_UBIGEO[#Headers],0)),"")</f>
        <v/>
      </c>
      <c r="Y258" s="51" t="str">
        <f>IFERROR(INDEX(Tab_UBIGEO[],MATCH(PlnMsv_Tab_Documentos[[#This Row],[Provincia]],Tab_UBIGEO[Provincia],0),MATCH(Y$34,Tab_UBIGEO[#Headers],0)),"")</f>
        <v/>
      </c>
      <c r="Z258" s="50" t="str">
        <f>IF(PlnMsv_Tab_Documentos[[#This Row],[Departamento]]&lt;&gt;"",IF(COUNTIF(Tab_UBIGEO[Departamento],PlnMsv_Tab_Documentos[[#This Row],[Departamento]])&gt;=1,1,0),"")</f>
        <v/>
      </c>
      <c r="AA2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58" s="34"/>
    </row>
    <row r="259" spans="3:29" ht="27.6" customHeight="1">
      <c r="C259" s="88"/>
      <c r="D259" s="89"/>
      <c r="E259" s="90"/>
      <c r="F259" s="91"/>
      <c r="G259" s="92"/>
      <c r="H259" s="93"/>
      <c r="I259" s="93"/>
      <c r="J259" s="94"/>
      <c r="K259" s="94"/>
      <c r="L259" s="94"/>
      <c r="M259" s="94"/>
      <c r="N259" s="94"/>
      <c r="O259" s="95"/>
      <c r="P259" s="96"/>
      <c r="T259" s="49">
        <v>225</v>
      </c>
      <c r="U2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59" s="50" t="str">
        <f>IFERROR(INDEX(Tab_UBIGEO[],MATCH(PlnMsv_Tab_DocumentosAux[[#This Row],[ADQ_UBIGEO]],Tab_UBIGEO[UBIGEO],0),MATCH($V$34,Tab_UBIGEO[#Headers],0)),"")</f>
        <v/>
      </c>
      <c r="W259" s="50" t="str">
        <f>IFERROR(INDEX(Tab_UBIGEO[],MATCH(PlnMsv_Tab_DocumentosAux[[#This Row],[ADQ_UBIGEO]],Tab_UBIGEO[UBIGEO],0),MATCH($W$34,Tab_UBIGEO[#Headers],0)),"")</f>
        <v/>
      </c>
      <c r="X259" s="51" t="str">
        <f>IFERROR(INDEX(Tab_UBIGEO[],MATCH(PlnMsv_Tab_Documentos[[#This Row],[Departamento]],Tab_UBIGEO[Departamento],0),MATCH(X$34,Tab_UBIGEO[#Headers],0)),"")</f>
        <v/>
      </c>
      <c r="Y259" s="51" t="str">
        <f>IFERROR(INDEX(Tab_UBIGEO[],MATCH(PlnMsv_Tab_Documentos[[#This Row],[Provincia]],Tab_UBIGEO[Provincia],0),MATCH(Y$34,Tab_UBIGEO[#Headers],0)),"")</f>
        <v/>
      </c>
      <c r="Z259" s="50" t="str">
        <f>IF(PlnMsv_Tab_Documentos[[#This Row],[Departamento]]&lt;&gt;"",IF(COUNTIF(Tab_UBIGEO[Departamento],PlnMsv_Tab_Documentos[[#This Row],[Departamento]])&gt;=1,1,0),"")</f>
        <v/>
      </c>
      <c r="AA2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59" s="34"/>
    </row>
    <row r="260" spans="3:29" ht="27.6" customHeight="1">
      <c r="C260" s="88"/>
      <c r="D260" s="89"/>
      <c r="E260" s="90"/>
      <c r="F260" s="91"/>
      <c r="G260" s="92"/>
      <c r="H260" s="93"/>
      <c r="I260" s="93"/>
      <c r="J260" s="94"/>
      <c r="K260" s="94"/>
      <c r="L260" s="94"/>
      <c r="M260" s="94"/>
      <c r="N260" s="94"/>
      <c r="O260" s="95"/>
      <c r="P260" s="96"/>
      <c r="T260" s="49">
        <v>226</v>
      </c>
      <c r="U2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60" s="50" t="str">
        <f>IFERROR(INDEX(Tab_UBIGEO[],MATCH(PlnMsv_Tab_DocumentosAux[[#This Row],[ADQ_UBIGEO]],Tab_UBIGEO[UBIGEO],0),MATCH($V$34,Tab_UBIGEO[#Headers],0)),"")</f>
        <v/>
      </c>
      <c r="W260" s="50" t="str">
        <f>IFERROR(INDEX(Tab_UBIGEO[],MATCH(PlnMsv_Tab_DocumentosAux[[#This Row],[ADQ_UBIGEO]],Tab_UBIGEO[UBIGEO],0),MATCH($W$34,Tab_UBIGEO[#Headers],0)),"")</f>
        <v/>
      </c>
      <c r="X260" s="51" t="str">
        <f>IFERROR(INDEX(Tab_UBIGEO[],MATCH(PlnMsv_Tab_Documentos[[#This Row],[Departamento]],Tab_UBIGEO[Departamento],0),MATCH(X$34,Tab_UBIGEO[#Headers],0)),"")</f>
        <v/>
      </c>
      <c r="Y260" s="51" t="str">
        <f>IFERROR(INDEX(Tab_UBIGEO[],MATCH(PlnMsv_Tab_Documentos[[#This Row],[Provincia]],Tab_UBIGEO[Provincia],0),MATCH(Y$34,Tab_UBIGEO[#Headers],0)),"")</f>
        <v/>
      </c>
      <c r="Z260" s="50" t="str">
        <f>IF(PlnMsv_Tab_Documentos[[#This Row],[Departamento]]&lt;&gt;"",IF(COUNTIF(Tab_UBIGEO[Departamento],PlnMsv_Tab_Documentos[[#This Row],[Departamento]])&gt;=1,1,0),"")</f>
        <v/>
      </c>
      <c r="AA2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60" s="34"/>
    </row>
    <row r="261" spans="3:29" ht="27.6" customHeight="1">
      <c r="C261" s="88"/>
      <c r="D261" s="89"/>
      <c r="E261" s="90"/>
      <c r="F261" s="91"/>
      <c r="G261" s="92"/>
      <c r="H261" s="93"/>
      <c r="I261" s="93"/>
      <c r="J261" s="94"/>
      <c r="K261" s="94"/>
      <c r="L261" s="94"/>
      <c r="M261" s="94"/>
      <c r="N261" s="94"/>
      <c r="O261" s="95"/>
      <c r="P261" s="96"/>
      <c r="T261" s="49">
        <v>227</v>
      </c>
      <c r="U2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61" s="50" t="str">
        <f>IFERROR(INDEX(Tab_UBIGEO[],MATCH(PlnMsv_Tab_DocumentosAux[[#This Row],[ADQ_UBIGEO]],Tab_UBIGEO[UBIGEO],0),MATCH($V$34,Tab_UBIGEO[#Headers],0)),"")</f>
        <v/>
      </c>
      <c r="W261" s="50" t="str">
        <f>IFERROR(INDEX(Tab_UBIGEO[],MATCH(PlnMsv_Tab_DocumentosAux[[#This Row],[ADQ_UBIGEO]],Tab_UBIGEO[UBIGEO],0),MATCH($W$34,Tab_UBIGEO[#Headers],0)),"")</f>
        <v/>
      </c>
      <c r="X261" s="51" t="str">
        <f>IFERROR(INDEX(Tab_UBIGEO[],MATCH(PlnMsv_Tab_Documentos[[#This Row],[Departamento]],Tab_UBIGEO[Departamento],0),MATCH(X$34,Tab_UBIGEO[#Headers],0)),"")</f>
        <v/>
      </c>
      <c r="Y261" s="51" t="str">
        <f>IFERROR(INDEX(Tab_UBIGEO[],MATCH(PlnMsv_Tab_Documentos[[#This Row],[Provincia]],Tab_UBIGEO[Provincia],0),MATCH(Y$34,Tab_UBIGEO[#Headers],0)),"")</f>
        <v/>
      </c>
      <c r="Z261" s="50" t="str">
        <f>IF(PlnMsv_Tab_Documentos[[#This Row],[Departamento]]&lt;&gt;"",IF(COUNTIF(Tab_UBIGEO[Departamento],PlnMsv_Tab_Documentos[[#This Row],[Departamento]])&gt;=1,1,0),"")</f>
        <v/>
      </c>
      <c r="AA2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61" s="34"/>
    </row>
    <row r="262" spans="3:29" ht="27.6" customHeight="1">
      <c r="C262" s="88"/>
      <c r="D262" s="89"/>
      <c r="E262" s="90"/>
      <c r="F262" s="91"/>
      <c r="G262" s="92"/>
      <c r="H262" s="93"/>
      <c r="I262" s="93"/>
      <c r="J262" s="94"/>
      <c r="K262" s="94"/>
      <c r="L262" s="94"/>
      <c r="M262" s="94"/>
      <c r="N262" s="94"/>
      <c r="O262" s="95"/>
      <c r="P262" s="96"/>
      <c r="T262" s="49">
        <v>228</v>
      </c>
      <c r="U2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62" s="50" t="str">
        <f>IFERROR(INDEX(Tab_UBIGEO[],MATCH(PlnMsv_Tab_DocumentosAux[[#This Row],[ADQ_UBIGEO]],Tab_UBIGEO[UBIGEO],0),MATCH($V$34,Tab_UBIGEO[#Headers],0)),"")</f>
        <v/>
      </c>
      <c r="W262" s="50" t="str">
        <f>IFERROR(INDEX(Tab_UBIGEO[],MATCH(PlnMsv_Tab_DocumentosAux[[#This Row],[ADQ_UBIGEO]],Tab_UBIGEO[UBIGEO],0),MATCH($W$34,Tab_UBIGEO[#Headers],0)),"")</f>
        <v/>
      </c>
      <c r="X262" s="51" t="str">
        <f>IFERROR(INDEX(Tab_UBIGEO[],MATCH(PlnMsv_Tab_Documentos[[#This Row],[Departamento]],Tab_UBIGEO[Departamento],0),MATCH(X$34,Tab_UBIGEO[#Headers],0)),"")</f>
        <v/>
      </c>
      <c r="Y262" s="51" t="str">
        <f>IFERROR(INDEX(Tab_UBIGEO[],MATCH(PlnMsv_Tab_Documentos[[#This Row],[Provincia]],Tab_UBIGEO[Provincia],0),MATCH(Y$34,Tab_UBIGEO[#Headers],0)),"")</f>
        <v/>
      </c>
      <c r="Z262" s="50" t="str">
        <f>IF(PlnMsv_Tab_Documentos[[#This Row],[Departamento]]&lt;&gt;"",IF(COUNTIF(Tab_UBIGEO[Departamento],PlnMsv_Tab_Documentos[[#This Row],[Departamento]])&gt;=1,1,0),"")</f>
        <v/>
      </c>
      <c r="AA2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62" s="34"/>
    </row>
    <row r="263" spans="3:29" ht="27.6" customHeight="1">
      <c r="C263" s="88"/>
      <c r="D263" s="89"/>
      <c r="E263" s="90"/>
      <c r="F263" s="91"/>
      <c r="G263" s="92"/>
      <c r="H263" s="93"/>
      <c r="I263" s="93"/>
      <c r="J263" s="94"/>
      <c r="K263" s="94"/>
      <c r="L263" s="94"/>
      <c r="M263" s="94"/>
      <c r="N263" s="94"/>
      <c r="O263" s="95"/>
      <c r="P263" s="96"/>
      <c r="T263" s="49">
        <v>229</v>
      </c>
      <c r="U2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63" s="50" t="str">
        <f>IFERROR(INDEX(Tab_UBIGEO[],MATCH(PlnMsv_Tab_DocumentosAux[[#This Row],[ADQ_UBIGEO]],Tab_UBIGEO[UBIGEO],0),MATCH($V$34,Tab_UBIGEO[#Headers],0)),"")</f>
        <v/>
      </c>
      <c r="W263" s="50" t="str">
        <f>IFERROR(INDEX(Tab_UBIGEO[],MATCH(PlnMsv_Tab_DocumentosAux[[#This Row],[ADQ_UBIGEO]],Tab_UBIGEO[UBIGEO],0),MATCH($W$34,Tab_UBIGEO[#Headers],0)),"")</f>
        <v/>
      </c>
      <c r="X263" s="51" t="str">
        <f>IFERROR(INDEX(Tab_UBIGEO[],MATCH(PlnMsv_Tab_Documentos[[#This Row],[Departamento]],Tab_UBIGEO[Departamento],0),MATCH(X$34,Tab_UBIGEO[#Headers],0)),"")</f>
        <v/>
      </c>
      <c r="Y263" s="51" t="str">
        <f>IFERROR(INDEX(Tab_UBIGEO[],MATCH(PlnMsv_Tab_Documentos[[#This Row],[Provincia]],Tab_UBIGEO[Provincia],0),MATCH(Y$34,Tab_UBIGEO[#Headers],0)),"")</f>
        <v/>
      </c>
      <c r="Z263" s="50" t="str">
        <f>IF(PlnMsv_Tab_Documentos[[#This Row],[Departamento]]&lt;&gt;"",IF(COUNTIF(Tab_UBIGEO[Departamento],PlnMsv_Tab_Documentos[[#This Row],[Departamento]])&gt;=1,1,0),"")</f>
        <v/>
      </c>
      <c r="AA2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63" s="34"/>
    </row>
    <row r="264" spans="3:29" ht="27.6" customHeight="1">
      <c r="C264" s="88"/>
      <c r="D264" s="89"/>
      <c r="E264" s="90"/>
      <c r="F264" s="91"/>
      <c r="G264" s="92"/>
      <c r="H264" s="93"/>
      <c r="I264" s="93"/>
      <c r="J264" s="94"/>
      <c r="K264" s="94"/>
      <c r="L264" s="94"/>
      <c r="M264" s="94"/>
      <c r="N264" s="94"/>
      <c r="O264" s="95"/>
      <c r="P264" s="96"/>
      <c r="T264" s="49">
        <v>230</v>
      </c>
      <c r="U2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64" s="50" t="str">
        <f>IFERROR(INDEX(Tab_UBIGEO[],MATCH(PlnMsv_Tab_DocumentosAux[[#This Row],[ADQ_UBIGEO]],Tab_UBIGEO[UBIGEO],0),MATCH($V$34,Tab_UBIGEO[#Headers],0)),"")</f>
        <v/>
      </c>
      <c r="W264" s="50" t="str">
        <f>IFERROR(INDEX(Tab_UBIGEO[],MATCH(PlnMsv_Tab_DocumentosAux[[#This Row],[ADQ_UBIGEO]],Tab_UBIGEO[UBIGEO],0),MATCH($W$34,Tab_UBIGEO[#Headers],0)),"")</f>
        <v/>
      </c>
      <c r="X264" s="51" t="str">
        <f>IFERROR(INDEX(Tab_UBIGEO[],MATCH(PlnMsv_Tab_Documentos[[#This Row],[Departamento]],Tab_UBIGEO[Departamento],0),MATCH(X$34,Tab_UBIGEO[#Headers],0)),"")</f>
        <v/>
      </c>
      <c r="Y264" s="51" t="str">
        <f>IFERROR(INDEX(Tab_UBIGEO[],MATCH(PlnMsv_Tab_Documentos[[#This Row],[Provincia]],Tab_UBIGEO[Provincia],0),MATCH(Y$34,Tab_UBIGEO[#Headers],0)),"")</f>
        <v/>
      </c>
      <c r="Z264" s="50" t="str">
        <f>IF(PlnMsv_Tab_Documentos[[#This Row],[Departamento]]&lt;&gt;"",IF(COUNTIF(Tab_UBIGEO[Departamento],PlnMsv_Tab_Documentos[[#This Row],[Departamento]])&gt;=1,1,0),"")</f>
        <v/>
      </c>
      <c r="AA2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64" s="34"/>
    </row>
    <row r="265" spans="3:29" ht="27.6" customHeight="1">
      <c r="C265" s="88"/>
      <c r="D265" s="89"/>
      <c r="E265" s="90"/>
      <c r="F265" s="91"/>
      <c r="G265" s="92"/>
      <c r="H265" s="93"/>
      <c r="I265" s="93"/>
      <c r="J265" s="94"/>
      <c r="K265" s="94"/>
      <c r="L265" s="94"/>
      <c r="M265" s="94"/>
      <c r="N265" s="94"/>
      <c r="O265" s="95"/>
      <c r="P265" s="96"/>
      <c r="T265" s="49">
        <v>231</v>
      </c>
      <c r="U2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65" s="50" t="str">
        <f>IFERROR(INDEX(Tab_UBIGEO[],MATCH(PlnMsv_Tab_DocumentosAux[[#This Row],[ADQ_UBIGEO]],Tab_UBIGEO[UBIGEO],0),MATCH($V$34,Tab_UBIGEO[#Headers],0)),"")</f>
        <v/>
      </c>
      <c r="W265" s="50" t="str">
        <f>IFERROR(INDEX(Tab_UBIGEO[],MATCH(PlnMsv_Tab_DocumentosAux[[#This Row],[ADQ_UBIGEO]],Tab_UBIGEO[UBIGEO],0),MATCH($W$34,Tab_UBIGEO[#Headers],0)),"")</f>
        <v/>
      </c>
      <c r="X265" s="51" t="str">
        <f>IFERROR(INDEX(Tab_UBIGEO[],MATCH(PlnMsv_Tab_Documentos[[#This Row],[Departamento]],Tab_UBIGEO[Departamento],0),MATCH(X$34,Tab_UBIGEO[#Headers],0)),"")</f>
        <v/>
      </c>
      <c r="Y265" s="51" t="str">
        <f>IFERROR(INDEX(Tab_UBIGEO[],MATCH(PlnMsv_Tab_Documentos[[#This Row],[Provincia]],Tab_UBIGEO[Provincia],0),MATCH(Y$34,Tab_UBIGEO[#Headers],0)),"")</f>
        <v/>
      </c>
      <c r="Z265" s="50" t="str">
        <f>IF(PlnMsv_Tab_Documentos[[#This Row],[Departamento]]&lt;&gt;"",IF(COUNTIF(Tab_UBIGEO[Departamento],PlnMsv_Tab_Documentos[[#This Row],[Departamento]])&gt;=1,1,0),"")</f>
        <v/>
      </c>
      <c r="AA2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65" s="34"/>
    </row>
    <row r="266" spans="3:29" ht="27.6" customHeight="1">
      <c r="C266" s="88"/>
      <c r="D266" s="89"/>
      <c r="E266" s="90"/>
      <c r="F266" s="91"/>
      <c r="G266" s="92"/>
      <c r="H266" s="93"/>
      <c r="I266" s="93"/>
      <c r="J266" s="94"/>
      <c r="K266" s="94"/>
      <c r="L266" s="94"/>
      <c r="M266" s="94"/>
      <c r="N266" s="94"/>
      <c r="O266" s="95"/>
      <c r="P266" s="96"/>
      <c r="T266" s="49">
        <v>232</v>
      </c>
      <c r="U2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66" s="50" t="str">
        <f>IFERROR(INDEX(Tab_UBIGEO[],MATCH(PlnMsv_Tab_DocumentosAux[[#This Row],[ADQ_UBIGEO]],Tab_UBIGEO[UBIGEO],0),MATCH($V$34,Tab_UBIGEO[#Headers],0)),"")</f>
        <v/>
      </c>
      <c r="W266" s="50" t="str">
        <f>IFERROR(INDEX(Tab_UBIGEO[],MATCH(PlnMsv_Tab_DocumentosAux[[#This Row],[ADQ_UBIGEO]],Tab_UBIGEO[UBIGEO],0),MATCH($W$34,Tab_UBIGEO[#Headers],0)),"")</f>
        <v/>
      </c>
      <c r="X266" s="51" t="str">
        <f>IFERROR(INDEX(Tab_UBIGEO[],MATCH(PlnMsv_Tab_Documentos[[#This Row],[Departamento]],Tab_UBIGEO[Departamento],0),MATCH(X$34,Tab_UBIGEO[#Headers],0)),"")</f>
        <v/>
      </c>
      <c r="Y266" s="51" t="str">
        <f>IFERROR(INDEX(Tab_UBIGEO[],MATCH(PlnMsv_Tab_Documentos[[#This Row],[Provincia]],Tab_UBIGEO[Provincia],0),MATCH(Y$34,Tab_UBIGEO[#Headers],0)),"")</f>
        <v/>
      </c>
      <c r="Z266" s="50" t="str">
        <f>IF(PlnMsv_Tab_Documentos[[#This Row],[Departamento]]&lt;&gt;"",IF(COUNTIF(Tab_UBIGEO[Departamento],PlnMsv_Tab_Documentos[[#This Row],[Departamento]])&gt;=1,1,0),"")</f>
        <v/>
      </c>
      <c r="AA2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66" s="34"/>
    </row>
    <row r="267" spans="3:29" ht="27.6" customHeight="1">
      <c r="C267" s="88"/>
      <c r="D267" s="89"/>
      <c r="E267" s="90"/>
      <c r="F267" s="91"/>
      <c r="G267" s="92"/>
      <c r="H267" s="93"/>
      <c r="I267" s="93"/>
      <c r="J267" s="94"/>
      <c r="K267" s="94"/>
      <c r="L267" s="94"/>
      <c r="M267" s="94"/>
      <c r="N267" s="94"/>
      <c r="O267" s="95"/>
      <c r="P267" s="96"/>
      <c r="T267" s="49">
        <v>233</v>
      </c>
      <c r="U2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67" s="50" t="str">
        <f>IFERROR(INDEX(Tab_UBIGEO[],MATCH(PlnMsv_Tab_DocumentosAux[[#This Row],[ADQ_UBIGEO]],Tab_UBIGEO[UBIGEO],0),MATCH($V$34,Tab_UBIGEO[#Headers],0)),"")</f>
        <v/>
      </c>
      <c r="W267" s="50" t="str">
        <f>IFERROR(INDEX(Tab_UBIGEO[],MATCH(PlnMsv_Tab_DocumentosAux[[#This Row],[ADQ_UBIGEO]],Tab_UBIGEO[UBIGEO],0),MATCH($W$34,Tab_UBIGEO[#Headers],0)),"")</f>
        <v/>
      </c>
      <c r="X267" s="51" t="str">
        <f>IFERROR(INDEX(Tab_UBIGEO[],MATCH(PlnMsv_Tab_Documentos[[#This Row],[Departamento]],Tab_UBIGEO[Departamento],0),MATCH(X$34,Tab_UBIGEO[#Headers],0)),"")</f>
        <v/>
      </c>
      <c r="Y267" s="51" t="str">
        <f>IFERROR(INDEX(Tab_UBIGEO[],MATCH(PlnMsv_Tab_Documentos[[#This Row],[Provincia]],Tab_UBIGEO[Provincia],0),MATCH(Y$34,Tab_UBIGEO[#Headers],0)),"")</f>
        <v/>
      </c>
      <c r="Z267" s="50" t="str">
        <f>IF(PlnMsv_Tab_Documentos[[#This Row],[Departamento]]&lt;&gt;"",IF(COUNTIF(Tab_UBIGEO[Departamento],PlnMsv_Tab_Documentos[[#This Row],[Departamento]])&gt;=1,1,0),"")</f>
        <v/>
      </c>
      <c r="AA2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67" s="34"/>
    </row>
    <row r="268" spans="3:29" ht="27.6" customHeight="1">
      <c r="C268" s="88"/>
      <c r="D268" s="89"/>
      <c r="E268" s="90"/>
      <c r="F268" s="91"/>
      <c r="G268" s="92"/>
      <c r="H268" s="93"/>
      <c r="I268" s="93"/>
      <c r="J268" s="94"/>
      <c r="K268" s="94"/>
      <c r="L268" s="94"/>
      <c r="M268" s="94"/>
      <c r="N268" s="94"/>
      <c r="O268" s="95"/>
      <c r="P268" s="96"/>
      <c r="T268" s="49">
        <v>234</v>
      </c>
      <c r="U2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68" s="50" t="str">
        <f>IFERROR(INDEX(Tab_UBIGEO[],MATCH(PlnMsv_Tab_DocumentosAux[[#This Row],[ADQ_UBIGEO]],Tab_UBIGEO[UBIGEO],0),MATCH($V$34,Tab_UBIGEO[#Headers],0)),"")</f>
        <v/>
      </c>
      <c r="W268" s="50" t="str">
        <f>IFERROR(INDEX(Tab_UBIGEO[],MATCH(PlnMsv_Tab_DocumentosAux[[#This Row],[ADQ_UBIGEO]],Tab_UBIGEO[UBIGEO],0),MATCH($W$34,Tab_UBIGEO[#Headers],0)),"")</f>
        <v/>
      </c>
      <c r="X268" s="51" t="str">
        <f>IFERROR(INDEX(Tab_UBIGEO[],MATCH(PlnMsv_Tab_Documentos[[#This Row],[Departamento]],Tab_UBIGEO[Departamento],0),MATCH(X$34,Tab_UBIGEO[#Headers],0)),"")</f>
        <v/>
      </c>
      <c r="Y268" s="51" t="str">
        <f>IFERROR(INDEX(Tab_UBIGEO[],MATCH(PlnMsv_Tab_Documentos[[#This Row],[Provincia]],Tab_UBIGEO[Provincia],0),MATCH(Y$34,Tab_UBIGEO[#Headers],0)),"")</f>
        <v/>
      </c>
      <c r="Z268" s="50" t="str">
        <f>IF(PlnMsv_Tab_Documentos[[#This Row],[Departamento]]&lt;&gt;"",IF(COUNTIF(Tab_UBIGEO[Departamento],PlnMsv_Tab_Documentos[[#This Row],[Departamento]])&gt;=1,1,0),"")</f>
        <v/>
      </c>
      <c r="AA2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68" s="34"/>
    </row>
    <row r="269" spans="3:29" ht="27.6" customHeight="1">
      <c r="C269" s="88"/>
      <c r="D269" s="89"/>
      <c r="E269" s="90"/>
      <c r="F269" s="91"/>
      <c r="G269" s="92"/>
      <c r="H269" s="93"/>
      <c r="I269" s="93"/>
      <c r="J269" s="94"/>
      <c r="K269" s="94"/>
      <c r="L269" s="94"/>
      <c r="M269" s="94"/>
      <c r="N269" s="94"/>
      <c r="O269" s="95"/>
      <c r="P269" s="96"/>
      <c r="T269" s="49">
        <v>235</v>
      </c>
      <c r="U2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69" s="50" t="str">
        <f>IFERROR(INDEX(Tab_UBIGEO[],MATCH(PlnMsv_Tab_DocumentosAux[[#This Row],[ADQ_UBIGEO]],Tab_UBIGEO[UBIGEO],0),MATCH($V$34,Tab_UBIGEO[#Headers],0)),"")</f>
        <v/>
      </c>
      <c r="W269" s="50" t="str">
        <f>IFERROR(INDEX(Tab_UBIGEO[],MATCH(PlnMsv_Tab_DocumentosAux[[#This Row],[ADQ_UBIGEO]],Tab_UBIGEO[UBIGEO],0),MATCH($W$34,Tab_UBIGEO[#Headers],0)),"")</f>
        <v/>
      </c>
      <c r="X269" s="51" t="str">
        <f>IFERROR(INDEX(Tab_UBIGEO[],MATCH(PlnMsv_Tab_Documentos[[#This Row],[Departamento]],Tab_UBIGEO[Departamento],0),MATCH(X$34,Tab_UBIGEO[#Headers],0)),"")</f>
        <v/>
      </c>
      <c r="Y269" s="51" t="str">
        <f>IFERROR(INDEX(Tab_UBIGEO[],MATCH(PlnMsv_Tab_Documentos[[#This Row],[Provincia]],Tab_UBIGEO[Provincia],0),MATCH(Y$34,Tab_UBIGEO[#Headers],0)),"")</f>
        <v/>
      </c>
      <c r="Z269" s="50" t="str">
        <f>IF(PlnMsv_Tab_Documentos[[#This Row],[Departamento]]&lt;&gt;"",IF(COUNTIF(Tab_UBIGEO[Departamento],PlnMsv_Tab_Documentos[[#This Row],[Departamento]])&gt;=1,1,0),"")</f>
        <v/>
      </c>
      <c r="AA2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69" s="34"/>
    </row>
    <row r="270" spans="3:29" ht="27.6" customHeight="1">
      <c r="C270" s="88"/>
      <c r="D270" s="89"/>
      <c r="E270" s="90"/>
      <c r="F270" s="91"/>
      <c r="G270" s="92"/>
      <c r="H270" s="93"/>
      <c r="I270" s="93"/>
      <c r="J270" s="94"/>
      <c r="K270" s="94"/>
      <c r="L270" s="94"/>
      <c r="M270" s="94"/>
      <c r="N270" s="94"/>
      <c r="O270" s="95"/>
      <c r="P270" s="96"/>
      <c r="T270" s="49">
        <v>236</v>
      </c>
      <c r="U2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70" s="50" t="str">
        <f>IFERROR(INDEX(Tab_UBIGEO[],MATCH(PlnMsv_Tab_DocumentosAux[[#This Row],[ADQ_UBIGEO]],Tab_UBIGEO[UBIGEO],0),MATCH($V$34,Tab_UBIGEO[#Headers],0)),"")</f>
        <v/>
      </c>
      <c r="W270" s="50" t="str">
        <f>IFERROR(INDEX(Tab_UBIGEO[],MATCH(PlnMsv_Tab_DocumentosAux[[#This Row],[ADQ_UBIGEO]],Tab_UBIGEO[UBIGEO],0),MATCH($W$34,Tab_UBIGEO[#Headers],0)),"")</f>
        <v/>
      </c>
      <c r="X270" s="51" t="str">
        <f>IFERROR(INDEX(Tab_UBIGEO[],MATCH(PlnMsv_Tab_Documentos[[#This Row],[Departamento]],Tab_UBIGEO[Departamento],0),MATCH(X$34,Tab_UBIGEO[#Headers],0)),"")</f>
        <v/>
      </c>
      <c r="Y270" s="51" t="str">
        <f>IFERROR(INDEX(Tab_UBIGEO[],MATCH(PlnMsv_Tab_Documentos[[#This Row],[Provincia]],Tab_UBIGEO[Provincia],0),MATCH(Y$34,Tab_UBIGEO[#Headers],0)),"")</f>
        <v/>
      </c>
      <c r="Z270" s="50" t="str">
        <f>IF(PlnMsv_Tab_Documentos[[#This Row],[Departamento]]&lt;&gt;"",IF(COUNTIF(Tab_UBIGEO[Departamento],PlnMsv_Tab_Documentos[[#This Row],[Departamento]])&gt;=1,1,0),"")</f>
        <v/>
      </c>
      <c r="AA2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70" s="34"/>
    </row>
    <row r="271" spans="3:29" ht="27.6" customHeight="1">
      <c r="C271" s="88"/>
      <c r="D271" s="89"/>
      <c r="E271" s="90"/>
      <c r="F271" s="91"/>
      <c r="G271" s="92"/>
      <c r="H271" s="93"/>
      <c r="I271" s="93"/>
      <c r="J271" s="94"/>
      <c r="K271" s="94"/>
      <c r="L271" s="94"/>
      <c r="M271" s="94"/>
      <c r="N271" s="94"/>
      <c r="O271" s="95"/>
      <c r="P271" s="96"/>
      <c r="T271" s="49">
        <v>237</v>
      </c>
      <c r="U2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71" s="50" t="str">
        <f>IFERROR(INDEX(Tab_UBIGEO[],MATCH(PlnMsv_Tab_DocumentosAux[[#This Row],[ADQ_UBIGEO]],Tab_UBIGEO[UBIGEO],0),MATCH($V$34,Tab_UBIGEO[#Headers],0)),"")</f>
        <v/>
      </c>
      <c r="W271" s="50" t="str">
        <f>IFERROR(INDEX(Tab_UBIGEO[],MATCH(PlnMsv_Tab_DocumentosAux[[#This Row],[ADQ_UBIGEO]],Tab_UBIGEO[UBIGEO],0),MATCH($W$34,Tab_UBIGEO[#Headers],0)),"")</f>
        <v/>
      </c>
      <c r="X271" s="51" t="str">
        <f>IFERROR(INDEX(Tab_UBIGEO[],MATCH(PlnMsv_Tab_Documentos[[#This Row],[Departamento]],Tab_UBIGEO[Departamento],0),MATCH(X$34,Tab_UBIGEO[#Headers],0)),"")</f>
        <v/>
      </c>
      <c r="Y271" s="51" t="str">
        <f>IFERROR(INDEX(Tab_UBIGEO[],MATCH(PlnMsv_Tab_Documentos[[#This Row],[Provincia]],Tab_UBIGEO[Provincia],0),MATCH(Y$34,Tab_UBIGEO[#Headers],0)),"")</f>
        <v/>
      </c>
      <c r="Z271" s="50" t="str">
        <f>IF(PlnMsv_Tab_Documentos[[#This Row],[Departamento]]&lt;&gt;"",IF(COUNTIF(Tab_UBIGEO[Departamento],PlnMsv_Tab_Documentos[[#This Row],[Departamento]])&gt;=1,1,0),"")</f>
        <v/>
      </c>
      <c r="AA2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71" s="34"/>
    </row>
    <row r="272" spans="3:29" ht="27.6" customHeight="1">
      <c r="C272" s="88"/>
      <c r="D272" s="89"/>
      <c r="E272" s="90"/>
      <c r="F272" s="91"/>
      <c r="G272" s="92"/>
      <c r="H272" s="93"/>
      <c r="I272" s="93"/>
      <c r="J272" s="94"/>
      <c r="K272" s="94"/>
      <c r="L272" s="94"/>
      <c r="M272" s="94"/>
      <c r="N272" s="94"/>
      <c r="O272" s="95"/>
      <c r="P272" s="96"/>
      <c r="T272" s="49">
        <v>238</v>
      </c>
      <c r="U2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72" s="50" t="str">
        <f>IFERROR(INDEX(Tab_UBIGEO[],MATCH(PlnMsv_Tab_DocumentosAux[[#This Row],[ADQ_UBIGEO]],Tab_UBIGEO[UBIGEO],0),MATCH($V$34,Tab_UBIGEO[#Headers],0)),"")</f>
        <v/>
      </c>
      <c r="W272" s="50" t="str">
        <f>IFERROR(INDEX(Tab_UBIGEO[],MATCH(PlnMsv_Tab_DocumentosAux[[#This Row],[ADQ_UBIGEO]],Tab_UBIGEO[UBIGEO],0),MATCH($W$34,Tab_UBIGEO[#Headers],0)),"")</f>
        <v/>
      </c>
      <c r="X272" s="51" t="str">
        <f>IFERROR(INDEX(Tab_UBIGEO[],MATCH(PlnMsv_Tab_Documentos[[#This Row],[Departamento]],Tab_UBIGEO[Departamento],0),MATCH(X$34,Tab_UBIGEO[#Headers],0)),"")</f>
        <v/>
      </c>
      <c r="Y272" s="51" t="str">
        <f>IFERROR(INDEX(Tab_UBIGEO[],MATCH(PlnMsv_Tab_Documentos[[#This Row],[Provincia]],Tab_UBIGEO[Provincia],0),MATCH(Y$34,Tab_UBIGEO[#Headers],0)),"")</f>
        <v/>
      </c>
      <c r="Z272" s="50" t="str">
        <f>IF(PlnMsv_Tab_Documentos[[#This Row],[Departamento]]&lt;&gt;"",IF(COUNTIF(Tab_UBIGEO[Departamento],PlnMsv_Tab_Documentos[[#This Row],[Departamento]])&gt;=1,1,0),"")</f>
        <v/>
      </c>
      <c r="AA2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72" s="34"/>
    </row>
    <row r="273" spans="3:29" ht="27.6" customHeight="1">
      <c r="C273" s="88"/>
      <c r="D273" s="89"/>
      <c r="E273" s="90"/>
      <c r="F273" s="91"/>
      <c r="G273" s="92"/>
      <c r="H273" s="93"/>
      <c r="I273" s="93"/>
      <c r="J273" s="94"/>
      <c r="K273" s="94"/>
      <c r="L273" s="94"/>
      <c r="M273" s="94"/>
      <c r="N273" s="94"/>
      <c r="O273" s="95"/>
      <c r="P273" s="96"/>
      <c r="T273" s="49">
        <v>239</v>
      </c>
      <c r="U2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73" s="50" t="str">
        <f>IFERROR(INDEX(Tab_UBIGEO[],MATCH(PlnMsv_Tab_DocumentosAux[[#This Row],[ADQ_UBIGEO]],Tab_UBIGEO[UBIGEO],0),MATCH($V$34,Tab_UBIGEO[#Headers],0)),"")</f>
        <v/>
      </c>
      <c r="W273" s="50" t="str">
        <f>IFERROR(INDEX(Tab_UBIGEO[],MATCH(PlnMsv_Tab_DocumentosAux[[#This Row],[ADQ_UBIGEO]],Tab_UBIGEO[UBIGEO],0),MATCH($W$34,Tab_UBIGEO[#Headers],0)),"")</f>
        <v/>
      </c>
      <c r="X273" s="51" t="str">
        <f>IFERROR(INDEX(Tab_UBIGEO[],MATCH(PlnMsv_Tab_Documentos[[#This Row],[Departamento]],Tab_UBIGEO[Departamento],0),MATCH(X$34,Tab_UBIGEO[#Headers],0)),"")</f>
        <v/>
      </c>
      <c r="Y273" s="51" t="str">
        <f>IFERROR(INDEX(Tab_UBIGEO[],MATCH(PlnMsv_Tab_Documentos[[#This Row],[Provincia]],Tab_UBIGEO[Provincia],0),MATCH(Y$34,Tab_UBIGEO[#Headers],0)),"")</f>
        <v/>
      </c>
      <c r="Z273" s="50" t="str">
        <f>IF(PlnMsv_Tab_Documentos[[#This Row],[Departamento]]&lt;&gt;"",IF(COUNTIF(Tab_UBIGEO[Departamento],PlnMsv_Tab_Documentos[[#This Row],[Departamento]])&gt;=1,1,0),"")</f>
        <v/>
      </c>
      <c r="AA2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73" s="34"/>
    </row>
    <row r="274" spans="3:29" ht="27.6" customHeight="1">
      <c r="C274" s="88"/>
      <c r="D274" s="89"/>
      <c r="E274" s="90"/>
      <c r="F274" s="91"/>
      <c r="G274" s="92"/>
      <c r="H274" s="93"/>
      <c r="I274" s="93"/>
      <c r="J274" s="94"/>
      <c r="K274" s="94"/>
      <c r="L274" s="94"/>
      <c r="M274" s="94"/>
      <c r="N274" s="94"/>
      <c r="O274" s="95"/>
      <c r="P274" s="96"/>
      <c r="T274" s="49">
        <v>240</v>
      </c>
      <c r="U2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74" s="50" t="str">
        <f>IFERROR(INDEX(Tab_UBIGEO[],MATCH(PlnMsv_Tab_DocumentosAux[[#This Row],[ADQ_UBIGEO]],Tab_UBIGEO[UBIGEO],0),MATCH($V$34,Tab_UBIGEO[#Headers],0)),"")</f>
        <v/>
      </c>
      <c r="W274" s="50" t="str">
        <f>IFERROR(INDEX(Tab_UBIGEO[],MATCH(PlnMsv_Tab_DocumentosAux[[#This Row],[ADQ_UBIGEO]],Tab_UBIGEO[UBIGEO],0),MATCH($W$34,Tab_UBIGEO[#Headers],0)),"")</f>
        <v/>
      </c>
      <c r="X274" s="51" t="str">
        <f>IFERROR(INDEX(Tab_UBIGEO[],MATCH(PlnMsv_Tab_Documentos[[#This Row],[Departamento]],Tab_UBIGEO[Departamento],0),MATCH(X$34,Tab_UBIGEO[#Headers],0)),"")</f>
        <v/>
      </c>
      <c r="Y274" s="51" t="str">
        <f>IFERROR(INDEX(Tab_UBIGEO[],MATCH(PlnMsv_Tab_Documentos[[#This Row],[Provincia]],Tab_UBIGEO[Provincia],0),MATCH(Y$34,Tab_UBIGEO[#Headers],0)),"")</f>
        <v/>
      </c>
      <c r="Z274" s="50" t="str">
        <f>IF(PlnMsv_Tab_Documentos[[#This Row],[Departamento]]&lt;&gt;"",IF(COUNTIF(Tab_UBIGEO[Departamento],PlnMsv_Tab_Documentos[[#This Row],[Departamento]])&gt;=1,1,0),"")</f>
        <v/>
      </c>
      <c r="AA2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74" s="34"/>
    </row>
    <row r="275" spans="3:29" ht="27.6" customHeight="1">
      <c r="C275" s="88"/>
      <c r="D275" s="89"/>
      <c r="E275" s="90"/>
      <c r="F275" s="91"/>
      <c r="G275" s="92"/>
      <c r="H275" s="93"/>
      <c r="I275" s="93"/>
      <c r="J275" s="94"/>
      <c r="K275" s="94"/>
      <c r="L275" s="94"/>
      <c r="M275" s="94"/>
      <c r="N275" s="94"/>
      <c r="O275" s="95"/>
      <c r="P275" s="96"/>
      <c r="T275" s="49">
        <v>241</v>
      </c>
      <c r="U2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75" s="50" t="str">
        <f>IFERROR(INDEX(Tab_UBIGEO[],MATCH(PlnMsv_Tab_DocumentosAux[[#This Row],[ADQ_UBIGEO]],Tab_UBIGEO[UBIGEO],0),MATCH($V$34,Tab_UBIGEO[#Headers],0)),"")</f>
        <v/>
      </c>
      <c r="W275" s="50" t="str">
        <f>IFERROR(INDEX(Tab_UBIGEO[],MATCH(PlnMsv_Tab_DocumentosAux[[#This Row],[ADQ_UBIGEO]],Tab_UBIGEO[UBIGEO],0),MATCH($W$34,Tab_UBIGEO[#Headers],0)),"")</f>
        <v/>
      </c>
      <c r="X275" s="51" t="str">
        <f>IFERROR(INDEX(Tab_UBIGEO[],MATCH(PlnMsv_Tab_Documentos[[#This Row],[Departamento]],Tab_UBIGEO[Departamento],0),MATCH(X$34,Tab_UBIGEO[#Headers],0)),"")</f>
        <v/>
      </c>
      <c r="Y275" s="51" t="str">
        <f>IFERROR(INDEX(Tab_UBIGEO[],MATCH(PlnMsv_Tab_Documentos[[#This Row],[Provincia]],Tab_UBIGEO[Provincia],0),MATCH(Y$34,Tab_UBIGEO[#Headers],0)),"")</f>
        <v/>
      </c>
      <c r="Z275" s="50" t="str">
        <f>IF(PlnMsv_Tab_Documentos[[#This Row],[Departamento]]&lt;&gt;"",IF(COUNTIF(Tab_UBIGEO[Departamento],PlnMsv_Tab_Documentos[[#This Row],[Departamento]])&gt;=1,1,0),"")</f>
        <v/>
      </c>
      <c r="AA2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75" s="34"/>
    </row>
    <row r="276" spans="3:29" ht="27.6" customHeight="1">
      <c r="C276" s="88"/>
      <c r="D276" s="89"/>
      <c r="E276" s="90"/>
      <c r="F276" s="91"/>
      <c r="G276" s="92"/>
      <c r="H276" s="93"/>
      <c r="I276" s="93"/>
      <c r="J276" s="94"/>
      <c r="K276" s="94"/>
      <c r="L276" s="94"/>
      <c r="M276" s="94"/>
      <c r="N276" s="94"/>
      <c r="O276" s="95"/>
      <c r="P276" s="96"/>
      <c r="T276" s="49">
        <v>242</v>
      </c>
      <c r="U2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76" s="50" t="str">
        <f>IFERROR(INDEX(Tab_UBIGEO[],MATCH(PlnMsv_Tab_DocumentosAux[[#This Row],[ADQ_UBIGEO]],Tab_UBIGEO[UBIGEO],0),MATCH($V$34,Tab_UBIGEO[#Headers],0)),"")</f>
        <v/>
      </c>
      <c r="W276" s="50" t="str">
        <f>IFERROR(INDEX(Tab_UBIGEO[],MATCH(PlnMsv_Tab_DocumentosAux[[#This Row],[ADQ_UBIGEO]],Tab_UBIGEO[UBIGEO],0),MATCH($W$34,Tab_UBIGEO[#Headers],0)),"")</f>
        <v/>
      </c>
      <c r="X276" s="51" t="str">
        <f>IFERROR(INDEX(Tab_UBIGEO[],MATCH(PlnMsv_Tab_Documentos[[#This Row],[Departamento]],Tab_UBIGEO[Departamento],0),MATCH(X$34,Tab_UBIGEO[#Headers],0)),"")</f>
        <v/>
      </c>
      <c r="Y276" s="51" t="str">
        <f>IFERROR(INDEX(Tab_UBIGEO[],MATCH(PlnMsv_Tab_Documentos[[#This Row],[Provincia]],Tab_UBIGEO[Provincia],0),MATCH(Y$34,Tab_UBIGEO[#Headers],0)),"")</f>
        <v/>
      </c>
      <c r="Z276" s="50" t="str">
        <f>IF(PlnMsv_Tab_Documentos[[#This Row],[Departamento]]&lt;&gt;"",IF(COUNTIF(Tab_UBIGEO[Departamento],PlnMsv_Tab_Documentos[[#This Row],[Departamento]])&gt;=1,1,0),"")</f>
        <v/>
      </c>
      <c r="AA2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76" s="34"/>
    </row>
    <row r="277" spans="3:29" ht="27.6" customHeight="1">
      <c r="C277" s="88"/>
      <c r="D277" s="89"/>
      <c r="E277" s="90"/>
      <c r="F277" s="91"/>
      <c r="G277" s="92"/>
      <c r="H277" s="93"/>
      <c r="I277" s="93"/>
      <c r="J277" s="94"/>
      <c r="K277" s="94"/>
      <c r="L277" s="94"/>
      <c r="M277" s="94"/>
      <c r="N277" s="94"/>
      <c r="O277" s="95"/>
      <c r="P277" s="96"/>
      <c r="T277" s="49">
        <v>243</v>
      </c>
      <c r="U2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77" s="50" t="str">
        <f>IFERROR(INDEX(Tab_UBIGEO[],MATCH(PlnMsv_Tab_DocumentosAux[[#This Row],[ADQ_UBIGEO]],Tab_UBIGEO[UBIGEO],0),MATCH($V$34,Tab_UBIGEO[#Headers],0)),"")</f>
        <v/>
      </c>
      <c r="W277" s="50" t="str">
        <f>IFERROR(INDEX(Tab_UBIGEO[],MATCH(PlnMsv_Tab_DocumentosAux[[#This Row],[ADQ_UBIGEO]],Tab_UBIGEO[UBIGEO],0),MATCH($W$34,Tab_UBIGEO[#Headers],0)),"")</f>
        <v/>
      </c>
      <c r="X277" s="51" t="str">
        <f>IFERROR(INDEX(Tab_UBIGEO[],MATCH(PlnMsv_Tab_Documentos[[#This Row],[Departamento]],Tab_UBIGEO[Departamento],0),MATCH(X$34,Tab_UBIGEO[#Headers],0)),"")</f>
        <v/>
      </c>
      <c r="Y277" s="51" t="str">
        <f>IFERROR(INDEX(Tab_UBIGEO[],MATCH(PlnMsv_Tab_Documentos[[#This Row],[Provincia]],Tab_UBIGEO[Provincia],0),MATCH(Y$34,Tab_UBIGEO[#Headers],0)),"")</f>
        <v/>
      </c>
      <c r="Z277" s="50" t="str">
        <f>IF(PlnMsv_Tab_Documentos[[#This Row],[Departamento]]&lt;&gt;"",IF(COUNTIF(Tab_UBIGEO[Departamento],PlnMsv_Tab_Documentos[[#This Row],[Departamento]])&gt;=1,1,0),"")</f>
        <v/>
      </c>
      <c r="AA2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77" s="34"/>
    </row>
    <row r="278" spans="3:29" ht="27.6" customHeight="1">
      <c r="C278" s="88"/>
      <c r="D278" s="89"/>
      <c r="E278" s="90"/>
      <c r="F278" s="91"/>
      <c r="G278" s="92"/>
      <c r="H278" s="93"/>
      <c r="I278" s="93"/>
      <c r="J278" s="94"/>
      <c r="K278" s="94"/>
      <c r="L278" s="94"/>
      <c r="M278" s="94"/>
      <c r="N278" s="94"/>
      <c r="O278" s="95"/>
      <c r="P278" s="96"/>
      <c r="T278" s="49">
        <v>244</v>
      </c>
      <c r="U2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78" s="50" t="str">
        <f>IFERROR(INDEX(Tab_UBIGEO[],MATCH(PlnMsv_Tab_DocumentosAux[[#This Row],[ADQ_UBIGEO]],Tab_UBIGEO[UBIGEO],0),MATCH($V$34,Tab_UBIGEO[#Headers],0)),"")</f>
        <v/>
      </c>
      <c r="W278" s="50" t="str">
        <f>IFERROR(INDEX(Tab_UBIGEO[],MATCH(PlnMsv_Tab_DocumentosAux[[#This Row],[ADQ_UBIGEO]],Tab_UBIGEO[UBIGEO],0),MATCH($W$34,Tab_UBIGEO[#Headers],0)),"")</f>
        <v/>
      </c>
      <c r="X278" s="51" t="str">
        <f>IFERROR(INDEX(Tab_UBIGEO[],MATCH(PlnMsv_Tab_Documentos[[#This Row],[Departamento]],Tab_UBIGEO[Departamento],0),MATCH(X$34,Tab_UBIGEO[#Headers],0)),"")</f>
        <v/>
      </c>
      <c r="Y278" s="51" t="str">
        <f>IFERROR(INDEX(Tab_UBIGEO[],MATCH(PlnMsv_Tab_Documentos[[#This Row],[Provincia]],Tab_UBIGEO[Provincia],0),MATCH(Y$34,Tab_UBIGEO[#Headers],0)),"")</f>
        <v/>
      </c>
      <c r="Z278" s="50" t="str">
        <f>IF(PlnMsv_Tab_Documentos[[#This Row],[Departamento]]&lt;&gt;"",IF(COUNTIF(Tab_UBIGEO[Departamento],PlnMsv_Tab_Documentos[[#This Row],[Departamento]])&gt;=1,1,0),"")</f>
        <v/>
      </c>
      <c r="AA2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78" s="34"/>
    </row>
    <row r="279" spans="3:29" ht="27.6" customHeight="1">
      <c r="C279" s="88"/>
      <c r="D279" s="89"/>
      <c r="E279" s="90"/>
      <c r="F279" s="91"/>
      <c r="G279" s="92"/>
      <c r="H279" s="93"/>
      <c r="I279" s="93"/>
      <c r="J279" s="94"/>
      <c r="K279" s="94"/>
      <c r="L279" s="94"/>
      <c r="M279" s="94"/>
      <c r="N279" s="94"/>
      <c r="O279" s="95"/>
      <c r="P279" s="96"/>
      <c r="T279" s="49">
        <v>245</v>
      </c>
      <c r="U2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79" s="50" t="str">
        <f>IFERROR(INDEX(Tab_UBIGEO[],MATCH(PlnMsv_Tab_DocumentosAux[[#This Row],[ADQ_UBIGEO]],Tab_UBIGEO[UBIGEO],0),MATCH($V$34,Tab_UBIGEO[#Headers],0)),"")</f>
        <v/>
      </c>
      <c r="W279" s="50" t="str">
        <f>IFERROR(INDEX(Tab_UBIGEO[],MATCH(PlnMsv_Tab_DocumentosAux[[#This Row],[ADQ_UBIGEO]],Tab_UBIGEO[UBIGEO],0),MATCH($W$34,Tab_UBIGEO[#Headers],0)),"")</f>
        <v/>
      </c>
      <c r="X279" s="51" t="str">
        <f>IFERROR(INDEX(Tab_UBIGEO[],MATCH(PlnMsv_Tab_Documentos[[#This Row],[Departamento]],Tab_UBIGEO[Departamento],0),MATCH(X$34,Tab_UBIGEO[#Headers],0)),"")</f>
        <v/>
      </c>
      <c r="Y279" s="51" t="str">
        <f>IFERROR(INDEX(Tab_UBIGEO[],MATCH(PlnMsv_Tab_Documentos[[#This Row],[Provincia]],Tab_UBIGEO[Provincia],0),MATCH(Y$34,Tab_UBIGEO[#Headers],0)),"")</f>
        <v/>
      </c>
      <c r="Z279" s="50" t="str">
        <f>IF(PlnMsv_Tab_Documentos[[#This Row],[Departamento]]&lt;&gt;"",IF(COUNTIF(Tab_UBIGEO[Departamento],PlnMsv_Tab_Documentos[[#This Row],[Departamento]])&gt;=1,1,0),"")</f>
        <v/>
      </c>
      <c r="AA2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79" s="34"/>
    </row>
    <row r="280" spans="3:29" ht="27.6" customHeight="1">
      <c r="C280" s="88"/>
      <c r="D280" s="89"/>
      <c r="E280" s="90"/>
      <c r="F280" s="91"/>
      <c r="G280" s="92"/>
      <c r="H280" s="93"/>
      <c r="I280" s="93"/>
      <c r="J280" s="94"/>
      <c r="K280" s="94"/>
      <c r="L280" s="94"/>
      <c r="M280" s="94"/>
      <c r="N280" s="94"/>
      <c r="O280" s="95"/>
      <c r="P280" s="96"/>
      <c r="T280" s="49">
        <v>246</v>
      </c>
      <c r="U2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80" s="50" t="str">
        <f>IFERROR(INDEX(Tab_UBIGEO[],MATCH(PlnMsv_Tab_DocumentosAux[[#This Row],[ADQ_UBIGEO]],Tab_UBIGEO[UBIGEO],0),MATCH($V$34,Tab_UBIGEO[#Headers],0)),"")</f>
        <v/>
      </c>
      <c r="W280" s="50" t="str">
        <f>IFERROR(INDEX(Tab_UBIGEO[],MATCH(PlnMsv_Tab_DocumentosAux[[#This Row],[ADQ_UBIGEO]],Tab_UBIGEO[UBIGEO],0),MATCH($W$34,Tab_UBIGEO[#Headers],0)),"")</f>
        <v/>
      </c>
      <c r="X280" s="51" t="str">
        <f>IFERROR(INDEX(Tab_UBIGEO[],MATCH(PlnMsv_Tab_Documentos[[#This Row],[Departamento]],Tab_UBIGEO[Departamento],0),MATCH(X$34,Tab_UBIGEO[#Headers],0)),"")</f>
        <v/>
      </c>
      <c r="Y280" s="51" t="str">
        <f>IFERROR(INDEX(Tab_UBIGEO[],MATCH(PlnMsv_Tab_Documentos[[#This Row],[Provincia]],Tab_UBIGEO[Provincia],0),MATCH(Y$34,Tab_UBIGEO[#Headers],0)),"")</f>
        <v/>
      </c>
      <c r="Z280" s="50" t="str">
        <f>IF(PlnMsv_Tab_Documentos[[#This Row],[Departamento]]&lt;&gt;"",IF(COUNTIF(Tab_UBIGEO[Departamento],PlnMsv_Tab_Documentos[[#This Row],[Departamento]])&gt;=1,1,0),"")</f>
        <v/>
      </c>
      <c r="AA2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80" s="34"/>
    </row>
    <row r="281" spans="3:29" ht="27.6" customHeight="1">
      <c r="C281" s="88"/>
      <c r="D281" s="89"/>
      <c r="E281" s="90"/>
      <c r="F281" s="91"/>
      <c r="G281" s="92"/>
      <c r="H281" s="93"/>
      <c r="I281" s="93"/>
      <c r="J281" s="94"/>
      <c r="K281" s="94"/>
      <c r="L281" s="94"/>
      <c r="M281" s="94"/>
      <c r="N281" s="94"/>
      <c r="O281" s="95"/>
      <c r="P281" s="96"/>
      <c r="T281" s="49">
        <v>247</v>
      </c>
      <c r="U2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81" s="50" t="str">
        <f>IFERROR(INDEX(Tab_UBIGEO[],MATCH(PlnMsv_Tab_DocumentosAux[[#This Row],[ADQ_UBIGEO]],Tab_UBIGEO[UBIGEO],0),MATCH($V$34,Tab_UBIGEO[#Headers],0)),"")</f>
        <v/>
      </c>
      <c r="W281" s="50" t="str">
        <f>IFERROR(INDEX(Tab_UBIGEO[],MATCH(PlnMsv_Tab_DocumentosAux[[#This Row],[ADQ_UBIGEO]],Tab_UBIGEO[UBIGEO],0),MATCH($W$34,Tab_UBIGEO[#Headers],0)),"")</f>
        <v/>
      </c>
      <c r="X281" s="51" t="str">
        <f>IFERROR(INDEX(Tab_UBIGEO[],MATCH(PlnMsv_Tab_Documentos[[#This Row],[Departamento]],Tab_UBIGEO[Departamento],0),MATCH(X$34,Tab_UBIGEO[#Headers],0)),"")</f>
        <v/>
      </c>
      <c r="Y281" s="51" t="str">
        <f>IFERROR(INDEX(Tab_UBIGEO[],MATCH(PlnMsv_Tab_Documentos[[#This Row],[Provincia]],Tab_UBIGEO[Provincia],0),MATCH(Y$34,Tab_UBIGEO[#Headers],0)),"")</f>
        <v/>
      </c>
      <c r="Z281" s="50" t="str">
        <f>IF(PlnMsv_Tab_Documentos[[#This Row],[Departamento]]&lt;&gt;"",IF(COUNTIF(Tab_UBIGEO[Departamento],PlnMsv_Tab_Documentos[[#This Row],[Departamento]])&gt;=1,1,0),"")</f>
        <v/>
      </c>
      <c r="AA2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81" s="34"/>
    </row>
    <row r="282" spans="3:29" ht="27.6" customHeight="1">
      <c r="C282" s="88"/>
      <c r="D282" s="89"/>
      <c r="E282" s="90"/>
      <c r="F282" s="91"/>
      <c r="G282" s="92"/>
      <c r="H282" s="93"/>
      <c r="I282" s="93"/>
      <c r="J282" s="94"/>
      <c r="K282" s="94"/>
      <c r="L282" s="94"/>
      <c r="M282" s="94"/>
      <c r="N282" s="94"/>
      <c r="O282" s="95"/>
      <c r="P282" s="96"/>
      <c r="T282" s="49">
        <v>248</v>
      </c>
      <c r="U2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82" s="50" t="str">
        <f>IFERROR(INDEX(Tab_UBIGEO[],MATCH(PlnMsv_Tab_DocumentosAux[[#This Row],[ADQ_UBIGEO]],Tab_UBIGEO[UBIGEO],0),MATCH($V$34,Tab_UBIGEO[#Headers],0)),"")</f>
        <v/>
      </c>
      <c r="W282" s="50" t="str">
        <f>IFERROR(INDEX(Tab_UBIGEO[],MATCH(PlnMsv_Tab_DocumentosAux[[#This Row],[ADQ_UBIGEO]],Tab_UBIGEO[UBIGEO],0),MATCH($W$34,Tab_UBIGEO[#Headers],0)),"")</f>
        <v/>
      </c>
      <c r="X282" s="51" t="str">
        <f>IFERROR(INDEX(Tab_UBIGEO[],MATCH(PlnMsv_Tab_Documentos[[#This Row],[Departamento]],Tab_UBIGEO[Departamento],0),MATCH(X$34,Tab_UBIGEO[#Headers],0)),"")</f>
        <v/>
      </c>
      <c r="Y282" s="51" t="str">
        <f>IFERROR(INDEX(Tab_UBIGEO[],MATCH(PlnMsv_Tab_Documentos[[#This Row],[Provincia]],Tab_UBIGEO[Provincia],0),MATCH(Y$34,Tab_UBIGEO[#Headers],0)),"")</f>
        <v/>
      </c>
      <c r="Z282" s="50" t="str">
        <f>IF(PlnMsv_Tab_Documentos[[#This Row],[Departamento]]&lt;&gt;"",IF(COUNTIF(Tab_UBIGEO[Departamento],PlnMsv_Tab_Documentos[[#This Row],[Departamento]])&gt;=1,1,0),"")</f>
        <v/>
      </c>
      <c r="AA2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82" s="34"/>
    </row>
    <row r="283" spans="3:29" ht="27.6" customHeight="1">
      <c r="C283" s="88"/>
      <c r="D283" s="89"/>
      <c r="E283" s="90"/>
      <c r="F283" s="91"/>
      <c r="G283" s="92"/>
      <c r="H283" s="93"/>
      <c r="I283" s="93"/>
      <c r="J283" s="94"/>
      <c r="K283" s="94"/>
      <c r="L283" s="94"/>
      <c r="M283" s="94"/>
      <c r="N283" s="94"/>
      <c r="O283" s="95"/>
      <c r="P283" s="96"/>
      <c r="T283" s="49">
        <v>249</v>
      </c>
      <c r="U2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83" s="50" t="str">
        <f>IFERROR(INDEX(Tab_UBIGEO[],MATCH(PlnMsv_Tab_DocumentosAux[[#This Row],[ADQ_UBIGEO]],Tab_UBIGEO[UBIGEO],0),MATCH($V$34,Tab_UBIGEO[#Headers],0)),"")</f>
        <v/>
      </c>
      <c r="W283" s="50" t="str">
        <f>IFERROR(INDEX(Tab_UBIGEO[],MATCH(PlnMsv_Tab_DocumentosAux[[#This Row],[ADQ_UBIGEO]],Tab_UBIGEO[UBIGEO],0),MATCH($W$34,Tab_UBIGEO[#Headers],0)),"")</f>
        <v/>
      </c>
      <c r="X283" s="51" t="str">
        <f>IFERROR(INDEX(Tab_UBIGEO[],MATCH(PlnMsv_Tab_Documentos[[#This Row],[Departamento]],Tab_UBIGEO[Departamento],0),MATCH(X$34,Tab_UBIGEO[#Headers],0)),"")</f>
        <v/>
      </c>
      <c r="Y283" s="51" t="str">
        <f>IFERROR(INDEX(Tab_UBIGEO[],MATCH(PlnMsv_Tab_Documentos[[#This Row],[Provincia]],Tab_UBIGEO[Provincia],0),MATCH(Y$34,Tab_UBIGEO[#Headers],0)),"")</f>
        <v/>
      </c>
      <c r="Z283" s="50" t="str">
        <f>IF(PlnMsv_Tab_Documentos[[#This Row],[Departamento]]&lt;&gt;"",IF(COUNTIF(Tab_UBIGEO[Departamento],PlnMsv_Tab_Documentos[[#This Row],[Departamento]])&gt;=1,1,0),"")</f>
        <v/>
      </c>
      <c r="AA2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83" s="34"/>
    </row>
    <row r="284" spans="3:29" ht="27.6" customHeight="1">
      <c r="C284" s="88"/>
      <c r="D284" s="89"/>
      <c r="E284" s="90"/>
      <c r="F284" s="91"/>
      <c r="G284" s="92"/>
      <c r="H284" s="93"/>
      <c r="I284" s="93"/>
      <c r="J284" s="94"/>
      <c r="K284" s="94"/>
      <c r="L284" s="94"/>
      <c r="M284" s="94"/>
      <c r="N284" s="94"/>
      <c r="O284" s="95"/>
      <c r="P284" s="96"/>
      <c r="T284" s="49">
        <v>250</v>
      </c>
      <c r="U2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84" s="50" t="str">
        <f>IFERROR(INDEX(Tab_UBIGEO[],MATCH(PlnMsv_Tab_DocumentosAux[[#This Row],[ADQ_UBIGEO]],Tab_UBIGEO[UBIGEO],0),MATCH($V$34,Tab_UBIGEO[#Headers],0)),"")</f>
        <v/>
      </c>
      <c r="W284" s="50" t="str">
        <f>IFERROR(INDEX(Tab_UBIGEO[],MATCH(PlnMsv_Tab_DocumentosAux[[#This Row],[ADQ_UBIGEO]],Tab_UBIGEO[UBIGEO],0),MATCH($W$34,Tab_UBIGEO[#Headers],0)),"")</f>
        <v/>
      </c>
      <c r="X284" s="51" t="str">
        <f>IFERROR(INDEX(Tab_UBIGEO[],MATCH(PlnMsv_Tab_Documentos[[#This Row],[Departamento]],Tab_UBIGEO[Departamento],0),MATCH(X$34,Tab_UBIGEO[#Headers],0)),"")</f>
        <v/>
      </c>
      <c r="Y284" s="51" t="str">
        <f>IFERROR(INDEX(Tab_UBIGEO[],MATCH(PlnMsv_Tab_Documentos[[#This Row],[Provincia]],Tab_UBIGEO[Provincia],0),MATCH(Y$34,Tab_UBIGEO[#Headers],0)),"")</f>
        <v/>
      </c>
      <c r="Z284" s="50" t="str">
        <f>IF(PlnMsv_Tab_Documentos[[#This Row],[Departamento]]&lt;&gt;"",IF(COUNTIF(Tab_UBIGEO[Departamento],PlnMsv_Tab_Documentos[[#This Row],[Departamento]])&gt;=1,1,0),"")</f>
        <v/>
      </c>
      <c r="AA2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84" s="34"/>
    </row>
    <row r="285" spans="3:29" ht="27.6" customHeight="1">
      <c r="C285" s="88"/>
      <c r="D285" s="89"/>
      <c r="E285" s="90"/>
      <c r="F285" s="91"/>
      <c r="G285" s="92"/>
      <c r="H285" s="93"/>
      <c r="I285" s="93"/>
      <c r="J285" s="94"/>
      <c r="K285" s="94"/>
      <c r="L285" s="94"/>
      <c r="M285" s="94"/>
      <c r="N285" s="94"/>
      <c r="O285" s="95"/>
      <c r="P285" s="96"/>
      <c r="T285" s="49">
        <v>251</v>
      </c>
      <c r="U2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85" s="50" t="str">
        <f>IFERROR(INDEX(Tab_UBIGEO[],MATCH(PlnMsv_Tab_DocumentosAux[[#This Row],[ADQ_UBIGEO]],Tab_UBIGEO[UBIGEO],0),MATCH($V$34,Tab_UBIGEO[#Headers],0)),"")</f>
        <v/>
      </c>
      <c r="W285" s="50" t="str">
        <f>IFERROR(INDEX(Tab_UBIGEO[],MATCH(PlnMsv_Tab_DocumentosAux[[#This Row],[ADQ_UBIGEO]],Tab_UBIGEO[UBIGEO],0),MATCH($W$34,Tab_UBIGEO[#Headers],0)),"")</f>
        <v/>
      </c>
      <c r="X285" s="51" t="str">
        <f>IFERROR(INDEX(Tab_UBIGEO[],MATCH(PlnMsv_Tab_Documentos[[#This Row],[Departamento]],Tab_UBIGEO[Departamento],0),MATCH(X$34,Tab_UBIGEO[#Headers],0)),"")</f>
        <v/>
      </c>
      <c r="Y285" s="51" t="str">
        <f>IFERROR(INDEX(Tab_UBIGEO[],MATCH(PlnMsv_Tab_Documentos[[#This Row],[Provincia]],Tab_UBIGEO[Provincia],0),MATCH(Y$34,Tab_UBIGEO[#Headers],0)),"")</f>
        <v/>
      </c>
      <c r="Z285" s="50" t="str">
        <f>IF(PlnMsv_Tab_Documentos[[#This Row],[Departamento]]&lt;&gt;"",IF(COUNTIF(Tab_UBIGEO[Departamento],PlnMsv_Tab_Documentos[[#This Row],[Departamento]])&gt;=1,1,0),"")</f>
        <v/>
      </c>
      <c r="AA2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85" s="34"/>
    </row>
    <row r="286" spans="3:29" ht="27.6" customHeight="1">
      <c r="C286" s="88"/>
      <c r="D286" s="89"/>
      <c r="E286" s="90"/>
      <c r="F286" s="91"/>
      <c r="G286" s="92"/>
      <c r="H286" s="93"/>
      <c r="I286" s="93"/>
      <c r="J286" s="94"/>
      <c r="K286" s="94"/>
      <c r="L286" s="94"/>
      <c r="M286" s="94"/>
      <c r="N286" s="94"/>
      <c r="O286" s="95"/>
      <c r="P286" s="96"/>
      <c r="T286" s="49">
        <v>252</v>
      </c>
      <c r="U2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86" s="50" t="str">
        <f>IFERROR(INDEX(Tab_UBIGEO[],MATCH(PlnMsv_Tab_DocumentosAux[[#This Row],[ADQ_UBIGEO]],Tab_UBIGEO[UBIGEO],0),MATCH($V$34,Tab_UBIGEO[#Headers],0)),"")</f>
        <v/>
      </c>
      <c r="W286" s="50" t="str">
        <f>IFERROR(INDEX(Tab_UBIGEO[],MATCH(PlnMsv_Tab_DocumentosAux[[#This Row],[ADQ_UBIGEO]],Tab_UBIGEO[UBIGEO],0),MATCH($W$34,Tab_UBIGEO[#Headers],0)),"")</f>
        <v/>
      </c>
      <c r="X286" s="51" t="str">
        <f>IFERROR(INDEX(Tab_UBIGEO[],MATCH(PlnMsv_Tab_Documentos[[#This Row],[Departamento]],Tab_UBIGEO[Departamento],0),MATCH(X$34,Tab_UBIGEO[#Headers],0)),"")</f>
        <v/>
      </c>
      <c r="Y286" s="51" t="str">
        <f>IFERROR(INDEX(Tab_UBIGEO[],MATCH(PlnMsv_Tab_Documentos[[#This Row],[Provincia]],Tab_UBIGEO[Provincia],0),MATCH(Y$34,Tab_UBIGEO[#Headers],0)),"")</f>
        <v/>
      </c>
      <c r="Z286" s="50" t="str">
        <f>IF(PlnMsv_Tab_Documentos[[#This Row],[Departamento]]&lt;&gt;"",IF(COUNTIF(Tab_UBIGEO[Departamento],PlnMsv_Tab_Documentos[[#This Row],[Departamento]])&gt;=1,1,0),"")</f>
        <v/>
      </c>
      <c r="AA2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86" s="34"/>
    </row>
    <row r="287" spans="3:29" ht="27.6" customHeight="1">
      <c r="C287" s="88"/>
      <c r="D287" s="89"/>
      <c r="E287" s="90"/>
      <c r="F287" s="91"/>
      <c r="G287" s="92"/>
      <c r="H287" s="93"/>
      <c r="I287" s="93"/>
      <c r="J287" s="94"/>
      <c r="K287" s="94"/>
      <c r="L287" s="94"/>
      <c r="M287" s="94"/>
      <c r="N287" s="94"/>
      <c r="O287" s="95"/>
      <c r="P287" s="96"/>
      <c r="T287" s="49">
        <v>253</v>
      </c>
      <c r="U2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87" s="50" t="str">
        <f>IFERROR(INDEX(Tab_UBIGEO[],MATCH(PlnMsv_Tab_DocumentosAux[[#This Row],[ADQ_UBIGEO]],Tab_UBIGEO[UBIGEO],0),MATCH($V$34,Tab_UBIGEO[#Headers],0)),"")</f>
        <v/>
      </c>
      <c r="W287" s="50" t="str">
        <f>IFERROR(INDEX(Tab_UBIGEO[],MATCH(PlnMsv_Tab_DocumentosAux[[#This Row],[ADQ_UBIGEO]],Tab_UBIGEO[UBIGEO],0),MATCH($W$34,Tab_UBIGEO[#Headers],0)),"")</f>
        <v/>
      </c>
      <c r="X287" s="51" t="str">
        <f>IFERROR(INDEX(Tab_UBIGEO[],MATCH(PlnMsv_Tab_Documentos[[#This Row],[Departamento]],Tab_UBIGEO[Departamento],0),MATCH(X$34,Tab_UBIGEO[#Headers],0)),"")</f>
        <v/>
      </c>
      <c r="Y287" s="51" t="str">
        <f>IFERROR(INDEX(Tab_UBIGEO[],MATCH(PlnMsv_Tab_Documentos[[#This Row],[Provincia]],Tab_UBIGEO[Provincia],0),MATCH(Y$34,Tab_UBIGEO[#Headers],0)),"")</f>
        <v/>
      </c>
      <c r="Z287" s="50" t="str">
        <f>IF(PlnMsv_Tab_Documentos[[#This Row],[Departamento]]&lt;&gt;"",IF(COUNTIF(Tab_UBIGEO[Departamento],PlnMsv_Tab_Documentos[[#This Row],[Departamento]])&gt;=1,1,0),"")</f>
        <v/>
      </c>
      <c r="AA2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87" s="34"/>
    </row>
    <row r="288" spans="3:29" ht="27.6" customHeight="1">
      <c r="C288" s="88"/>
      <c r="D288" s="89"/>
      <c r="E288" s="90"/>
      <c r="F288" s="91"/>
      <c r="G288" s="92"/>
      <c r="H288" s="93"/>
      <c r="I288" s="93"/>
      <c r="J288" s="94"/>
      <c r="K288" s="94"/>
      <c r="L288" s="94"/>
      <c r="M288" s="94"/>
      <c r="N288" s="94"/>
      <c r="O288" s="95"/>
      <c r="P288" s="96"/>
      <c r="T288" s="49">
        <v>254</v>
      </c>
      <c r="U2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88" s="50" t="str">
        <f>IFERROR(INDEX(Tab_UBIGEO[],MATCH(PlnMsv_Tab_DocumentosAux[[#This Row],[ADQ_UBIGEO]],Tab_UBIGEO[UBIGEO],0),MATCH($V$34,Tab_UBIGEO[#Headers],0)),"")</f>
        <v/>
      </c>
      <c r="W288" s="50" t="str">
        <f>IFERROR(INDEX(Tab_UBIGEO[],MATCH(PlnMsv_Tab_DocumentosAux[[#This Row],[ADQ_UBIGEO]],Tab_UBIGEO[UBIGEO],0),MATCH($W$34,Tab_UBIGEO[#Headers],0)),"")</f>
        <v/>
      </c>
      <c r="X288" s="51" t="str">
        <f>IFERROR(INDEX(Tab_UBIGEO[],MATCH(PlnMsv_Tab_Documentos[[#This Row],[Departamento]],Tab_UBIGEO[Departamento],0),MATCH(X$34,Tab_UBIGEO[#Headers],0)),"")</f>
        <v/>
      </c>
      <c r="Y288" s="51" t="str">
        <f>IFERROR(INDEX(Tab_UBIGEO[],MATCH(PlnMsv_Tab_Documentos[[#This Row],[Provincia]],Tab_UBIGEO[Provincia],0),MATCH(Y$34,Tab_UBIGEO[#Headers],0)),"")</f>
        <v/>
      </c>
      <c r="Z288" s="50" t="str">
        <f>IF(PlnMsv_Tab_Documentos[[#This Row],[Departamento]]&lt;&gt;"",IF(COUNTIF(Tab_UBIGEO[Departamento],PlnMsv_Tab_Documentos[[#This Row],[Departamento]])&gt;=1,1,0),"")</f>
        <v/>
      </c>
      <c r="AA2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88" s="34"/>
    </row>
    <row r="289" spans="3:29" ht="27.6" customHeight="1">
      <c r="C289" s="88"/>
      <c r="D289" s="89"/>
      <c r="E289" s="90"/>
      <c r="F289" s="91"/>
      <c r="G289" s="92"/>
      <c r="H289" s="93"/>
      <c r="I289" s="93"/>
      <c r="J289" s="94"/>
      <c r="K289" s="94"/>
      <c r="L289" s="94"/>
      <c r="M289" s="94"/>
      <c r="N289" s="94"/>
      <c r="O289" s="95"/>
      <c r="P289" s="96"/>
      <c r="T289" s="49">
        <v>255</v>
      </c>
      <c r="U2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89" s="50" t="str">
        <f>IFERROR(INDEX(Tab_UBIGEO[],MATCH(PlnMsv_Tab_DocumentosAux[[#This Row],[ADQ_UBIGEO]],Tab_UBIGEO[UBIGEO],0),MATCH($V$34,Tab_UBIGEO[#Headers],0)),"")</f>
        <v/>
      </c>
      <c r="W289" s="50" t="str">
        <f>IFERROR(INDEX(Tab_UBIGEO[],MATCH(PlnMsv_Tab_DocumentosAux[[#This Row],[ADQ_UBIGEO]],Tab_UBIGEO[UBIGEO],0),MATCH($W$34,Tab_UBIGEO[#Headers],0)),"")</f>
        <v/>
      </c>
      <c r="X289" s="51" t="str">
        <f>IFERROR(INDEX(Tab_UBIGEO[],MATCH(PlnMsv_Tab_Documentos[[#This Row],[Departamento]],Tab_UBIGEO[Departamento],0),MATCH(X$34,Tab_UBIGEO[#Headers],0)),"")</f>
        <v/>
      </c>
      <c r="Y289" s="51" t="str">
        <f>IFERROR(INDEX(Tab_UBIGEO[],MATCH(PlnMsv_Tab_Documentos[[#This Row],[Provincia]],Tab_UBIGEO[Provincia],0),MATCH(Y$34,Tab_UBIGEO[#Headers],0)),"")</f>
        <v/>
      </c>
      <c r="Z289" s="50" t="str">
        <f>IF(PlnMsv_Tab_Documentos[[#This Row],[Departamento]]&lt;&gt;"",IF(COUNTIF(Tab_UBIGEO[Departamento],PlnMsv_Tab_Documentos[[#This Row],[Departamento]])&gt;=1,1,0),"")</f>
        <v/>
      </c>
      <c r="AA2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89" s="34"/>
    </row>
    <row r="290" spans="3:29" ht="27.6" customHeight="1">
      <c r="C290" s="88"/>
      <c r="D290" s="89"/>
      <c r="E290" s="90"/>
      <c r="F290" s="91"/>
      <c r="G290" s="92"/>
      <c r="H290" s="93"/>
      <c r="I290" s="93"/>
      <c r="J290" s="94"/>
      <c r="K290" s="94"/>
      <c r="L290" s="94"/>
      <c r="M290" s="94"/>
      <c r="N290" s="94"/>
      <c r="O290" s="95"/>
      <c r="P290" s="96"/>
      <c r="T290" s="49">
        <v>256</v>
      </c>
      <c r="U2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90" s="50" t="str">
        <f>IFERROR(INDEX(Tab_UBIGEO[],MATCH(PlnMsv_Tab_DocumentosAux[[#This Row],[ADQ_UBIGEO]],Tab_UBIGEO[UBIGEO],0),MATCH($V$34,Tab_UBIGEO[#Headers],0)),"")</f>
        <v/>
      </c>
      <c r="W290" s="50" t="str">
        <f>IFERROR(INDEX(Tab_UBIGEO[],MATCH(PlnMsv_Tab_DocumentosAux[[#This Row],[ADQ_UBIGEO]],Tab_UBIGEO[UBIGEO],0),MATCH($W$34,Tab_UBIGEO[#Headers],0)),"")</f>
        <v/>
      </c>
      <c r="X290" s="51" t="str">
        <f>IFERROR(INDEX(Tab_UBIGEO[],MATCH(PlnMsv_Tab_Documentos[[#This Row],[Departamento]],Tab_UBIGEO[Departamento],0),MATCH(X$34,Tab_UBIGEO[#Headers],0)),"")</f>
        <v/>
      </c>
      <c r="Y290" s="51" t="str">
        <f>IFERROR(INDEX(Tab_UBIGEO[],MATCH(PlnMsv_Tab_Documentos[[#This Row],[Provincia]],Tab_UBIGEO[Provincia],0),MATCH(Y$34,Tab_UBIGEO[#Headers],0)),"")</f>
        <v/>
      </c>
      <c r="Z290" s="50" t="str">
        <f>IF(PlnMsv_Tab_Documentos[[#This Row],[Departamento]]&lt;&gt;"",IF(COUNTIF(Tab_UBIGEO[Departamento],PlnMsv_Tab_Documentos[[#This Row],[Departamento]])&gt;=1,1,0),"")</f>
        <v/>
      </c>
      <c r="AA2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90" s="34"/>
    </row>
    <row r="291" spans="3:29" ht="27.6" customHeight="1">
      <c r="C291" s="88"/>
      <c r="D291" s="89"/>
      <c r="E291" s="90"/>
      <c r="F291" s="91"/>
      <c r="G291" s="92"/>
      <c r="H291" s="93"/>
      <c r="I291" s="93"/>
      <c r="J291" s="94"/>
      <c r="K291" s="94"/>
      <c r="L291" s="94"/>
      <c r="M291" s="94"/>
      <c r="N291" s="94"/>
      <c r="O291" s="95"/>
      <c r="P291" s="96"/>
      <c r="T291" s="49">
        <v>257</v>
      </c>
      <c r="U2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91" s="50" t="str">
        <f>IFERROR(INDEX(Tab_UBIGEO[],MATCH(PlnMsv_Tab_DocumentosAux[[#This Row],[ADQ_UBIGEO]],Tab_UBIGEO[UBIGEO],0),MATCH($V$34,Tab_UBIGEO[#Headers],0)),"")</f>
        <v/>
      </c>
      <c r="W291" s="50" t="str">
        <f>IFERROR(INDEX(Tab_UBIGEO[],MATCH(PlnMsv_Tab_DocumentosAux[[#This Row],[ADQ_UBIGEO]],Tab_UBIGEO[UBIGEO],0),MATCH($W$34,Tab_UBIGEO[#Headers],0)),"")</f>
        <v/>
      </c>
      <c r="X291" s="51" t="str">
        <f>IFERROR(INDEX(Tab_UBIGEO[],MATCH(PlnMsv_Tab_Documentos[[#This Row],[Departamento]],Tab_UBIGEO[Departamento],0),MATCH(X$34,Tab_UBIGEO[#Headers],0)),"")</f>
        <v/>
      </c>
      <c r="Y291" s="51" t="str">
        <f>IFERROR(INDEX(Tab_UBIGEO[],MATCH(PlnMsv_Tab_Documentos[[#This Row],[Provincia]],Tab_UBIGEO[Provincia],0),MATCH(Y$34,Tab_UBIGEO[#Headers],0)),"")</f>
        <v/>
      </c>
      <c r="Z291" s="50" t="str">
        <f>IF(PlnMsv_Tab_Documentos[[#This Row],[Departamento]]&lt;&gt;"",IF(COUNTIF(Tab_UBIGEO[Departamento],PlnMsv_Tab_Documentos[[#This Row],[Departamento]])&gt;=1,1,0),"")</f>
        <v/>
      </c>
      <c r="AA2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91" s="34"/>
    </row>
    <row r="292" spans="3:29" ht="27.6" customHeight="1">
      <c r="C292" s="88"/>
      <c r="D292" s="89"/>
      <c r="E292" s="90"/>
      <c r="F292" s="91"/>
      <c r="G292" s="92"/>
      <c r="H292" s="93"/>
      <c r="I292" s="93"/>
      <c r="J292" s="94"/>
      <c r="K292" s="94"/>
      <c r="L292" s="94"/>
      <c r="M292" s="94"/>
      <c r="N292" s="94"/>
      <c r="O292" s="95"/>
      <c r="P292" s="96"/>
      <c r="T292" s="49">
        <v>258</v>
      </c>
      <c r="U2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92" s="50" t="str">
        <f>IFERROR(INDEX(Tab_UBIGEO[],MATCH(PlnMsv_Tab_DocumentosAux[[#This Row],[ADQ_UBIGEO]],Tab_UBIGEO[UBIGEO],0),MATCH($V$34,Tab_UBIGEO[#Headers],0)),"")</f>
        <v/>
      </c>
      <c r="W292" s="50" t="str">
        <f>IFERROR(INDEX(Tab_UBIGEO[],MATCH(PlnMsv_Tab_DocumentosAux[[#This Row],[ADQ_UBIGEO]],Tab_UBIGEO[UBIGEO],0),MATCH($W$34,Tab_UBIGEO[#Headers],0)),"")</f>
        <v/>
      </c>
      <c r="X292" s="51" t="str">
        <f>IFERROR(INDEX(Tab_UBIGEO[],MATCH(PlnMsv_Tab_Documentos[[#This Row],[Departamento]],Tab_UBIGEO[Departamento],0),MATCH(X$34,Tab_UBIGEO[#Headers],0)),"")</f>
        <v/>
      </c>
      <c r="Y292" s="51" t="str">
        <f>IFERROR(INDEX(Tab_UBIGEO[],MATCH(PlnMsv_Tab_Documentos[[#This Row],[Provincia]],Tab_UBIGEO[Provincia],0),MATCH(Y$34,Tab_UBIGEO[#Headers],0)),"")</f>
        <v/>
      </c>
      <c r="Z292" s="50" t="str">
        <f>IF(PlnMsv_Tab_Documentos[[#This Row],[Departamento]]&lt;&gt;"",IF(COUNTIF(Tab_UBIGEO[Departamento],PlnMsv_Tab_Documentos[[#This Row],[Departamento]])&gt;=1,1,0),"")</f>
        <v/>
      </c>
      <c r="AA2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92" s="34"/>
    </row>
    <row r="293" spans="3:29" ht="27.6" customHeight="1">
      <c r="C293" s="88"/>
      <c r="D293" s="89"/>
      <c r="E293" s="90"/>
      <c r="F293" s="91"/>
      <c r="G293" s="92"/>
      <c r="H293" s="93"/>
      <c r="I293" s="93"/>
      <c r="J293" s="94"/>
      <c r="K293" s="94"/>
      <c r="L293" s="94"/>
      <c r="M293" s="94"/>
      <c r="N293" s="94"/>
      <c r="O293" s="95"/>
      <c r="P293" s="96"/>
      <c r="T293" s="49">
        <v>259</v>
      </c>
      <c r="U2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93" s="50" t="str">
        <f>IFERROR(INDEX(Tab_UBIGEO[],MATCH(PlnMsv_Tab_DocumentosAux[[#This Row],[ADQ_UBIGEO]],Tab_UBIGEO[UBIGEO],0),MATCH($V$34,Tab_UBIGEO[#Headers],0)),"")</f>
        <v/>
      </c>
      <c r="W293" s="50" t="str">
        <f>IFERROR(INDEX(Tab_UBIGEO[],MATCH(PlnMsv_Tab_DocumentosAux[[#This Row],[ADQ_UBIGEO]],Tab_UBIGEO[UBIGEO],0),MATCH($W$34,Tab_UBIGEO[#Headers],0)),"")</f>
        <v/>
      </c>
      <c r="X293" s="51" t="str">
        <f>IFERROR(INDEX(Tab_UBIGEO[],MATCH(PlnMsv_Tab_Documentos[[#This Row],[Departamento]],Tab_UBIGEO[Departamento],0),MATCH(X$34,Tab_UBIGEO[#Headers],0)),"")</f>
        <v/>
      </c>
      <c r="Y293" s="51" t="str">
        <f>IFERROR(INDEX(Tab_UBIGEO[],MATCH(PlnMsv_Tab_Documentos[[#This Row],[Provincia]],Tab_UBIGEO[Provincia],0),MATCH(Y$34,Tab_UBIGEO[#Headers],0)),"")</f>
        <v/>
      </c>
      <c r="Z293" s="50" t="str">
        <f>IF(PlnMsv_Tab_Documentos[[#This Row],[Departamento]]&lt;&gt;"",IF(COUNTIF(Tab_UBIGEO[Departamento],PlnMsv_Tab_Documentos[[#This Row],[Departamento]])&gt;=1,1,0),"")</f>
        <v/>
      </c>
      <c r="AA2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93" s="34"/>
    </row>
    <row r="294" spans="3:29" ht="27.6" customHeight="1">
      <c r="C294" s="88"/>
      <c r="D294" s="89"/>
      <c r="E294" s="90"/>
      <c r="F294" s="91"/>
      <c r="G294" s="92"/>
      <c r="H294" s="93"/>
      <c r="I294" s="93"/>
      <c r="J294" s="94"/>
      <c r="K294" s="94"/>
      <c r="L294" s="94"/>
      <c r="M294" s="94"/>
      <c r="N294" s="94"/>
      <c r="O294" s="95"/>
      <c r="P294" s="96"/>
      <c r="T294" s="49">
        <v>260</v>
      </c>
      <c r="U2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94" s="50" t="str">
        <f>IFERROR(INDEX(Tab_UBIGEO[],MATCH(PlnMsv_Tab_DocumentosAux[[#This Row],[ADQ_UBIGEO]],Tab_UBIGEO[UBIGEO],0),MATCH($V$34,Tab_UBIGEO[#Headers],0)),"")</f>
        <v/>
      </c>
      <c r="W294" s="50" t="str">
        <f>IFERROR(INDEX(Tab_UBIGEO[],MATCH(PlnMsv_Tab_DocumentosAux[[#This Row],[ADQ_UBIGEO]],Tab_UBIGEO[UBIGEO],0),MATCH($W$34,Tab_UBIGEO[#Headers],0)),"")</f>
        <v/>
      </c>
      <c r="X294" s="51" t="str">
        <f>IFERROR(INDEX(Tab_UBIGEO[],MATCH(PlnMsv_Tab_Documentos[[#This Row],[Departamento]],Tab_UBIGEO[Departamento],0),MATCH(X$34,Tab_UBIGEO[#Headers],0)),"")</f>
        <v/>
      </c>
      <c r="Y294" s="51" t="str">
        <f>IFERROR(INDEX(Tab_UBIGEO[],MATCH(PlnMsv_Tab_Documentos[[#This Row],[Provincia]],Tab_UBIGEO[Provincia],0),MATCH(Y$34,Tab_UBIGEO[#Headers],0)),"")</f>
        <v/>
      </c>
      <c r="Z294" s="50" t="str">
        <f>IF(PlnMsv_Tab_Documentos[[#This Row],[Departamento]]&lt;&gt;"",IF(COUNTIF(Tab_UBIGEO[Departamento],PlnMsv_Tab_Documentos[[#This Row],[Departamento]])&gt;=1,1,0),"")</f>
        <v/>
      </c>
      <c r="AA2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94" s="34"/>
    </row>
    <row r="295" spans="3:29" ht="27.6" customHeight="1">
      <c r="C295" s="88"/>
      <c r="D295" s="89"/>
      <c r="E295" s="90"/>
      <c r="F295" s="91"/>
      <c r="G295" s="92"/>
      <c r="H295" s="93"/>
      <c r="I295" s="93"/>
      <c r="J295" s="94"/>
      <c r="K295" s="94"/>
      <c r="L295" s="94"/>
      <c r="M295" s="94"/>
      <c r="N295" s="94"/>
      <c r="O295" s="95"/>
      <c r="P295" s="96"/>
      <c r="T295" s="49">
        <v>261</v>
      </c>
      <c r="U2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95" s="50" t="str">
        <f>IFERROR(INDEX(Tab_UBIGEO[],MATCH(PlnMsv_Tab_DocumentosAux[[#This Row],[ADQ_UBIGEO]],Tab_UBIGEO[UBIGEO],0),MATCH($V$34,Tab_UBIGEO[#Headers],0)),"")</f>
        <v/>
      </c>
      <c r="W295" s="50" t="str">
        <f>IFERROR(INDEX(Tab_UBIGEO[],MATCH(PlnMsv_Tab_DocumentosAux[[#This Row],[ADQ_UBIGEO]],Tab_UBIGEO[UBIGEO],0),MATCH($W$34,Tab_UBIGEO[#Headers],0)),"")</f>
        <v/>
      </c>
      <c r="X295" s="51" t="str">
        <f>IFERROR(INDEX(Tab_UBIGEO[],MATCH(PlnMsv_Tab_Documentos[[#This Row],[Departamento]],Tab_UBIGEO[Departamento],0),MATCH(X$34,Tab_UBIGEO[#Headers],0)),"")</f>
        <v/>
      </c>
      <c r="Y295" s="51" t="str">
        <f>IFERROR(INDEX(Tab_UBIGEO[],MATCH(PlnMsv_Tab_Documentos[[#This Row],[Provincia]],Tab_UBIGEO[Provincia],0),MATCH(Y$34,Tab_UBIGEO[#Headers],0)),"")</f>
        <v/>
      </c>
      <c r="Z295" s="50" t="str">
        <f>IF(PlnMsv_Tab_Documentos[[#This Row],[Departamento]]&lt;&gt;"",IF(COUNTIF(Tab_UBIGEO[Departamento],PlnMsv_Tab_Documentos[[#This Row],[Departamento]])&gt;=1,1,0),"")</f>
        <v/>
      </c>
      <c r="AA2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95" s="34"/>
    </row>
    <row r="296" spans="3:29" ht="27.6" customHeight="1">
      <c r="C296" s="88"/>
      <c r="D296" s="89"/>
      <c r="E296" s="90"/>
      <c r="F296" s="91"/>
      <c r="G296" s="92"/>
      <c r="H296" s="93"/>
      <c r="I296" s="93"/>
      <c r="J296" s="94"/>
      <c r="K296" s="94"/>
      <c r="L296" s="94"/>
      <c r="M296" s="94"/>
      <c r="N296" s="94"/>
      <c r="O296" s="95"/>
      <c r="P296" s="96"/>
      <c r="T296" s="49">
        <v>262</v>
      </c>
      <c r="U2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96" s="50" t="str">
        <f>IFERROR(INDEX(Tab_UBIGEO[],MATCH(PlnMsv_Tab_DocumentosAux[[#This Row],[ADQ_UBIGEO]],Tab_UBIGEO[UBIGEO],0),MATCH($V$34,Tab_UBIGEO[#Headers],0)),"")</f>
        <v/>
      </c>
      <c r="W296" s="50" t="str">
        <f>IFERROR(INDEX(Tab_UBIGEO[],MATCH(PlnMsv_Tab_DocumentosAux[[#This Row],[ADQ_UBIGEO]],Tab_UBIGEO[UBIGEO],0),MATCH($W$34,Tab_UBIGEO[#Headers],0)),"")</f>
        <v/>
      </c>
      <c r="X296" s="51" t="str">
        <f>IFERROR(INDEX(Tab_UBIGEO[],MATCH(PlnMsv_Tab_Documentos[[#This Row],[Departamento]],Tab_UBIGEO[Departamento],0),MATCH(X$34,Tab_UBIGEO[#Headers],0)),"")</f>
        <v/>
      </c>
      <c r="Y296" s="51" t="str">
        <f>IFERROR(INDEX(Tab_UBIGEO[],MATCH(PlnMsv_Tab_Documentos[[#This Row],[Provincia]],Tab_UBIGEO[Provincia],0),MATCH(Y$34,Tab_UBIGEO[#Headers],0)),"")</f>
        <v/>
      </c>
      <c r="Z296" s="50" t="str">
        <f>IF(PlnMsv_Tab_Documentos[[#This Row],[Departamento]]&lt;&gt;"",IF(COUNTIF(Tab_UBIGEO[Departamento],PlnMsv_Tab_Documentos[[#This Row],[Departamento]])&gt;=1,1,0),"")</f>
        <v/>
      </c>
      <c r="AA2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96" s="34"/>
    </row>
    <row r="297" spans="3:29" ht="27.6" customHeight="1">
      <c r="C297" s="88"/>
      <c r="D297" s="89"/>
      <c r="E297" s="90"/>
      <c r="F297" s="91"/>
      <c r="G297" s="92"/>
      <c r="H297" s="93"/>
      <c r="I297" s="93"/>
      <c r="J297" s="94"/>
      <c r="K297" s="94"/>
      <c r="L297" s="94"/>
      <c r="M297" s="94"/>
      <c r="N297" s="94"/>
      <c r="O297" s="95"/>
      <c r="P297" s="96"/>
      <c r="T297" s="49">
        <v>263</v>
      </c>
      <c r="U2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97" s="50" t="str">
        <f>IFERROR(INDEX(Tab_UBIGEO[],MATCH(PlnMsv_Tab_DocumentosAux[[#This Row],[ADQ_UBIGEO]],Tab_UBIGEO[UBIGEO],0),MATCH($V$34,Tab_UBIGEO[#Headers],0)),"")</f>
        <v/>
      </c>
      <c r="W297" s="50" t="str">
        <f>IFERROR(INDEX(Tab_UBIGEO[],MATCH(PlnMsv_Tab_DocumentosAux[[#This Row],[ADQ_UBIGEO]],Tab_UBIGEO[UBIGEO],0),MATCH($W$34,Tab_UBIGEO[#Headers],0)),"")</f>
        <v/>
      </c>
      <c r="X297" s="51" t="str">
        <f>IFERROR(INDEX(Tab_UBIGEO[],MATCH(PlnMsv_Tab_Documentos[[#This Row],[Departamento]],Tab_UBIGEO[Departamento],0),MATCH(X$34,Tab_UBIGEO[#Headers],0)),"")</f>
        <v/>
      </c>
      <c r="Y297" s="51" t="str">
        <f>IFERROR(INDEX(Tab_UBIGEO[],MATCH(PlnMsv_Tab_Documentos[[#This Row],[Provincia]],Tab_UBIGEO[Provincia],0),MATCH(Y$34,Tab_UBIGEO[#Headers],0)),"")</f>
        <v/>
      </c>
      <c r="Z297" s="50" t="str">
        <f>IF(PlnMsv_Tab_Documentos[[#This Row],[Departamento]]&lt;&gt;"",IF(COUNTIF(Tab_UBIGEO[Departamento],PlnMsv_Tab_Documentos[[#This Row],[Departamento]])&gt;=1,1,0),"")</f>
        <v/>
      </c>
      <c r="AA2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97" s="34"/>
    </row>
    <row r="298" spans="3:29" ht="27.6" customHeight="1">
      <c r="C298" s="88"/>
      <c r="D298" s="89"/>
      <c r="E298" s="90"/>
      <c r="F298" s="91"/>
      <c r="G298" s="92"/>
      <c r="H298" s="93"/>
      <c r="I298" s="93"/>
      <c r="J298" s="94"/>
      <c r="K298" s="94"/>
      <c r="L298" s="94"/>
      <c r="M298" s="94"/>
      <c r="N298" s="94"/>
      <c r="O298" s="95"/>
      <c r="P298" s="96"/>
      <c r="T298" s="49">
        <v>264</v>
      </c>
      <c r="U2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98" s="50" t="str">
        <f>IFERROR(INDEX(Tab_UBIGEO[],MATCH(PlnMsv_Tab_DocumentosAux[[#This Row],[ADQ_UBIGEO]],Tab_UBIGEO[UBIGEO],0),MATCH($V$34,Tab_UBIGEO[#Headers],0)),"")</f>
        <v/>
      </c>
      <c r="W298" s="50" t="str">
        <f>IFERROR(INDEX(Tab_UBIGEO[],MATCH(PlnMsv_Tab_DocumentosAux[[#This Row],[ADQ_UBIGEO]],Tab_UBIGEO[UBIGEO],0),MATCH($W$34,Tab_UBIGEO[#Headers],0)),"")</f>
        <v/>
      </c>
      <c r="X298" s="51" t="str">
        <f>IFERROR(INDEX(Tab_UBIGEO[],MATCH(PlnMsv_Tab_Documentos[[#This Row],[Departamento]],Tab_UBIGEO[Departamento],0),MATCH(X$34,Tab_UBIGEO[#Headers],0)),"")</f>
        <v/>
      </c>
      <c r="Y298" s="51" t="str">
        <f>IFERROR(INDEX(Tab_UBIGEO[],MATCH(PlnMsv_Tab_Documentos[[#This Row],[Provincia]],Tab_UBIGEO[Provincia],0),MATCH(Y$34,Tab_UBIGEO[#Headers],0)),"")</f>
        <v/>
      </c>
      <c r="Z298" s="50" t="str">
        <f>IF(PlnMsv_Tab_Documentos[[#This Row],[Departamento]]&lt;&gt;"",IF(COUNTIF(Tab_UBIGEO[Departamento],PlnMsv_Tab_Documentos[[#This Row],[Departamento]])&gt;=1,1,0),"")</f>
        <v/>
      </c>
      <c r="AA2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98" s="34"/>
    </row>
    <row r="299" spans="3:29" ht="27.6" customHeight="1">
      <c r="C299" s="88"/>
      <c r="D299" s="89"/>
      <c r="E299" s="90"/>
      <c r="F299" s="91"/>
      <c r="G299" s="92"/>
      <c r="H299" s="93"/>
      <c r="I299" s="93"/>
      <c r="J299" s="94"/>
      <c r="K299" s="94"/>
      <c r="L299" s="94"/>
      <c r="M299" s="94"/>
      <c r="N299" s="94"/>
      <c r="O299" s="95"/>
      <c r="P299" s="96"/>
      <c r="T299" s="49">
        <v>265</v>
      </c>
      <c r="U2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99" s="50" t="str">
        <f>IFERROR(INDEX(Tab_UBIGEO[],MATCH(PlnMsv_Tab_DocumentosAux[[#This Row],[ADQ_UBIGEO]],Tab_UBIGEO[UBIGEO],0),MATCH($V$34,Tab_UBIGEO[#Headers],0)),"")</f>
        <v/>
      </c>
      <c r="W299" s="50" t="str">
        <f>IFERROR(INDEX(Tab_UBIGEO[],MATCH(PlnMsv_Tab_DocumentosAux[[#This Row],[ADQ_UBIGEO]],Tab_UBIGEO[UBIGEO],0),MATCH($W$34,Tab_UBIGEO[#Headers],0)),"")</f>
        <v/>
      </c>
      <c r="X299" s="51" t="str">
        <f>IFERROR(INDEX(Tab_UBIGEO[],MATCH(PlnMsv_Tab_Documentos[[#This Row],[Departamento]],Tab_UBIGEO[Departamento],0),MATCH(X$34,Tab_UBIGEO[#Headers],0)),"")</f>
        <v/>
      </c>
      <c r="Y299" s="51" t="str">
        <f>IFERROR(INDEX(Tab_UBIGEO[],MATCH(PlnMsv_Tab_Documentos[[#This Row],[Provincia]],Tab_UBIGEO[Provincia],0),MATCH(Y$34,Tab_UBIGEO[#Headers],0)),"")</f>
        <v/>
      </c>
      <c r="Z299" s="50" t="str">
        <f>IF(PlnMsv_Tab_Documentos[[#This Row],[Departamento]]&lt;&gt;"",IF(COUNTIF(Tab_UBIGEO[Departamento],PlnMsv_Tab_Documentos[[#This Row],[Departamento]])&gt;=1,1,0),"")</f>
        <v/>
      </c>
      <c r="AA2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99" s="34"/>
    </row>
    <row r="300" spans="3:29" ht="27.6" customHeight="1">
      <c r="C300" s="88"/>
      <c r="D300" s="89"/>
      <c r="E300" s="90"/>
      <c r="F300" s="91"/>
      <c r="G300" s="92"/>
      <c r="H300" s="93"/>
      <c r="I300" s="93"/>
      <c r="J300" s="94"/>
      <c r="K300" s="94"/>
      <c r="L300" s="94"/>
      <c r="M300" s="94"/>
      <c r="N300" s="94"/>
      <c r="O300" s="95"/>
      <c r="P300" s="96"/>
      <c r="T300" s="49">
        <v>266</v>
      </c>
      <c r="U3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00" s="50" t="str">
        <f>IFERROR(INDEX(Tab_UBIGEO[],MATCH(PlnMsv_Tab_DocumentosAux[[#This Row],[ADQ_UBIGEO]],Tab_UBIGEO[UBIGEO],0),MATCH($V$34,Tab_UBIGEO[#Headers],0)),"")</f>
        <v/>
      </c>
      <c r="W300" s="50" t="str">
        <f>IFERROR(INDEX(Tab_UBIGEO[],MATCH(PlnMsv_Tab_DocumentosAux[[#This Row],[ADQ_UBIGEO]],Tab_UBIGEO[UBIGEO],0),MATCH($W$34,Tab_UBIGEO[#Headers],0)),"")</f>
        <v/>
      </c>
      <c r="X300" s="51" t="str">
        <f>IFERROR(INDEX(Tab_UBIGEO[],MATCH(PlnMsv_Tab_Documentos[[#This Row],[Departamento]],Tab_UBIGEO[Departamento],0),MATCH(X$34,Tab_UBIGEO[#Headers],0)),"")</f>
        <v/>
      </c>
      <c r="Y300" s="51" t="str">
        <f>IFERROR(INDEX(Tab_UBIGEO[],MATCH(PlnMsv_Tab_Documentos[[#This Row],[Provincia]],Tab_UBIGEO[Provincia],0),MATCH(Y$34,Tab_UBIGEO[#Headers],0)),"")</f>
        <v/>
      </c>
      <c r="Z300" s="50" t="str">
        <f>IF(PlnMsv_Tab_Documentos[[#This Row],[Departamento]]&lt;&gt;"",IF(COUNTIF(Tab_UBIGEO[Departamento],PlnMsv_Tab_Documentos[[#This Row],[Departamento]])&gt;=1,1,0),"")</f>
        <v/>
      </c>
      <c r="AA3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00" s="34"/>
    </row>
    <row r="301" spans="3:29" ht="27.6" customHeight="1">
      <c r="C301" s="88"/>
      <c r="D301" s="89"/>
      <c r="E301" s="90"/>
      <c r="F301" s="91"/>
      <c r="G301" s="92"/>
      <c r="H301" s="93"/>
      <c r="I301" s="93"/>
      <c r="J301" s="94"/>
      <c r="K301" s="94"/>
      <c r="L301" s="94"/>
      <c r="M301" s="94"/>
      <c r="N301" s="94"/>
      <c r="O301" s="95"/>
      <c r="P301" s="96"/>
      <c r="T301" s="49">
        <v>267</v>
      </c>
      <c r="U3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01" s="50" t="str">
        <f>IFERROR(INDEX(Tab_UBIGEO[],MATCH(PlnMsv_Tab_DocumentosAux[[#This Row],[ADQ_UBIGEO]],Tab_UBIGEO[UBIGEO],0),MATCH($V$34,Tab_UBIGEO[#Headers],0)),"")</f>
        <v/>
      </c>
      <c r="W301" s="50" t="str">
        <f>IFERROR(INDEX(Tab_UBIGEO[],MATCH(PlnMsv_Tab_DocumentosAux[[#This Row],[ADQ_UBIGEO]],Tab_UBIGEO[UBIGEO],0),MATCH($W$34,Tab_UBIGEO[#Headers],0)),"")</f>
        <v/>
      </c>
      <c r="X301" s="51" t="str">
        <f>IFERROR(INDEX(Tab_UBIGEO[],MATCH(PlnMsv_Tab_Documentos[[#This Row],[Departamento]],Tab_UBIGEO[Departamento],0),MATCH(X$34,Tab_UBIGEO[#Headers],0)),"")</f>
        <v/>
      </c>
      <c r="Y301" s="51" t="str">
        <f>IFERROR(INDEX(Tab_UBIGEO[],MATCH(PlnMsv_Tab_Documentos[[#This Row],[Provincia]],Tab_UBIGEO[Provincia],0),MATCH(Y$34,Tab_UBIGEO[#Headers],0)),"")</f>
        <v/>
      </c>
      <c r="Z301" s="50" t="str">
        <f>IF(PlnMsv_Tab_Documentos[[#This Row],[Departamento]]&lt;&gt;"",IF(COUNTIF(Tab_UBIGEO[Departamento],PlnMsv_Tab_Documentos[[#This Row],[Departamento]])&gt;=1,1,0),"")</f>
        <v/>
      </c>
      <c r="AA3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01" s="34"/>
    </row>
    <row r="302" spans="3:29" ht="27.6" customHeight="1">
      <c r="C302" s="88"/>
      <c r="D302" s="89"/>
      <c r="E302" s="90"/>
      <c r="F302" s="91"/>
      <c r="G302" s="92"/>
      <c r="H302" s="93"/>
      <c r="I302" s="93"/>
      <c r="J302" s="94"/>
      <c r="K302" s="94"/>
      <c r="L302" s="94"/>
      <c r="M302" s="94"/>
      <c r="N302" s="94"/>
      <c r="O302" s="95"/>
      <c r="P302" s="96"/>
      <c r="T302" s="49">
        <v>268</v>
      </c>
      <c r="U3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02" s="50" t="str">
        <f>IFERROR(INDEX(Tab_UBIGEO[],MATCH(PlnMsv_Tab_DocumentosAux[[#This Row],[ADQ_UBIGEO]],Tab_UBIGEO[UBIGEO],0),MATCH($V$34,Tab_UBIGEO[#Headers],0)),"")</f>
        <v/>
      </c>
      <c r="W302" s="50" t="str">
        <f>IFERROR(INDEX(Tab_UBIGEO[],MATCH(PlnMsv_Tab_DocumentosAux[[#This Row],[ADQ_UBIGEO]],Tab_UBIGEO[UBIGEO],0),MATCH($W$34,Tab_UBIGEO[#Headers],0)),"")</f>
        <v/>
      </c>
      <c r="X302" s="51" t="str">
        <f>IFERROR(INDEX(Tab_UBIGEO[],MATCH(PlnMsv_Tab_Documentos[[#This Row],[Departamento]],Tab_UBIGEO[Departamento],0),MATCH(X$34,Tab_UBIGEO[#Headers],0)),"")</f>
        <v/>
      </c>
      <c r="Y302" s="51" t="str">
        <f>IFERROR(INDEX(Tab_UBIGEO[],MATCH(PlnMsv_Tab_Documentos[[#This Row],[Provincia]],Tab_UBIGEO[Provincia],0),MATCH(Y$34,Tab_UBIGEO[#Headers],0)),"")</f>
        <v/>
      </c>
      <c r="Z302" s="50" t="str">
        <f>IF(PlnMsv_Tab_Documentos[[#This Row],[Departamento]]&lt;&gt;"",IF(COUNTIF(Tab_UBIGEO[Departamento],PlnMsv_Tab_Documentos[[#This Row],[Departamento]])&gt;=1,1,0),"")</f>
        <v/>
      </c>
      <c r="AA3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02" s="34"/>
    </row>
    <row r="303" spans="3:29" ht="27.6" customHeight="1">
      <c r="C303" s="88"/>
      <c r="D303" s="89"/>
      <c r="E303" s="90"/>
      <c r="F303" s="91"/>
      <c r="G303" s="92"/>
      <c r="H303" s="93"/>
      <c r="I303" s="93"/>
      <c r="J303" s="94"/>
      <c r="K303" s="94"/>
      <c r="L303" s="94"/>
      <c r="M303" s="94"/>
      <c r="N303" s="94"/>
      <c r="O303" s="95"/>
      <c r="P303" s="96"/>
      <c r="T303" s="49">
        <v>269</v>
      </c>
      <c r="U3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03" s="50" t="str">
        <f>IFERROR(INDEX(Tab_UBIGEO[],MATCH(PlnMsv_Tab_DocumentosAux[[#This Row],[ADQ_UBIGEO]],Tab_UBIGEO[UBIGEO],0),MATCH($V$34,Tab_UBIGEO[#Headers],0)),"")</f>
        <v/>
      </c>
      <c r="W303" s="50" t="str">
        <f>IFERROR(INDEX(Tab_UBIGEO[],MATCH(PlnMsv_Tab_DocumentosAux[[#This Row],[ADQ_UBIGEO]],Tab_UBIGEO[UBIGEO],0),MATCH($W$34,Tab_UBIGEO[#Headers],0)),"")</f>
        <v/>
      </c>
      <c r="X303" s="51" t="str">
        <f>IFERROR(INDEX(Tab_UBIGEO[],MATCH(PlnMsv_Tab_Documentos[[#This Row],[Departamento]],Tab_UBIGEO[Departamento],0),MATCH(X$34,Tab_UBIGEO[#Headers],0)),"")</f>
        <v/>
      </c>
      <c r="Y303" s="51" t="str">
        <f>IFERROR(INDEX(Tab_UBIGEO[],MATCH(PlnMsv_Tab_Documentos[[#This Row],[Provincia]],Tab_UBIGEO[Provincia],0),MATCH(Y$34,Tab_UBIGEO[#Headers],0)),"")</f>
        <v/>
      </c>
      <c r="Z303" s="50" t="str">
        <f>IF(PlnMsv_Tab_Documentos[[#This Row],[Departamento]]&lt;&gt;"",IF(COUNTIF(Tab_UBIGEO[Departamento],PlnMsv_Tab_Documentos[[#This Row],[Departamento]])&gt;=1,1,0),"")</f>
        <v/>
      </c>
      <c r="AA3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03" s="34"/>
    </row>
    <row r="304" spans="3:29" ht="27.6" customHeight="1">
      <c r="C304" s="88"/>
      <c r="D304" s="89"/>
      <c r="E304" s="90"/>
      <c r="F304" s="91"/>
      <c r="G304" s="92"/>
      <c r="H304" s="93"/>
      <c r="I304" s="93"/>
      <c r="J304" s="94"/>
      <c r="K304" s="94"/>
      <c r="L304" s="94"/>
      <c r="M304" s="94"/>
      <c r="N304" s="94"/>
      <c r="O304" s="95"/>
      <c r="P304" s="96"/>
      <c r="T304" s="49">
        <v>270</v>
      </c>
      <c r="U3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04" s="50" t="str">
        <f>IFERROR(INDEX(Tab_UBIGEO[],MATCH(PlnMsv_Tab_DocumentosAux[[#This Row],[ADQ_UBIGEO]],Tab_UBIGEO[UBIGEO],0),MATCH($V$34,Tab_UBIGEO[#Headers],0)),"")</f>
        <v/>
      </c>
      <c r="W304" s="50" t="str">
        <f>IFERROR(INDEX(Tab_UBIGEO[],MATCH(PlnMsv_Tab_DocumentosAux[[#This Row],[ADQ_UBIGEO]],Tab_UBIGEO[UBIGEO],0),MATCH($W$34,Tab_UBIGEO[#Headers],0)),"")</f>
        <v/>
      </c>
      <c r="X304" s="51" t="str">
        <f>IFERROR(INDEX(Tab_UBIGEO[],MATCH(PlnMsv_Tab_Documentos[[#This Row],[Departamento]],Tab_UBIGEO[Departamento],0),MATCH(X$34,Tab_UBIGEO[#Headers],0)),"")</f>
        <v/>
      </c>
      <c r="Y304" s="51" t="str">
        <f>IFERROR(INDEX(Tab_UBIGEO[],MATCH(PlnMsv_Tab_Documentos[[#This Row],[Provincia]],Tab_UBIGEO[Provincia],0),MATCH(Y$34,Tab_UBIGEO[#Headers],0)),"")</f>
        <v/>
      </c>
      <c r="Z304" s="50" t="str">
        <f>IF(PlnMsv_Tab_Documentos[[#This Row],[Departamento]]&lt;&gt;"",IF(COUNTIF(Tab_UBIGEO[Departamento],PlnMsv_Tab_Documentos[[#This Row],[Departamento]])&gt;=1,1,0),"")</f>
        <v/>
      </c>
      <c r="AA3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04" s="34"/>
    </row>
    <row r="305" spans="3:29" ht="27.6" customHeight="1">
      <c r="C305" s="88"/>
      <c r="D305" s="89"/>
      <c r="E305" s="90"/>
      <c r="F305" s="91"/>
      <c r="G305" s="92"/>
      <c r="H305" s="93"/>
      <c r="I305" s="93"/>
      <c r="J305" s="94"/>
      <c r="K305" s="94"/>
      <c r="L305" s="94"/>
      <c r="M305" s="94"/>
      <c r="N305" s="94"/>
      <c r="O305" s="95"/>
      <c r="P305" s="96"/>
      <c r="T305" s="49">
        <v>271</v>
      </c>
      <c r="U3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05" s="50" t="str">
        <f>IFERROR(INDEX(Tab_UBIGEO[],MATCH(PlnMsv_Tab_DocumentosAux[[#This Row],[ADQ_UBIGEO]],Tab_UBIGEO[UBIGEO],0),MATCH($V$34,Tab_UBIGEO[#Headers],0)),"")</f>
        <v/>
      </c>
      <c r="W305" s="50" t="str">
        <f>IFERROR(INDEX(Tab_UBIGEO[],MATCH(PlnMsv_Tab_DocumentosAux[[#This Row],[ADQ_UBIGEO]],Tab_UBIGEO[UBIGEO],0),MATCH($W$34,Tab_UBIGEO[#Headers],0)),"")</f>
        <v/>
      </c>
      <c r="X305" s="51" t="str">
        <f>IFERROR(INDEX(Tab_UBIGEO[],MATCH(PlnMsv_Tab_Documentos[[#This Row],[Departamento]],Tab_UBIGEO[Departamento],0),MATCH(X$34,Tab_UBIGEO[#Headers],0)),"")</f>
        <v/>
      </c>
      <c r="Y305" s="51" t="str">
        <f>IFERROR(INDEX(Tab_UBIGEO[],MATCH(PlnMsv_Tab_Documentos[[#This Row],[Provincia]],Tab_UBIGEO[Provincia],0),MATCH(Y$34,Tab_UBIGEO[#Headers],0)),"")</f>
        <v/>
      </c>
      <c r="Z305" s="50" t="str">
        <f>IF(PlnMsv_Tab_Documentos[[#This Row],[Departamento]]&lt;&gt;"",IF(COUNTIF(Tab_UBIGEO[Departamento],PlnMsv_Tab_Documentos[[#This Row],[Departamento]])&gt;=1,1,0),"")</f>
        <v/>
      </c>
      <c r="AA3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05" s="34"/>
    </row>
    <row r="306" spans="3:29" ht="27.6" customHeight="1">
      <c r="C306" s="88"/>
      <c r="D306" s="89"/>
      <c r="E306" s="90"/>
      <c r="F306" s="91"/>
      <c r="G306" s="92"/>
      <c r="H306" s="93"/>
      <c r="I306" s="93"/>
      <c r="J306" s="94"/>
      <c r="K306" s="94"/>
      <c r="L306" s="94"/>
      <c r="M306" s="94"/>
      <c r="N306" s="94"/>
      <c r="O306" s="95"/>
      <c r="P306" s="96"/>
      <c r="T306" s="49">
        <v>272</v>
      </c>
      <c r="U3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06" s="50" t="str">
        <f>IFERROR(INDEX(Tab_UBIGEO[],MATCH(PlnMsv_Tab_DocumentosAux[[#This Row],[ADQ_UBIGEO]],Tab_UBIGEO[UBIGEO],0),MATCH($V$34,Tab_UBIGEO[#Headers],0)),"")</f>
        <v/>
      </c>
      <c r="W306" s="50" t="str">
        <f>IFERROR(INDEX(Tab_UBIGEO[],MATCH(PlnMsv_Tab_DocumentosAux[[#This Row],[ADQ_UBIGEO]],Tab_UBIGEO[UBIGEO],0),MATCH($W$34,Tab_UBIGEO[#Headers],0)),"")</f>
        <v/>
      </c>
      <c r="X306" s="51" t="str">
        <f>IFERROR(INDEX(Tab_UBIGEO[],MATCH(PlnMsv_Tab_Documentos[[#This Row],[Departamento]],Tab_UBIGEO[Departamento],0),MATCH(X$34,Tab_UBIGEO[#Headers],0)),"")</f>
        <v/>
      </c>
      <c r="Y306" s="51" t="str">
        <f>IFERROR(INDEX(Tab_UBIGEO[],MATCH(PlnMsv_Tab_Documentos[[#This Row],[Provincia]],Tab_UBIGEO[Provincia],0),MATCH(Y$34,Tab_UBIGEO[#Headers],0)),"")</f>
        <v/>
      </c>
      <c r="Z306" s="50" t="str">
        <f>IF(PlnMsv_Tab_Documentos[[#This Row],[Departamento]]&lt;&gt;"",IF(COUNTIF(Tab_UBIGEO[Departamento],PlnMsv_Tab_Documentos[[#This Row],[Departamento]])&gt;=1,1,0),"")</f>
        <v/>
      </c>
      <c r="AA3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06" s="34"/>
    </row>
    <row r="307" spans="3:29" ht="27.6" customHeight="1">
      <c r="C307" s="88"/>
      <c r="D307" s="89"/>
      <c r="E307" s="90"/>
      <c r="F307" s="91"/>
      <c r="G307" s="92"/>
      <c r="H307" s="93"/>
      <c r="I307" s="93"/>
      <c r="J307" s="94"/>
      <c r="K307" s="94"/>
      <c r="L307" s="94"/>
      <c r="M307" s="94"/>
      <c r="N307" s="94"/>
      <c r="O307" s="95"/>
      <c r="P307" s="96"/>
      <c r="T307" s="49">
        <v>273</v>
      </c>
      <c r="U3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07" s="50" t="str">
        <f>IFERROR(INDEX(Tab_UBIGEO[],MATCH(PlnMsv_Tab_DocumentosAux[[#This Row],[ADQ_UBIGEO]],Tab_UBIGEO[UBIGEO],0),MATCH($V$34,Tab_UBIGEO[#Headers],0)),"")</f>
        <v/>
      </c>
      <c r="W307" s="50" t="str">
        <f>IFERROR(INDEX(Tab_UBIGEO[],MATCH(PlnMsv_Tab_DocumentosAux[[#This Row],[ADQ_UBIGEO]],Tab_UBIGEO[UBIGEO],0),MATCH($W$34,Tab_UBIGEO[#Headers],0)),"")</f>
        <v/>
      </c>
      <c r="X307" s="51" t="str">
        <f>IFERROR(INDEX(Tab_UBIGEO[],MATCH(PlnMsv_Tab_Documentos[[#This Row],[Departamento]],Tab_UBIGEO[Departamento],0),MATCH(X$34,Tab_UBIGEO[#Headers],0)),"")</f>
        <v/>
      </c>
      <c r="Y307" s="51" t="str">
        <f>IFERROR(INDEX(Tab_UBIGEO[],MATCH(PlnMsv_Tab_Documentos[[#This Row],[Provincia]],Tab_UBIGEO[Provincia],0),MATCH(Y$34,Tab_UBIGEO[#Headers],0)),"")</f>
        <v/>
      </c>
      <c r="Z307" s="50" t="str">
        <f>IF(PlnMsv_Tab_Documentos[[#This Row],[Departamento]]&lt;&gt;"",IF(COUNTIF(Tab_UBIGEO[Departamento],PlnMsv_Tab_Documentos[[#This Row],[Departamento]])&gt;=1,1,0),"")</f>
        <v/>
      </c>
      <c r="AA3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07" s="34"/>
    </row>
    <row r="308" spans="3:29" ht="27.6" customHeight="1">
      <c r="C308" s="88"/>
      <c r="D308" s="89"/>
      <c r="E308" s="90"/>
      <c r="F308" s="91"/>
      <c r="G308" s="92"/>
      <c r="H308" s="93"/>
      <c r="I308" s="93"/>
      <c r="J308" s="94"/>
      <c r="K308" s="94"/>
      <c r="L308" s="94"/>
      <c r="M308" s="94"/>
      <c r="N308" s="94"/>
      <c r="O308" s="95"/>
      <c r="P308" s="96"/>
      <c r="T308" s="49">
        <v>274</v>
      </c>
      <c r="U3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08" s="50" t="str">
        <f>IFERROR(INDEX(Tab_UBIGEO[],MATCH(PlnMsv_Tab_DocumentosAux[[#This Row],[ADQ_UBIGEO]],Tab_UBIGEO[UBIGEO],0),MATCH($V$34,Tab_UBIGEO[#Headers],0)),"")</f>
        <v/>
      </c>
      <c r="W308" s="50" t="str">
        <f>IFERROR(INDEX(Tab_UBIGEO[],MATCH(PlnMsv_Tab_DocumentosAux[[#This Row],[ADQ_UBIGEO]],Tab_UBIGEO[UBIGEO],0),MATCH($W$34,Tab_UBIGEO[#Headers],0)),"")</f>
        <v/>
      </c>
      <c r="X308" s="51" t="str">
        <f>IFERROR(INDEX(Tab_UBIGEO[],MATCH(PlnMsv_Tab_Documentos[[#This Row],[Departamento]],Tab_UBIGEO[Departamento],0),MATCH(X$34,Tab_UBIGEO[#Headers],0)),"")</f>
        <v/>
      </c>
      <c r="Y308" s="51" t="str">
        <f>IFERROR(INDEX(Tab_UBIGEO[],MATCH(PlnMsv_Tab_Documentos[[#This Row],[Provincia]],Tab_UBIGEO[Provincia],0),MATCH(Y$34,Tab_UBIGEO[#Headers],0)),"")</f>
        <v/>
      </c>
      <c r="Z308" s="50" t="str">
        <f>IF(PlnMsv_Tab_Documentos[[#This Row],[Departamento]]&lt;&gt;"",IF(COUNTIF(Tab_UBIGEO[Departamento],PlnMsv_Tab_Documentos[[#This Row],[Departamento]])&gt;=1,1,0),"")</f>
        <v/>
      </c>
      <c r="AA3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08" s="34"/>
    </row>
    <row r="309" spans="3:29" ht="27.6" customHeight="1">
      <c r="C309" s="88"/>
      <c r="D309" s="89"/>
      <c r="E309" s="90"/>
      <c r="F309" s="91"/>
      <c r="G309" s="92"/>
      <c r="H309" s="93"/>
      <c r="I309" s="93"/>
      <c r="J309" s="94"/>
      <c r="K309" s="94"/>
      <c r="L309" s="94"/>
      <c r="M309" s="94"/>
      <c r="N309" s="94"/>
      <c r="O309" s="95"/>
      <c r="P309" s="96"/>
      <c r="T309" s="49">
        <v>275</v>
      </c>
      <c r="U3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09" s="50" t="str">
        <f>IFERROR(INDEX(Tab_UBIGEO[],MATCH(PlnMsv_Tab_DocumentosAux[[#This Row],[ADQ_UBIGEO]],Tab_UBIGEO[UBIGEO],0),MATCH($V$34,Tab_UBIGEO[#Headers],0)),"")</f>
        <v/>
      </c>
      <c r="W309" s="50" t="str">
        <f>IFERROR(INDEX(Tab_UBIGEO[],MATCH(PlnMsv_Tab_DocumentosAux[[#This Row],[ADQ_UBIGEO]],Tab_UBIGEO[UBIGEO],0),MATCH($W$34,Tab_UBIGEO[#Headers],0)),"")</f>
        <v/>
      </c>
      <c r="X309" s="51" t="str">
        <f>IFERROR(INDEX(Tab_UBIGEO[],MATCH(PlnMsv_Tab_Documentos[[#This Row],[Departamento]],Tab_UBIGEO[Departamento],0),MATCH(X$34,Tab_UBIGEO[#Headers],0)),"")</f>
        <v/>
      </c>
      <c r="Y309" s="51" t="str">
        <f>IFERROR(INDEX(Tab_UBIGEO[],MATCH(PlnMsv_Tab_Documentos[[#This Row],[Provincia]],Tab_UBIGEO[Provincia],0),MATCH(Y$34,Tab_UBIGEO[#Headers],0)),"")</f>
        <v/>
      </c>
      <c r="Z309" s="50" t="str">
        <f>IF(PlnMsv_Tab_Documentos[[#This Row],[Departamento]]&lt;&gt;"",IF(COUNTIF(Tab_UBIGEO[Departamento],PlnMsv_Tab_Documentos[[#This Row],[Departamento]])&gt;=1,1,0),"")</f>
        <v/>
      </c>
      <c r="AA3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09" s="34"/>
    </row>
    <row r="310" spans="3:29" ht="27.6" customHeight="1">
      <c r="C310" s="88"/>
      <c r="D310" s="89"/>
      <c r="E310" s="90"/>
      <c r="F310" s="91"/>
      <c r="G310" s="92"/>
      <c r="H310" s="93"/>
      <c r="I310" s="93"/>
      <c r="J310" s="94"/>
      <c r="K310" s="94"/>
      <c r="L310" s="94"/>
      <c r="M310" s="94"/>
      <c r="N310" s="94"/>
      <c r="O310" s="95"/>
      <c r="P310" s="96"/>
      <c r="T310" s="49">
        <v>276</v>
      </c>
      <c r="U3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10" s="50" t="str">
        <f>IFERROR(INDEX(Tab_UBIGEO[],MATCH(PlnMsv_Tab_DocumentosAux[[#This Row],[ADQ_UBIGEO]],Tab_UBIGEO[UBIGEO],0),MATCH($V$34,Tab_UBIGEO[#Headers],0)),"")</f>
        <v/>
      </c>
      <c r="W310" s="50" t="str">
        <f>IFERROR(INDEX(Tab_UBIGEO[],MATCH(PlnMsv_Tab_DocumentosAux[[#This Row],[ADQ_UBIGEO]],Tab_UBIGEO[UBIGEO],0),MATCH($W$34,Tab_UBIGEO[#Headers],0)),"")</f>
        <v/>
      </c>
      <c r="X310" s="51" t="str">
        <f>IFERROR(INDEX(Tab_UBIGEO[],MATCH(PlnMsv_Tab_Documentos[[#This Row],[Departamento]],Tab_UBIGEO[Departamento],0),MATCH(X$34,Tab_UBIGEO[#Headers],0)),"")</f>
        <v/>
      </c>
      <c r="Y310" s="51" t="str">
        <f>IFERROR(INDEX(Tab_UBIGEO[],MATCH(PlnMsv_Tab_Documentos[[#This Row],[Provincia]],Tab_UBIGEO[Provincia],0),MATCH(Y$34,Tab_UBIGEO[#Headers],0)),"")</f>
        <v/>
      </c>
      <c r="Z310" s="50" t="str">
        <f>IF(PlnMsv_Tab_Documentos[[#This Row],[Departamento]]&lt;&gt;"",IF(COUNTIF(Tab_UBIGEO[Departamento],PlnMsv_Tab_Documentos[[#This Row],[Departamento]])&gt;=1,1,0),"")</f>
        <v/>
      </c>
      <c r="AA3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10" s="34"/>
    </row>
    <row r="311" spans="3:29" ht="27.6" customHeight="1">
      <c r="C311" s="88"/>
      <c r="D311" s="89"/>
      <c r="E311" s="90"/>
      <c r="F311" s="91"/>
      <c r="G311" s="92"/>
      <c r="H311" s="93"/>
      <c r="I311" s="93"/>
      <c r="J311" s="94"/>
      <c r="K311" s="94"/>
      <c r="L311" s="94"/>
      <c r="M311" s="94"/>
      <c r="N311" s="94"/>
      <c r="O311" s="95"/>
      <c r="P311" s="96"/>
      <c r="T311" s="49">
        <v>277</v>
      </c>
      <c r="U3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11" s="50" t="str">
        <f>IFERROR(INDEX(Tab_UBIGEO[],MATCH(PlnMsv_Tab_DocumentosAux[[#This Row],[ADQ_UBIGEO]],Tab_UBIGEO[UBIGEO],0),MATCH($V$34,Tab_UBIGEO[#Headers],0)),"")</f>
        <v/>
      </c>
      <c r="W311" s="50" t="str">
        <f>IFERROR(INDEX(Tab_UBIGEO[],MATCH(PlnMsv_Tab_DocumentosAux[[#This Row],[ADQ_UBIGEO]],Tab_UBIGEO[UBIGEO],0),MATCH($W$34,Tab_UBIGEO[#Headers],0)),"")</f>
        <v/>
      </c>
      <c r="X311" s="51" t="str">
        <f>IFERROR(INDEX(Tab_UBIGEO[],MATCH(PlnMsv_Tab_Documentos[[#This Row],[Departamento]],Tab_UBIGEO[Departamento],0),MATCH(X$34,Tab_UBIGEO[#Headers],0)),"")</f>
        <v/>
      </c>
      <c r="Y311" s="51" t="str">
        <f>IFERROR(INDEX(Tab_UBIGEO[],MATCH(PlnMsv_Tab_Documentos[[#This Row],[Provincia]],Tab_UBIGEO[Provincia],0),MATCH(Y$34,Tab_UBIGEO[#Headers],0)),"")</f>
        <v/>
      </c>
      <c r="Z311" s="50" t="str">
        <f>IF(PlnMsv_Tab_Documentos[[#This Row],[Departamento]]&lt;&gt;"",IF(COUNTIF(Tab_UBIGEO[Departamento],PlnMsv_Tab_Documentos[[#This Row],[Departamento]])&gt;=1,1,0),"")</f>
        <v/>
      </c>
      <c r="AA3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11" s="34"/>
    </row>
    <row r="312" spans="3:29" ht="27.6" customHeight="1">
      <c r="C312" s="88"/>
      <c r="D312" s="89"/>
      <c r="E312" s="90"/>
      <c r="F312" s="91"/>
      <c r="G312" s="92"/>
      <c r="H312" s="93"/>
      <c r="I312" s="93"/>
      <c r="J312" s="94"/>
      <c r="K312" s="94"/>
      <c r="L312" s="94"/>
      <c r="M312" s="94"/>
      <c r="N312" s="94"/>
      <c r="O312" s="95"/>
      <c r="P312" s="96"/>
      <c r="T312" s="49">
        <v>278</v>
      </c>
      <c r="U3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12" s="50" t="str">
        <f>IFERROR(INDEX(Tab_UBIGEO[],MATCH(PlnMsv_Tab_DocumentosAux[[#This Row],[ADQ_UBIGEO]],Tab_UBIGEO[UBIGEO],0),MATCH($V$34,Tab_UBIGEO[#Headers],0)),"")</f>
        <v/>
      </c>
      <c r="W312" s="50" t="str">
        <f>IFERROR(INDEX(Tab_UBIGEO[],MATCH(PlnMsv_Tab_DocumentosAux[[#This Row],[ADQ_UBIGEO]],Tab_UBIGEO[UBIGEO],0),MATCH($W$34,Tab_UBIGEO[#Headers],0)),"")</f>
        <v/>
      </c>
      <c r="X312" s="51" t="str">
        <f>IFERROR(INDEX(Tab_UBIGEO[],MATCH(PlnMsv_Tab_Documentos[[#This Row],[Departamento]],Tab_UBIGEO[Departamento],0),MATCH(X$34,Tab_UBIGEO[#Headers],0)),"")</f>
        <v/>
      </c>
      <c r="Y312" s="51" t="str">
        <f>IFERROR(INDEX(Tab_UBIGEO[],MATCH(PlnMsv_Tab_Documentos[[#This Row],[Provincia]],Tab_UBIGEO[Provincia],0),MATCH(Y$34,Tab_UBIGEO[#Headers],0)),"")</f>
        <v/>
      </c>
      <c r="Z312" s="50" t="str">
        <f>IF(PlnMsv_Tab_Documentos[[#This Row],[Departamento]]&lt;&gt;"",IF(COUNTIF(Tab_UBIGEO[Departamento],PlnMsv_Tab_Documentos[[#This Row],[Departamento]])&gt;=1,1,0),"")</f>
        <v/>
      </c>
      <c r="AA3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12" s="34"/>
    </row>
    <row r="313" spans="3:29" ht="27.6" customHeight="1">
      <c r="C313" s="88"/>
      <c r="D313" s="89"/>
      <c r="E313" s="90"/>
      <c r="F313" s="91"/>
      <c r="G313" s="92"/>
      <c r="H313" s="93"/>
      <c r="I313" s="93"/>
      <c r="J313" s="94"/>
      <c r="K313" s="94"/>
      <c r="L313" s="94"/>
      <c r="M313" s="94"/>
      <c r="N313" s="94"/>
      <c r="O313" s="95"/>
      <c r="P313" s="96"/>
      <c r="T313" s="49">
        <v>279</v>
      </c>
      <c r="U3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13" s="50" t="str">
        <f>IFERROR(INDEX(Tab_UBIGEO[],MATCH(PlnMsv_Tab_DocumentosAux[[#This Row],[ADQ_UBIGEO]],Tab_UBIGEO[UBIGEO],0),MATCH($V$34,Tab_UBIGEO[#Headers],0)),"")</f>
        <v/>
      </c>
      <c r="W313" s="50" t="str">
        <f>IFERROR(INDEX(Tab_UBIGEO[],MATCH(PlnMsv_Tab_DocumentosAux[[#This Row],[ADQ_UBIGEO]],Tab_UBIGEO[UBIGEO],0),MATCH($W$34,Tab_UBIGEO[#Headers],0)),"")</f>
        <v/>
      </c>
      <c r="X313" s="51" t="str">
        <f>IFERROR(INDEX(Tab_UBIGEO[],MATCH(PlnMsv_Tab_Documentos[[#This Row],[Departamento]],Tab_UBIGEO[Departamento],0),MATCH(X$34,Tab_UBIGEO[#Headers],0)),"")</f>
        <v/>
      </c>
      <c r="Y313" s="51" t="str">
        <f>IFERROR(INDEX(Tab_UBIGEO[],MATCH(PlnMsv_Tab_Documentos[[#This Row],[Provincia]],Tab_UBIGEO[Provincia],0),MATCH(Y$34,Tab_UBIGEO[#Headers],0)),"")</f>
        <v/>
      </c>
      <c r="Z313" s="50" t="str">
        <f>IF(PlnMsv_Tab_Documentos[[#This Row],[Departamento]]&lt;&gt;"",IF(COUNTIF(Tab_UBIGEO[Departamento],PlnMsv_Tab_Documentos[[#This Row],[Departamento]])&gt;=1,1,0),"")</f>
        <v/>
      </c>
      <c r="AA3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13" s="34"/>
    </row>
    <row r="314" spans="3:29" ht="27.6" customHeight="1">
      <c r="C314" s="88"/>
      <c r="D314" s="89"/>
      <c r="E314" s="90"/>
      <c r="F314" s="91"/>
      <c r="G314" s="92"/>
      <c r="H314" s="93"/>
      <c r="I314" s="93"/>
      <c r="J314" s="94"/>
      <c r="K314" s="94"/>
      <c r="L314" s="94"/>
      <c r="M314" s="94"/>
      <c r="N314" s="94"/>
      <c r="O314" s="95"/>
      <c r="P314" s="96"/>
      <c r="T314" s="49">
        <v>280</v>
      </c>
      <c r="U3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14" s="50" t="str">
        <f>IFERROR(INDEX(Tab_UBIGEO[],MATCH(PlnMsv_Tab_DocumentosAux[[#This Row],[ADQ_UBIGEO]],Tab_UBIGEO[UBIGEO],0),MATCH($V$34,Tab_UBIGEO[#Headers],0)),"")</f>
        <v/>
      </c>
      <c r="W314" s="50" t="str">
        <f>IFERROR(INDEX(Tab_UBIGEO[],MATCH(PlnMsv_Tab_DocumentosAux[[#This Row],[ADQ_UBIGEO]],Tab_UBIGEO[UBIGEO],0),MATCH($W$34,Tab_UBIGEO[#Headers],0)),"")</f>
        <v/>
      </c>
      <c r="X314" s="51" t="str">
        <f>IFERROR(INDEX(Tab_UBIGEO[],MATCH(PlnMsv_Tab_Documentos[[#This Row],[Departamento]],Tab_UBIGEO[Departamento],0),MATCH(X$34,Tab_UBIGEO[#Headers],0)),"")</f>
        <v/>
      </c>
      <c r="Y314" s="51" t="str">
        <f>IFERROR(INDEX(Tab_UBIGEO[],MATCH(PlnMsv_Tab_Documentos[[#This Row],[Provincia]],Tab_UBIGEO[Provincia],0),MATCH(Y$34,Tab_UBIGEO[#Headers],0)),"")</f>
        <v/>
      </c>
      <c r="Z314" s="50" t="str">
        <f>IF(PlnMsv_Tab_Documentos[[#This Row],[Departamento]]&lt;&gt;"",IF(COUNTIF(Tab_UBIGEO[Departamento],PlnMsv_Tab_Documentos[[#This Row],[Departamento]])&gt;=1,1,0),"")</f>
        <v/>
      </c>
      <c r="AA3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14" s="34"/>
    </row>
    <row r="315" spans="3:29" ht="27.6" customHeight="1">
      <c r="C315" s="88"/>
      <c r="D315" s="89"/>
      <c r="E315" s="90"/>
      <c r="F315" s="91"/>
      <c r="G315" s="92"/>
      <c r="H315" s="93"/>
      <c r="I315" s="93"/>
      <c r="J315" s="94"/>
      <c r="K315" s="94"/>
      <c r="L315" s="94"/>
      <c r="M315" s="94"/>
      <c r="N315" s="94"/>
      <c r="O315" s="95"/>
      <c r="P315" s="96"/>
      <c r="T315" s="49">
        <v>281</v>
      </c>
      <c r="U3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15" s="50" t="str">
        <f>IFERROR(INDEX(Tab_UBIGEO[],MATCH(PlnMsv_Tab_DocumentosAux[[#This Row],[ADQ_UBIGEO]],Tab_UBIGEO[UBIGEO],0),MATCH($V$34,Tab_UBIGEO[#Headers],0)),"")</f>
        <v/>
      </c>
      <c r="W315" s="50" t="str">
        <f>IFERROR(INDEX(Tab_UBIGEO[],MATCH(PlnMsv_Tab_DocumentosAux[[#This Row],[ADQ_UBIGEO]],Tab_UBIGEO[UBIGEO],0),MATCH($W$34,Tab_UBIGEO[#Headers],0)),"")</f>
        <v/>
      </c>
      <c r="X315" s="51" t="str">
        <f>IFERROR(INDEX(Tab_UBIGEO[],MATCH(PlnMsv_Tab_Documentos[[#This Row],[Departamento]],Tab_UBIGEO[Departamento],0),MATCH(X$34,Tab_UBIGEO[#Headers],0)),"")</f>
        <v/>
      </c>
      <c r="Y315" s="51" t="str">
        <f>IFERROR(INDEX(Tab_UBIGEO[],MATCH(PlnMsv_Tab_Documentos[[#This Row],[Provincia]],Tab_UBIGEO[Provincia],0),MATCH(Y$34,Tab_UBIGEO[#Headers],0)),"")</f>
        <v/>
      </c>
      <c r="Z315" s="50" t="str">
        <f>IF(PlnMsv_Tab_Documentos[[#This Row],[Departamento]]&lt;&gt;"",IF(COUNTIF(Tab_UBIGEO[Departamento],PlnMsv_Tab_Documentos[[#This Row],[Departamento]])&gt;=1,1,0),"")</f>
        <v/>
      </c>
      <c r="AA3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15" s="34"/>
    </row>
    <row r="316" spans="3:29" ht="27.6" customHeight="1">
      <c r="C316" s="88"/>
      <c r="D316" s="89"/>
      <c r="E316" s="90"/>
      <c r="F316" s="91"/>
      <c r="G316" s="92"/>
      <c r="H316" s="93"/>
      <c r="I316" s="93"/>
      <c r="J316" s="94"/>
      <c r="K316" s="94"/>
      <c r="L316" s="94"/>
      <c r="M316" s="94"/>
      <c r="N316" s="94"/>
      <c r="O316" s="95"/>
      <c r="P316" s="96"/>
      <c r="T316" s="49">
        <v>282</v>
      </c>
      <c r="U3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16" s="50" t="str">
        <f>IFERROR(INDEX(Tab_UBIGEO[],MATCH(PlnMsv_Tab_DocumentosAux[[#This Row],[ADQ_UBIGEO]],Tab_UBIGEO[UBIGEO],0),MATCH($V$34,Tab_UBIGEO[#Headers],0)),"")</f>
        <v/>
      </c>
      <c r="W316" s="50" t="str">
        <f>IFERROR(INDEX(Tab_UBIGEO[],MATCH(PlnMsv_Tab_DocumentosAux[[#This Row],[ADQ_UBIGEO]],Tab_UBIGEO[UBIGEO],0),MATCH($W$34,Tab_UBIGEO[#Headers],0)),"")</f>
        <v/>
      </c>
      <c r="X316" s="51" t="str">
        <f>IFERROR(INDEX(Tab_UBIGEO[],MATCH(PlnMsv_Tab_Documentos[[#This Row],[Departamento]],Tab_UBIGEO[Departamento],0),MATCH(X$34,Tab_UBIGEO[#Headers],0)),"")</f>
        <v/>
      </c>
      <c r="Y316" s="51" t="str">
        <f>IFERROR(INDEX(Tab_UBIGEO[],MATCH(PlnMsv_Tab_Documentos[[#This Row],[Provincia]],Tab_UBIGEO[Provincia],0),MATCH(Y$34,Tab_UBIGEO[#Headers],0)),"")</f>
        <v/>
      </c>
      <c r="Z316" s="50" t="str">
        <f>IF(PlnMsv_Tab_Documentos[[#This Row],[Departamento]]&lt;&gt;"",IF(COUNTIF(Tab_UBIGEO[Departamento],PlnMsv_Tab_Documentos[[#This Row],[Departamento]])&gt;=1,1,0),"")</f>
        <v/>
      </c>
      <c r="AA3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16" s="34"/>
    </row>
    <row r="317" spans="3:29" ht="27.6" customHeight="1">
      <c r="C317" s="88"/>
      <c r="D317" s="89"/>
      <c r="E317" s="90"/>
      <c r="F317" s="91"/>
      <c r="G317" s="92"/>
      <c r="H317" s="93"/>
      <c r="I317" s="93"/>
      <c r="J317" s="94"/>
      <c r="K317" s="94"/>
      <c r="L317" s="94"/>
      <c r="M317" s="94"/>
      <c r="N317" s="94"/>
      <c r="O317" s="95"/>
      <c r="P317" s="96"/>
      <c r="T317" s="49">
        <v>283</v>
      </c>
      <c r="U3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17" s="50" t="str">
        <f>IFERROR(INDEX(Tab_UBIGEO[],MATCH(PlnMsv_Tab_DocumentosAux[[#This Row],[ADQ_UBIGEO]],Tab_UBIGEO[UBIGEO],0),MATCH($V$34,Tab_UBIGEO[#Headers],0)),"")</f>
        <v/>
      </c>
      <c r="W317" s="50" t="str">
        <f>IFERROR(INDEX(Tab_UBIGEO[],MATCH(PlnMsv_Tab_DocumentosAux[[#This Row],[ADQ_UBIGEO]],Tab_UBIGEO[UBIGEO],0),MATCH($W$34,Tab_UBIGEO[#Headers],0)),"")</f>
        <v/>
      </c>
      <c r="X317" s="51" t="str">
        <f>IFERROR(INDEX(Tab_UBIGEO[],MATCH(PlnMsv_Tab_Documentos[[#This Row],[Departamento]],Tab_UBIGEO[Departamento],0),MATCH(X$34,Tab_UBIGEO[#Headers],0)),"")</f>
        <v/>
      </c>
      <c r="Y317" s="51" t="str">
        <f>IFERROR(INDEX(Tab_UBIGEO[],MATCH(PlnMsv_Tab_Documentos[[#This Row],[Provincia]],Tab_UBIGEO[Provincia],0),MATCH(Y$34,Tab_UBIGEO[#Headers],0)),"")</f>
        <v/>
      </c>
      <c r="Z317" s="50" t="str">
        <f>IF(PlnMsv_Tab_Documentos[[#This Row],[Departamento]]&lt;&gt;"",IF(COUNTIF(Tab_UBIGEO[Departamento],PlnMsv_Tab_Documentos[[#This Row],[Departamento]])&gt;=1,1,0),"")</f>
        <v/>
      </c>
      <c r="AA3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17" s="34"/>
    </row>
    <row r="318" spans="3:29" ht="27.6" customHeight="1">
      <c r="C318" s="88"/>
      <c r="D318" s="89"/>
      <c r="E318" s="90"/>
      <c r="F318" s="91"/>
      <c r="G318" s="92"/>
      <c r="H318" s="93"/>
      <c r="I318" s="93"/>
      <c r="J318" s="94"/>
      <c r="K318" s="94"/>
      <c r="L318" s="94"/>
      <c r="M318" s="94"/>
      <c r="N318" s="94"/>
      <c r="O318" s="95"/>
      <c r="P318" s="96"/>
      <c r="T318" s="49">
        <v>284</v>
      </c>
      <c r="U3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18" s="50" t="str">
        <f>IFERROR(INDEX(Tab_UBIGEO[],MATCH(PlnMsv_Tab_DocumentosAux[[#This Row],[ADQ_UBIGEO]],Tab_UBIGEO[UBIGEO],0),MATCH($V$34,Tab_UBIGEO[#Headers],0)),"")</f>
        <v/>
      </c>
      <c r="W318" s="50" t="str">
        <f>IFERROR(INDEX(Tab_UBIGEO[],MATCH(PlnMsv_Tab_DocumentosAux[[#This Row],[ADQ_UBIGEO]],Tab_UBIGEO[UBIGEO],0),MATCH($W$34,Tab_UBIGEO[#Headers],0)),"")</f>
        <v/>
      </c>
      <c r="X318" s="51" t="str">
        <f>IFERROR(INDEX(Tab_UBIGEO[],MATCH(PlnMsv_Tab_Documentos[[#This Row],[Departamento]],Tab_UBIGEO[Departamento],0),MATCH(X$34,Tab_UBIGEO[#Headers],0)),"")</f>
        <v/>
      </c>
      <c r="Y318" s="51" t="str">
        <f>IFERROR(INDEX(Tab_UBIGEO[],MATCH(PlnMsv_Tab_Documentos[[#This Row],[Provincia]],Tab_UBIGEO[Provincia],0),MATCH(Y$34,Tab_UBIGEO[#Headers],0)),"")</f>
        <v/>
      </c>
      <c r="Z318" s="50" t="str">
        <f>IF(PlnMsv_Tab_Documentos[[#This Row],[Departamento]]&lt;&gt;"",IF(COUNTIF(Tab_UBIGEO[Departamento],PlnMsv_Tab_Documentos[[#This Row],[Departamento]])&gt;=1,1,0),"")</f>
        <v/>
      </c>
      <c r="AA3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18" s="34"/>
    </row>
    <row r="319" spans="3:29" ht="27.6" customHeight="1">
      <c r="C319" s="88"/>
      <c r="D319" s="89"/>
      <c r="E319" s="90"/>
      <c r="F319" s="91"/>
      <c r="G319" s="92"/>
      <c r="H319" s="93"/>
      <c r="I319" s="93"/>
      <c r="J319" s="94"/>
      <c r="K319" s="94"/>
      <c r="L319" s="94"/>
      <c r="M319" s="94"/>
      <c r="N319" s="94"/>
      <c r="O319" s="95"/>
      <c r="P319" s="96"/>
      <c r="T319" s="49">
        <v>285</v>
      </c>
      <c r="U3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19" s="50" t="str">
        <f>IFERROR(INDEX(Tab_UBIGEO[],MATCH(PlnMsv_Tab_DocumentosAux[[#This Row],[ADQ_UBIGEO]],Tab_UBIGEO[UBIGEO],0),MATCH($V$34,Tab_UBIGEO[#Headers],0)),"")</f>
        <v/>
      </c>
      <c r="W319" s="50" t="str">
        <f>IFERROR(INDEX(Tab_UBIGEO[],MATCH(PlnMsv_Tab_DocumentosAux[[#This Row],[ADQ_UBIGEO]],Tab_UBIGEO[UBIGEO],0),MATCH($W$34,Tab_UBIGEO[#Headers],0)),"")</f>
        <v/>
      </c>
      <c r="X319" s="51" t="str">
        <f>IFERROR(INDEX(Tab_UBIGEO[],MATCH(PlnMsv_Tab_Documentos[[#This Row],[Departamento]],Tab_UBIGEO[Departamento],0),MATCH(X$34,Tab_UBIGEO[#Headers],0)),"")</f>
        <v/>
      </c>
      <c r="Y319" s="51" t="str">
        <f>IFERROR(INDEX(Tab_UBIGEO[],MATCH(PlnMsv_Tab_Documentos[[#This Row],[Provincia]],Tab_UBIGEO[Provincia],0),MATCH(Y$34,Tab_UBIGEO[#Headers],0)),"")</f>
        <v/>
      </c>
      <c r="Z319" s="50" t="str">
        <f>IF(PlnMsv_Tab_Documentos[[#This Row],[Departamento]]&lt;&gt;"",IF(COUNTIF(Tab_UBIGEO[Departamento],PlnMsv_Tab_Documentos[[#This Row],[Departamento]])&gt;=1,1,0),"")</f>
        <v/>
      </c>
      <c r="AA3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19" s="34"/>
    </row>
    <row r="320" spans="3:29" ht="27.6" customHeight="1">
      <c r="C320" s="88"/>
      <c r="D320" s="89"/>
      <c r="E320" s="90"/>
      <c r="F320" s="91"/>
      <c r="G320" s="92"/>
      <c r="H320" s="93"/>
      <c r="I320" s="93"/>
      <c r="J320" s="94"/>
      <c r="K320" s="94"/>
      <c r="L320" s="94"/>
      <c r="M320" s="94"/>
      <c r="N320" s="94"/>
      <c r="O320" s="95"/>
      <c r="P320" s="96"/>
      <c r="T320" s="49">
        <v>286</v>
      </c>
      <c r="U3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20" s="50" t="str">
        <f>IFERROR(INDEX(Tab_UBIGEO[],MATCH(PlnMsv_Tab_DocumentosAux[[#This Row],[ADQ_UBIGEO]],Tab_UBIGEO[UBIGEO],0),MATCH($V$34,Tab_UBIGEO[#Headers],0)),"")</f>
        <v/>
      </c>
      <c r="W320" s="50" t="str">
        <f>IFERROR(INDEX(Tab_UBIGEO[],MATCH(PlnMsv_Tab_DocumentosAux[[#This Row],[ADQ_UBIGEO]],Tab_UBIGEO[UBIGEO],0),MATCH($W$34,Tab_UBIGEO[#Headers],0)),"")</f>
        <v/>
      </c>
      <c r="X320" s="51" t="str">
        <f>IFERROR(INDEX(Tab_UBIGEO[],MATCH(PlnMsv_Tab_Documentos[[#This Row],[Departamento]],Tab_UBIGEO[Departamento],0),MATCH(X$34,Tab_UBIGEO[#Headers],0)),"")</f>
        <v/>
      </c>
      <c r="Y320" s="51" t="str">
        <f>IFERROR(INDEX(Tab_UBIGEO[],MATCH(PlnMsv_Tab_Documentos[[#This Row],[Provincia]],Tab_UBIGEO[Provincia],0),MATCH(Y$34,Tab_UBIGEO[#Headers],0)),"")</f>
        <v/>
      </c>
      <c r="Z320" s="50" t="str">
        <f>IF(PlnMsv_Tab_Documentos[[#This Row],[Departamento]]&lt;&gt;"",IF(COUNTIF(Tab_UBIGEO[Departamento],PlnMsv_Tab_Documentos[[#This Row],[Departamento]])&gt;=1,1,0),"")</f>
        <v/>
      </c>
      <c r="AA3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20" s="34"/>
    </row>
    <row r="321" spans="3:29" ht="27.6" customHeight="1">
      <c r="C321" s="88"/>
      <c r="D321" s="89"/>
      <c r="E321" s="90"/>
      <c r="F321" s="91"/>
      <c r="G321" s="92"/>
      <c r="H321" s="93"/>
      <c r="I321" s="93"/>
      <c r="J321" s="94"/>
      <c r="K321" s="94"/>
      <c r="L321" s="94"/>
      <c r="M321" s="94"/>
      <c r="N321" s="94"/>
      <c r="O321" s="95"/>
      <c r="P321" s="96"/>
      <c r="T321" s="49">
        <v>287</v>
      </c>
      <c r="U3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21" s="50" t="str">
        <f>IFERROR(INDEX(Tab_UBIGEO[],MATCH(PlnMsv_Tab_DocumentosAux[[#This Row],[ADQ_UBIGEO]],Tab_UBIGEO[UBIGEO],0),MATCH($V$34,Tab_UBIGEO[#Headers],0)),"")</f>
        <v/>
      </c>
      <c r="W321" s="50" t="str">
        <f>IFERROR(INDEX(Tab_UBIGEO[],MATCH(PlnMsv_Tab_DocumentosAux[[#This Row],[ADQ_UBIGEO]],Tab_UBIGEO[UBIGEO],0),MATCH($W$34,Tab_UBIGEO[#Headers],0)),"")</f>
        <v/>
      </c>
      <c r="X321" s="51" t="str">
        <f>IFERROR(INDEX(Tab_UBIGEO[],MATCH(PlnMsv_Tab_Documentos[[#This Row],[Departamento]],Tab_UBIGEO[Departamento],0),MATCH(X$34,Tab_UBIGEO[#Headers],0)),"")</f>
        <v/>
      </c>
      <c r="Y321" s="51" t="str">
        <f>IFERROR(INDEX(Tab_UBIGEO[],MATCH(PlnMsv_Tab_Documentos[[#This Row],[Provincia]],Tab_UBIGEO[Provincia],0),MATCH(Y$34,Tab_UBIGEO[#Headers],0)),"")</f>
        <v/>
      </c>
      <c r="Z321" s="50" t="str">
        <f>IF(PlnMsv_Tab_Documentos[[#This Row],[Departamento]]&lt;&gt;"",IF(COUNTIF(Tab_UBIGEO[Departamento],PlnMsv_Tab_Documentos[[#This Row],[Departamento]])&gt;=1,1,0),"")</f>
        <v/>
      </c>
      <c r="AA3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21" s="34"/>
    </row>
    <row r="322" spans="3:29" ht="27.6" customHeight="1">
      <c r="C322" s="88"/>
      <c r="D322" s="89"/>
      <c r="E322" s="90"/>
      <c r="F322" s="91"/>
      <c r="G322" s="92"/>
      <c r="H322" s="93"/>
      <c r="I322" s="93"/>
      <c r="J322" s="94"/>
      <c r="K322" s="94"/>
      <c r="L322" s="94"/>
      <c r="M322" s="94"/>
      <c r="N322" s="94"/>
      <c r="O322" s="95"/>
      <c r="P322" s="96"/>
      <c r="T322" s="49">
        <v>288</v>
      </c>
      <c r="U3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22" s="50" t="str">
        <f>IFERROR(INDEX(Tab_UBIGEO[],MATCH(PlnMsv_Tab_DocumentosAux[[#This Row],[ADQ_UBIGEO]],Tab_UBIGEO[UBIGEO],0),MATCH($V$34,Tab_UBIGEO[#Headers],0)),"")</f>
        <v/>
      </c>
      <c r="W322" s="50" t="str">
        <f>IFERROR(INDEX(Tab_UBIGEO[],MATCH(PlnMsv_Tab_DocumentosAux[[#This Row],[ADQ_UBIGEO]],Tab_UBIGEO[UBIGEO],0),MATCH($W$34,Tab_UBIGEO[#Headers],0)),"")</f>
        <v/>
      </c>
      <c r="X322" s="51" t="str">
        <f>IFERROR(INDEX(Tab_UBIGEO[],MATCH(PlnMsv_Tab_Documentos[[#This Row],[Departamento]],Tab_UBIGEO[Departamento],0),MATCH(X$34,Tab_UBIGEO[#Headers],0)),"")</f>
        <v/>
      </c>
      <c r="Y322" s="51" t="str">
        <f>IFERROR(INDEX(Tab_UBIGEO[],MATCH(PlnMsv_Tab_Documentos[[#This Row],[Provincia]],Tab_UBIGEO[Provincia],0),MATCH(Y$34,Tab_UBIGEO[#Headers],0)),"")</f>
        <v/>
      </c>
      <c r="Z322" s="50" t="str">
        <f>IF(PlnMsv_Tab_Documentos[[#This Row],[Departamento]]&lt;&gt;"",IF(COUNTIF(Tab_UBIGEO[Departamento],PlnMsv_Tab_Documentos[[#This Row],[Departamento]])&gt;=1,1,0),"")</f>
        <v/>
      </c>
      <c r="AA3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22" s="34"/>
    </row>
    <row r="323" spans="3:29" ht="27.6" customHeight="1">
      <c r="C323" s="88"/>
      <c r="D323" s="89"/>
      <c r="E323" s="90"/>
      <c r="F323" s="91"/>
      <c r="G323" s="92"/>
      <c r="H323" s="93"/>
      <c r="I323" s="93"/>
      <c r="J323" s="94"/>
      <c r="K323" s="94"/>
      <c r="L323" s="94"/>
      <c r="M323" s="94"/>
      <c r="N323" s="94"/>
      <c r="O323" s="95"/>
      <c r="P323" s="96"/>
      <c r="T323" s="49">
        <v>289</v>
      </c>
      <c r="U3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23" s="50" t="str">
        <f>IFERROR(INDEX(Tab_UBIGEO[],MATCH(PlnMsv_Tab_DocumentosAux[[#This Row],[ADQ_UBIGEO]],Tab_UBIGEO[UBIGEO],0),MATCH($V$34,Tab_UBIGEO[#Headers],0)),"")</f>
        <v/>
      </c>
      <c r="W323" s="50" t="str">
        <f>IFERROR(INDEX(Tab_UBIGEO[],MATCH(PlnMsv_Tab_DocumentosAux[[#This Row],[ADQ_UBIGEO]],Tab_UBIGEO[UBIGEO],0),MATCH($W$34,Tab_UBIGEO[#Headers],0)),"")</f>
        <v/>
      </c>
      <c r="X323" s="51" t="str">
        <f>IFERROR(INDEX(Tab_UBIGEO[],MATCH(PlnMsv_Tab_Documentos[[#This Row],[Departamento]],Tab_UBIGEO[Departamento],0),MATCH(X$34,Tab_UBIGEO[#Headers],0)),"")</f>
        <v/>
      </c>
      <c r="Y323" s="51" t="str">
        <f>IFERROR(INDEX(Tab_UBIGEO[],MATCH(PlnMsv_Tab_Documentos[[#This Row],[Provincia]],Tab_UBIGEO[Provincia],0),MATCH(Y$34,Tab_UBIGEO[#Headers],0)),"")</f>
        <v/>
      </c>
      <c r="Z323" s="50" t="str">
        <f>IF(PlnMsv_Tab_Documentos[[#This Row],[Departamento]]&lt;&gt;"",IF(COUNTIF(Tab_UBIGEO[Departamento],PlnMsv_Tab_Documentos[[#This Row],[Departamento]])&gt;=1,1,0),"")</f>
        <v/>
      </c>
      <c r="AA3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23" s="34"/>
    </row>
    <row r="324" spans="3:29" ht="27.6" customHeight="1">
      <c r="C324" s="88"/>
      <c r="D324" s="89"/>
      <c r="E324" s="90"/>
      <c r="F324" s="91"/>
      <c r="G324" s="92"/>
      <c r="H324" s="93"/>
      <c r="I324" s="93"/>
      <c r="J324" s="94"/>
      <c r="K324" s="94"/>
      <c r="L324" s="94"/>
      <c r="M324" s="94"/>
      <c r="N324" s="94"/>
      <c r="O324" s="95"/>
      <c r="P324" s="96"/>
      <c r="T324" s="49">
        <v>290</v>
      </c>
      <c r="U3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24" s="50" t="str">
        <f>IFERROR(INDEX(Tab_UBIGEO[],MATCH(PlnMsv_Tab_DocumentosAux[[#This Row],[ADQ_UBIGEO]],Tab_UBIGEO[UBIGEO],0),MATCH($V$34,Tab_UBIGEO[#Headers],0)),"")</f>
        <v/>
      </c>
      <c r="W324" s="50" t="str">
        <f>IFERROR(INDEX(Tab_UBIGEO[],MATCH(PlnMsv_Tab_DocumentosAux[[#This Row],[ADQ_UBIGEO]],Tab_UBIGEO[UBIGEO],0),MATCH($W$34,Tab_UBIGEO[#Headers],0)),"")</f>
        <v/>
      </c>
      <c r="X324" s="51" t="str">
        <f>IFERROR(INDEX(Tab_UBIGEO[],MATCH(PlnMsv_Tab_Documentos[[#This Row],[Departamento]],Tab_UBIGEO[Departamento],0),MATCH(X$34,Tab_UBIGEO[#Headers],0)),"")</f>
        <v/>
      </c>
      <c r="Y324" s="51" t="str">
        <f>IFERROR(INDEX(Tab_UBIGEO[],MATCH(PlnMsv_Tab_Documentos[[#This Row],[Provincia]],Tab_UBIGEO[Provincia],0),MATCH(Y$34,Tab_UBIGEO[#Headers],0)),"")</f>
        <v/>
      </c>
      <c r="Z324" s="50" t="str">
        <f>IF(PlnMsv_Tab_Documentos[[#This Row],[Departamento]]&lt;&gt;"",IF(COUNTIF(Tab_UBIGEO[Departamento],PlnMsv_Tab_Documentos[[#This Row],[Departamento]])&gt;=1,1,0),"")</f>
        <v/>
      </c>
      <c r="AA3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24" s="34"/>
    </row>
    <row r="325" spans="3:29" ht="27.6" customHeight="1">
      <c r="C325" s="88"/>
      <c r="D325" s="89"/>
      <c r="E325" s="90"/>
      <c r="F325" s="91"/>
      <c r="G325" s="92"/>
      <c r="H325" s="93"/>
      <c r="I325" s="93"/>
      <c r="J325" s="94"/>
      <c r="K325" s="94"/>
      <c r="L325" s="94"/>
      <c r="M325" s="94"/>
      <c r="N325" s="94"/>
      <c r="O325" s="95"/>
      <c r="P325" s="96"/>
      <c r="T325" s="49">
        <v>291</v>
      </c>
      <c r="U3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25" s="50" t="str">
        <f>IFERROR(INDEX(Tab_UBIGEO[],MATCH(PlnMsv_Tab_DocumentosAux[[#This Row],[ADQ_UBIGEO]],Tab_UBIGEO[UBIGEO],0),MATCH($V$34,Tab_UBIGEO[#Headers],0)),"")</f>
        <v/>
      </c>
      <c r="W325" s="50" t="str">
        <f>IFERROR(INDEX(Tab_UBIGEO[],MATCH(PlnMsv_Tab_DocumentosAux[[#This Row],[ADQ_UBIGEO]],Tab_UBIGEO[UBIGEO],0),MATCH($W$34,Tab_UBIGEO[#Headers],0)),"")</f>
        <v/>
      </c>
      <c r="X325" s="51" t="str">
        <f>IFERROR(INDEX(Tab_UBIGEO[],MATCH(PlnMsv_Tab_Documentos[[#This Row],[Departamento]],Tab_UBIGEO[Departamento],0),MATCH(X$34,Tab_UBIGEO[#Headers],0)),"")</f>
        <v/>
      </c>
      <c r="Y325" s="51" t="str">
        <f>IFERROR(INDEX(Tab_UBIGEO[],MATCH(PlnMsv_Tab_Documentos[[#This Row],[Provincia]],Tab_UBIGEO[Provincia],0),MATCH(Y$34,Tab_UBIGEO[#Headers],0)),"")</f>
        <v/>
      </c>
      <c r="Z325" s="50" t="str">
        <f>IF(PlnMsv_Tab_Documentos[[#This Row],[Departamento]]&lt;&gt;"",IF(COUNTIF(Tab_UBIGEO[Departamento],PlnMsv_Tab_Documentos[[#This Row],[Departamento]])&gt;=1,1,0),"")</f>
        <v/>
      </c>
      <c r="AA3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25" s="34"/>
    </row>
    <row r="326" spans="3:29" ht="27.6" customHeight="1">
      <c r="C326" s="88"/>
      <c r="D326" s="89"/>
      <c r="E326" s="90"/>
      <c r="F326" s="91"/>
      <c r="G326" s="92"/>
      <c r="H326" s="93"/>
      <c r="I326" s="93"/>
      <c r="J326" s="94"/>
      <c r="K326" s="94"/>
      <c r="L326" s="94"/>
      <c r="M326" s="94"/>
      <c r="N326" s="94"/>
      <c r="O326" s="95"/>
      <c r="P326" s="96"/>
      <c r="T326" s="49">
        <v>292</v>
      </c>
      <c r="U3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26" s="50" t="str">
        <f>IFERROR(INDEX(Tab_UBIGEO[],MATCH(PlnMsv_Tab_DocumentosAux[[#This Row],[ADQ_UBIGEO]],Tab_UBIGEO[UBIGEO],0),MATCH($V$34,Tab_UBIGEO[#Headers],0)),"")</f>
        <v/>
      </c>
      <c r="W326" s="50" t="str">
        <f>IFERROR(INDEX(Tab_UBIGEO[],MATCH(PlnMsv_Tab_DocumentosAux[[#This Row],[ADQ_UBIGEO]],Tab_UBIGEO[UBIGEO],0),MATCH($W$34,Tab_UBIGEO[#Headers],0)),"")</f>
        <v/>
      </c>
      <c r="X326" s="51" t="str">
        <f>IFERROR(INDEX(Tab_UBIGEO[],MATCH(PlnMsv_Tab_Documentos[[#This Row],[Departamento]],Tab_UBIGEO[Departamento],0),MATCH(X$34,Tab_UBIGEO[#Headers],0)),"")</f>
        <v/>
      </c>
      <c r="Y326" s="51" t="str">
        <f>IFERROR(INDEX(Tab_UBIGEO[],MATCH(PlnMsv_Tab_Documentos[[#This Row],[Provincia]],Tab_UBIGEO[Provincia],0),MATCH(Y$34,Tab_UBIGEO[#Headers],0)),"")</f>
        <v/>
      </c>
      <c r="Z326" s="50" t="str">
        <f>IF(PlnMsv_Tab_Documentos[[#This Row],[Departamento]]&lt;&gt;"",IF(COUNTIF(Tab_UBIGEO[Departamento],PlnMsv_Tab_Documentos[[#This Row],[Departamento]])&gt;=1,1,0),"")</f>
        <v/>
      </c>
      <c r="AA3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26" s="34"/>
    </row>
    <row r="327" spans="3:29" ht="27.6" customHeight="1">
      <c r="C327" s="88"/>
      <c r="D327" s="89"/>
      <c r="E327" s="90"/>
      <c r="F327" s="91"/>
      <c r="G327" s="92"/>
      <c r="H327" s="93"/>
      <c r="I327" s="93"/>
      <c r="J327" s="94"/>
      <c r="K327" s="94"/>
      <c r="L327" s="94"/>
      <c r="M327" s="94"/>
      <c r="N327" s="94"/>
      <c r="O327" s="95"/>
      <c r="P327" s="96"/>
      <c r="T327" s="49">
        <v>293</v>
      </c>
      <c r="U3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27" s="50" t="str">
        <f>IFERROR(INDEX(Tab_UBIGEO[],MATCH(PlnMsv_Tab_DocumentosAux[[#This Row],[ADQ_UBIGEO]],Tab_UBIGEO[UBIGEO],0),MATCH($V$34,Tab_UBIGEO[#Headers],0)),"")</f>
        <v/>
      </c>
      <c r="W327" s="50" t="str">
        <f>IFERROR(INDEX(Tab_UBIGEO[],MATCH(PlnMsv_Tab_DocumentosAux[[#This Row],[ADQ_UBIGEO]],Tab_UBIGEO[UBIGEO],0),MATCH($W$34,Tab_UBIGEO[#Headers],0)),"")</f>
        <v/>
      </c>
      <c r="X327" s="51" t="str">
        <f>IFERROR(INDEX(Tab_UBIGEO[],MATCH(PlnMsv_Tab_Documentos[[#This Row],[Departamento]],Tab_UBIGEO[Departamento],0),MATCH(X$34,Tab_UBIGEO[#Headers],0)),"")</f>
        <v/>
      </c>
      <c r="Y327" s="51" t="str">
        <f>IFERROR(INDEX(Tab_UBIGEO[],MATCH(PlnMsv_Tab_Documentos[[#This Row],[Provincia]],Tab_UBIGEO[Provincia],0),MATCH(Y$34,Tab_UBIGEO[#Headers],0)),"")</f>
        <v/>
      </c>
      <c r="Z327" s="50" t="str">
        <f>IF(PlnMsv_Tab_Documentos[[#This Row],[Departamento]]&lt;&gt;"",IF(COUNTIF(Tab_UBIGEO[Departamento],PlnMsv_Tab_Documentos[[#This Row],[Departamento]])&gt;=1,1,0),"")</f>
        <v/>
      </c>
      <c r="AA3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27" s="34"/>
    </row>
    <row r="328" spans="3:29" ht="27.6" customHeight="1">
      <c r="C328" s="88"/>
      <c r="D328" s="89"/>
      <c r="E328" s="90"/>
      <c r="F328" s="91"/>
      <c r="G328" s="92"/>
      <c r="H328" s="93"/>
      <c r="I328" s="93"/>
      <c r="J328" s="94"/>
      <c r="K328" s="94"/>
      <c r="L328" s="94"/>
      <c r="M328" s="94"/>
      <c r="N328" s="94"/>
      <c r="O328" s="95"/>
      <c r="P328" s="96"/>
      <c r="T328" s="49">
        <v>294</v>
      </c>
      <c r="U3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28" s="50" t="str">
        <f>IFERROR(INDEX(Tab_UBIGEO[],MATCH(PlnMsv_Tab_DocumentosAux[[#This Row],[ADQ_UBIGEO]],Tab_UBIGEO[UBIGEO],0),MATCH($V$34,Tab_UBIGEO[#Headers],0)),"")</f>
        <v/>
      </c>
      <c r="W328" s="50" t="str">
        <f>IFERROR(INDEX(Tab_UBIGEO[],MATCH(PlnMsv_Tab_DocumentosAux[[#This Row],[ADQ_UBIGEO]],Tab_UBIGEO[UBIGEO],0),MATCH($W$34,Tab_UBIGEO[#Headers],0)),"")</f>
        <v/>
      </c>
      <c r="X328" s="51" t="str">
        <f>IFERROR(INDEX(Tab_UBIGEO[],MATCH(PlnMsv_Tab_Documentos[[#This Row],[Departamento]],Tab_UBIGEO[Departamento],0),MATCH(X$34,Tab_UBIGEO[#Headers],0)),"")</f>
        <v/>
      </c>
      <c r="Y328" s="51" t="str">
        <f>IFERROR(INDEX(Tab_UBIGEO[],MATCH(PlnMsv_Tab_Documentos[[#This Row],[Provincia]],Tab_UBIGEO[Provincia],0),MATCH(Y$34,Tab_UBIGEO[#Headers],0)),"")</f>
        <v/>
      </c>
      <c r="Z328" s="50" t="str">
        <f>IF(PlnMsv_Tab_Documentos[[#This Row],[Departamento]]&lt;&gt;"",IF(COUNTIF(Tab_UBIGEO[Departamento],PlnMsv_Tab_Documentos[[#This Row],[Departamento]])&gt;=1,1,0),"")</f>
        <v/>
      </c>
      <c r="AA3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28" s="34"/>
    </row>
    <row r="329" spans="3:29" ht="27.6" customHeight="1">
      <c r="C329" s="88"/>
      <c r="D329" s="89"/>
      <c r="E329" s="90"/>
      <c r="F329" s="91"/>
      <c r="G329" s="92"/>
      <c r="H329" s="93"/>
      <c r="I329" s="93"/>
      <c r="J329" s="94"/>
      <c r="K329" s="94"/>
      <c r="L329" s="94"/>
      <c r="M329" s="94"/>
      <c r="N329" s="94"/>
      <c r="O329" s="95"/>
      <c r="P329" s="96"/>
      <c r="T329" s="49">
        <v>295</v>
      </c>
      <c r="U3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29" s="50" t="str">
        <f>IFERROR(INDEX(Tab_UBIGEO[],MATCH(PlnMsv_Tab_DocumentosAux[[#This Row],[ADQ_UBIGEO]],Tab_UBIGEO[UBIGEO],0),MATCH($V$34,Tab_UBIGEO[#Headers],0)),"")</f>
        <v/>
      </c>
      <c r="W329" s="50" t="str">
        <f>IFERROR(INDEX(Tab_UBIGEO[],MATCH(PlnMsv_Tab_DocumentosAux[[#This Row],[ADQ_UBIGEO]],Tab_UBIGEO[UBIGEO],0),MATCH($W$34,Tab_UBIGEO[#Headers],0)),"")</f>
        <v/>
      </c>
      <c r="X329" s="51" t="str">
        <f>IFERROR(INDEX(Tab_UBIGEO[],MATCH(PlnMsv_Tab_Documentos[[#This Row],[Departamento]],Tab_UBIGEO[Departamento],0),MATCH(X$34,Tab_UBIGEO[#Headers],0)),"")</f>
        <v/>
      </c>
      <c r="Y329" s="51" t="str">
        <f>IFERROR(INDEX(Tab_UBIGEO[],MATCH(PlnMsv_Tab_Documentos[[#This Row],[Provincia]],Tab_UBIGEO[Provincia],0),MATCH(Y$34,Tab_UBIGEO[#Headers],0)),"")</f>
        <v/>
      </c>
      <c r="Z329" s="50" t="str">
        <f>IF(PlnMsv_Tab_Documentos[[#This Row],[Departamento]]&lt;&gt;"",IF(COUNTIF(Tab_UBIGEO[Departamento],PlnMsv_Tab_Documentos[[#This Row],[Departamento]])&gt;=1,1,0),"")</f>
        <v/>
      </c>
      <c r="AA3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29" s="34"/>
    </row>
    <row r="330" spans="3:29" ht="27.6" customHeight="1">
      <c r="C330" s="88"/>
      <c r="D330" s="89"/>
      <c r="E330" s="90"/>
      <c r="F330" s="91"/>
      <c r="G330" s="92"/>
      <c r="H330" s="93"/>
      <c r="I330" s="93"/>
      <c r="J330" s="94"/>
      <c r="K330" s="94"/>
      <c r="L330" s="94"/>
      <c r="M330" s="94"/>
      <c r="N330" s="94"/>
      <c r="O330" s="95"/>
      <c r="P330" s="96"/>
      <c r="T330" s="49">
        <v>296</v>
      </c>
      <c r="U3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30" s="50" t="str">
        <f>IFERROR(INDEX(Tab_UBIGEO[],MATCH(PlnMsv_Tab_DocumentosAux[[#This Row],[ADQ_UBIGEO]],Tab_UBIGEO[UBIGEO],0),MATCH($V$34,Tab_UBIGEO[#Headers],0)),"")</f>
        <v/>
      </c>
      <c r="W330" s="50" t="str">
        <f>IFERROR(INDEX(Tab_UBIGEO[],MATCH(PlnMsv_Tab_DocumentosAux[[#This Row],[ADQ_UBIGEO]],Tab_UBIGEO[UBIGEO],0),MATCH($W$34,Tab_UBIGEO[#Headers],0)),"")</f>
        <v/>
      </c>
      <c r="X330" s="51" t="str">
        <f>IFERROR(INDEX(Tab_UBIGEO[],MATCH(PlnMsv_Tab_Documentos[[#This Row],[Departamento]],Tab_UBIGEO[Departamento],0),MATCH(X$34,Tab_UBIGEO[#Headers],0)),"")</f>
        <v/>
      </c>
      <c r="Y330" s="51" t="str">
        <f>IFERROR(INDEX(Tab_UBIGEO[],MATCH(PlnMsv_Tab_Documentos[[#This Row],[Provincia]],Tab_UBIGEO[Provincia],0),MATCH(Y$34,Tab_UBIGEO[#Headers],0)),"")</f>
        <v/>
      </c>
      <c r="Z330" s="50" t="str">
        <f>IF(PlnMsv_Tab_Documentos[[#This Row],[Departamento]]&lt;&gt;"",IF(COUNTIF(Tab_UBIGEO[Departamento],PlnMsv_Tab_Documentos[[#This Row],[Departamento]])&gt;=1,1,0),"")</f>
        <v/>
      </c>
      <c r="AA3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30" s="34"/>
    </row>
    <row r="331" spans="3:29" ht="27.6" customHeight="1">
      <c r="C331" s="88"/>
      <c r="D331" s="89"/>
      <c r="E331" s="90"/>
      <c r="F331" s="91"/>
      <c r="G331" s="92"/>
      <c r="H331" s="93"/>
      <c r="I331" s="93"/>
      <c r="J331" s="94"/>
      <c r="K331" s="94"/>
      <c r="L331" s="94"/>
      <c r="M331" s="94"/>
      <c r="N331" s="94"/>
      <c r="O331" s="95"/>
      <c r="P331" s="96"/>
      <c r="T331" s="49">
        <v>297</v>
      </c>
      <c r="U3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31" s="50" t="str">
        <f>IFERROR(INDEX(Tab_UBIGEO[],MATCH(PlnMsv_Tab_DocumentosAux[[#This Row],[ADQ_UBIGEO]],Tab_UBIGEO[UBIGEO],0),MATCH($V$34,Tab_UBIGEO[#Headers],0)),"")</f>
        <v/>
      </c>
      <c r="W331" s="50" t="str">
        <f>IFERROR(INDEX(Tab_UBIGEO[],MATCH(PlnMsv_Tab_DocumentosAux[[#This Row],[ADQ_UBIGEO]],Tab_UBIGEO[UBIGEO],0),MATCH($W$34,Tab_UBIGEO[#Headers],0)),"")</f>
        <v/>
      </c>
      <c r="X331" s="51" t="str">
        <f>IFERROR(INDEX(Tab_UBIGEO[],MATCH(PlnMsv_Tab_Documentos[[#This Row],[Departamento]],Tab_UBIGEO[Departamento],0),MATCH(X$34,Tab_UBIGEO[#Headers],0)),"")</f>
        <v/>
      </c>
      <c r="Y331" s="51" t="str">
        <f>IFERROR(INDEX(Tab_UBIGEO[],MATCH(PlnMsv_Tab_Documentos[[#This Row],[Provincia]],Tab_UBIGEO[Provincia],0),MATCH(Y$34,Tab_UBIGEO[#Headers],0)),"")</f>
        <v/>
      </c>
      <c r="Z331" s="50" t="str">
        <f>IF(PlnMsv_Tab_Documentos[[#This Row],[Departamento]]&lt;&gt;"",IF(COUNTIF(Tab_UBIGEO[Departamento],PlnMsv_Tab_Documentos[[#This Row],[Departamento]])&gt;=1,1,0),"")</f>
        <v/>
      </c>
      <c r="AA3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31" s="34"/>
    </row>
    <row r="332" spans="3:29" ht="27.6" customHeight="1">
      <c r="C332" s="88"/>
      <c r="D332" s="89"/>
      <c r="E332" s="90"/>
      <c r="F332" s="91"/>
      <c r="G332" s="92"/>
      <c r="H332" s="93"/>
      <c r="I332" s="93"/>
      <c r="J332" s="94"/>
      <c r="K332" s="94"/>
      <c r="L332" s="94"/>
      <c r="M332" s="94"/>
      <c r="N332" s="94"/>
      <c r="O332" s="95"/>
      <c r="P332" s="96"/>
      <c r="T332" s="49">
        <v>298</v>
      </c>
      <c r="U3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32" s="50" t="str">
        <f>IFERROR(INDEX(Tab_UBIGEO[],MATCH(PlnMsv_Tab_DocumentosAux[[#This Row],[ADQ_UBIGEO]],Tab_UBIGEO[UBIGEO],0),MATCH($V$34,Tab_UBIGEO[#Headers],0)),"")</f>
        <v/>
      </c>
      <c r="W332" s="50" t="str">
        <f>IFERROR(INDEX(Tab_UBIGEO[],MATCH(PlnMsv_Tab_DocumentosAux[[#This Row],[ADQ_UBIGEO]],Tab_UBIGEO[UBIGEO],0),MATCH($W$34,Tab_UBIGEO[#Headers],0)),"")</f>
        <v/>
      </c>
      <c r="X332" s="51" t="str">
        <f>IFERROR(INDEX(Tab_UBIGEO[],MATCH(PlnMsv_Tab_Documentos[[#This Row],[Departamento]],Tab_UBIGEO[Departamento],0),MATCH(X$34,Tab_UBIGEO[#Headers],0)),"")</f>
        <v/>
      </c>
      <c r="Y332" s="51" t="str">
        <f>IFERROR(INDEX(Tab_UBIGEO[],MATCH(PlnMsv_Tab_Documentos[[#This Row],[Provincia]],Tab_UBIGEO[Provincia],0),MATCH(Y$34,Tab_UBIGEO[#Headers],0)),"")</f>
        <v/>
      </c>
      <c r="Z332" s="50" t="str">
        <f>IF(PlnMsv_Tab_Documentos[[#This Row],[Departamento]]&lt;&gt;"",IF(COUNTIF(Tab_UBIGEO[Departamento],PlnMsv_Tab_Documentos[[#This Row],[Departamento]])&gt;=1,1,0),"")</f>
        <v/>
      </c>
      <c r="AA3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32" s="34"/>
    </row>
    <row r="333" spans="3:29" ht="27.6" customHeight="1">
      <c r="C333" s="88"/>
      <c r="D333" s="89"/>
      <c r="E333" s="90"/>
      <c r="F333" s="91"/>
      <c r="G333" s="92"/>
      <c r="H333" s="93"/>
      <c r="I333" s="93"/>
      <c r="J333" s="94"/>
      <c r="K333" s="94"/>
      <c r="L333" s="94"/>
      <c r="M333" s="94"/>
      <c r="N333" s="94"/>
      <c r="O333" s="95"/>
      <c r="P333" s="96"/>
      <c r="T333" s="49">
        <v>299</v>
      </c>
      <c r="U3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33" s="50" t="str">
        <f>IFERROR(INDEX(Tab_UBIGEO[],MATCH(PlnMsv_Tab_DocumentosAux[[#This Row],[ADQ_UBIGEO]],Tab_UBIGEO[UBIGEO],0),MATCH($V$34,Tab_UBIGEO[#Headers],0)),"")</f>
        <v/>
      </c>
      <c r="W333" s="50" t="str">
        <f>IFERROR(INDEX(Tab_UBIGEO[],MATCH(PlnMsv_Tab_DocumentosAux[[#This Row],[ADQ_UBIGEO]],Tab_UBIGEO[UBIGEO],0),MATCH($W$34,Tab_UBIGEO[#Headers],0)),"")</f>
        <v/>
      </c>
      <c r="X333" s="51" t="str">
        <f>IFERROR(INDEX(Tab_UBIGEO[],MATCH(PlnMsv_Tab_Documentos[[#This Row],[Departamento]],Tab_UBIGEO[Departamento],0),MATCH(X$34,Tab_UBIGEO[#Headers],0)),"")</f>
        <v/>
      </c>
      <c r="Y333" s="51" t="str">
        <f>IFERROR(INDEX(Tab_UBIGEO[],MATCH(PlnMsv_Tab_Documentos[[#This Row],[Provincia]],Tab_UBIGEO[Provincia],0),MATCH(Y$34,Tab_UBIGEO[#Headers],0)),"")</f>
        <v/>
      </c>
      <c r="Z333" s="50" t="str">
        <f>IF(PlnMsv_Tab_Documentos[[#This Row],[Departamento]]&lt;&gt;"",IF(COUNTIF(Tab_UBIGEO[Departamento],PlnMsv_Tab_Documentos[[#This Row],[Departamento]])&gt;=1,1,0),"")</f>
        <v/>
      </c>
      <c r="AA3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33" s="34"/>
    </row>
    <row r="334" spans="3:29" ht="27.6" customHeight="1">
      <c r="C334" s="88"/>
      <c r="D334" s="89"/>
      <c r="E334" s="90"/>
      <c r="F334" s="91"/>
      <c r="G334" s="92"/>
      <c r="H334" s="93"/>
      <c r="I334" s="93"/>
      <c r="J334" s="94"/>
      <c r="K334" s="94"/>
      <c r="L334" s="94"/>
      <c r="M334" s="94"/>
      <c r="N334" s="94"/>
      <c r="O334" s="95"/>
      <c r="P334" s="96"/>
      <c r="T334" s="49">
        <v>300</v>
      </c>
      <c r="U3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34" s="50" t="str">
        <f>IFERROR(INDEX(Tab_UBIGEO[],MATCH(PlnMsv_Tab_DocumentosAux[[#This Row],[ADQ_UBIGEO]],Tab_UBIGEO[UBIGEO],0),MATCH($V$34,Tab_UBIGEO[#Headers],0)),"")</f>
        <v/>
      </c>
      <c r="W334" s="50" t="str">
        <f>IFERROR(INDEX(Tab_UBIGEO[],MATCH(PlnMsv_Tab_DocumentosAux[[#This Row],[ADQ_UBIGEO]],Tab_UBIGEO[UBIGEO],0),MATCH($W$34,Tab_UBIGEO[#Headers],0)),"")</f>
        <v/>
      </c>
      <c r="X334" s="51" t="str">
        <f>IFERROR(INDEX(Tab_UBIGEO[],MATCH(PlnMsv_Tab_Documentos[[#This Row],[Departamento]],Tab_UBIGEO[Departamento],0),MATCH(X$34,Tab_UBIGEO[#Headers],0)),"")</f>
        <v/>
      </c>
      <c r="Y334" s="51" t="str">
        <f>IFERROR(INDEX(Tab_UBIGEO[],MATCH(PlnMsv_Tab_Documentos[[#This Row],[Provincia]],Tab_UBIGEO[Provincia],0),MATCH(Y$34,Tab_UBIGEO[#Headers],0)),"")</f>
        <v/>
      </c>
      <c r="Z334" s="50" t="str">
        <f>IF(PlnMsv_Tab_Documentos[[#This Row],[Departamento]]&lt;&gt;"",IF(COUNTIF(Tab_UBIGEO[Departamento],PlnMsv_Tab_Documentos[[#This Row],[Departamento]])&gt;=1,1,0),"")</f>
        <v/>
      </c>
      <c r="AA3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34" s="34"/>
    </row>
    <row r="335" spans="3:29" ht="27.6" customHeight="1">
      <c r="C335" s="88"/>
      <c r="D335" s="89"/>
      <c r="E335" s="90"/>
      <c r="F335" s="91"/>
      <c r="G335" s="92"/>
      <c r="H335" s="93"/>
      <c r="I335" s="93"/>
      <c r="J335" s="94"/>
      <c r="K335" s="94"/>
      <c r="L335" s="94"/>
      <c r="M335" s="94"/>
      <c r="N335" s="94"/>
      <c r="O335" s="95"/>
      <c r="P335" s="96"/>
      <c r="T335" s="49">
        <v>301</v>
      </c>
      <c r="U3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35" s="50" t="str">
        <f>IFERROR(INDEX(Tab_UBIGEO[],MATCH(PlnMsv_Tab_DocumentosAux[[#This Row],[ADQ_UBIGEO]],Tab_UBIGEO[UBIGEO],0),MATCH($V$34,Tab_UBIGEO[#Headers],0)),"")</f>
        <v/>
      </c>
      <c r="W335" s="50" t="str">
        <f>IFERROR(INDEX(Tab_UBIGEO[],MATCH(PlnMsv_Tab_DocumentosAux[[#This Row],[ADQ_UBIGEO]],Tab_UBIGEO[UBIGEO],0),MATCH($W$34,Tab_UBIGEO[#Headers],0)),"")</f>
        <v/>
      </c>
      <c r="X335" s="51" t="str">
        <f>IFERROR(INDEX(Tab_UBIGEO[],MATCH(PlnMsv_Tab_Documentos[[#This Row],[Departamento]],Tab_UBIGEO[Departamento],0),MATCH(X$34,Tab_UBIGEO[#Headers],0)),"")</f>
        <v/>
      </c>
      <c r="Y335" s="51" t="str">
        <f>IFERROR(INDEX(Tab_UBIGEO[],MATCH(PlnMsv_Tab_Documentos[[#This Row],[Provincia]],Tab_UBIGEO[Provincia],0),MATCH(Y$34,Tab_UBIGEO[#Headers],0)),"")</f>
        <v/>
      </c>
      <c r="Z335" s="50" t="str">
        <f>IF(PlnMsv_Tab_Documentos[[#This Row],[Departamento]]&lt;&gt;"",IF(COUNTIF(Tab_UBIGEO[Departamento],PlnMsv_Tab_Documentos[[#This Row],[Departamento]])&gt;=1,1,0),"")</f>
        <v/>
      </c>
      <c r="AA3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35" s="34"/>
    </row>
    <row r="336" spans="3:29" ht="27.6" customHeight="1">
      <c r="C336" s="88"/>
      <c r="D336" s="89"/>
      <c r="E336" s="90"/>
      <c r="F336" s="91"/>
      <c r="G336" s="92"/>
      <c r="H336" s="93"/>
      <c r="I336" s="93"/>
      <c r="J336" s="94"/>
      <c r="K336" s="94"/>
      <c r="L336" s="94"/>
      <c r="M336" s="94"/>
      <c r="N336" s="94"/>
      <c r="O336" s="95"/>
      <c r="P336" s="96"/>
      <c r="T336" s="49">
        <v>302</v>
      </c>
      <c r="U3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36" s="50" t="str">
        <f>IFERROR(INDEX(Tab_UBIGEO[],MATCH(PlnMsv_Tab_DocumentosAux[[#This Row],[ADQ_UBIGEO]],Tab_UBIGEO[UBIGEO],0),MATCH($V$34,Tab_UBIGEO[#Headers],0)),"")</f>
        <v/>
      </c>
      <c r="W336" s="50" t="str">
        <f>IFERROR(INDEX(Tab_UBIGEO[],MATCH(PlnMsv_Tab_DocumentosAux[[#This Row],[ADQ_UBIGEO]],Tab_UBIGEO[UBIGEO],0),MATCH($W$34,Tab_UBIGEO[#Headers],0)),"")</f>
        <v/>
      </c>
      <c r="X336" s="51" t="str">
        <f>IFERROR(INDEX(Tab_UBIGEO[],MATCH(PlnMsv_Tab_Documentos[[#This Row],[Departamento]],Tab_UBIGEO[Departamento],0),MATCH(X$34,Tab_UBIGEO[#Headers],0)),"")</f>
        <v/>
      </c>
      <c r="Y336" s="51" t="str">
        <f>IFERROR(INDEX(Tab_UBIGEO[],MATCH(PlnMsv_Tab_Documentos[[#This Row],[Provincia]],Tab_UBIGEO[Provincia],0),MATCH(Y$34,Tab_UBIGEO[#Headers],0)),"")</f>
        <v/>
      </c>
      <c r="Z336" s="50" t="str">
        <f>IF(PlnMsv_Tab_Documentos[[#This Row],[Departamento]]&lt;&gt;"",IF(COUNTIF(Tab_UBIGEO[Departamento],PlnMsv_Tab_Documentos[[#This Row],[Departamento]])&gt;=1,1,0),"")</f>
        <v/>
      </c>
      <c r="AA3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36" s="34"/>
    </row>
    <row r="337" spans="3:29" ht="27.6" customHeight="1">
      <c r="C337" s="88"/>
      <c r="D337" s="89"/>
      <c r="E337" s="90"/>
      <c r="F337" s="91"/>
      <c r="G337" s="92"/>
      <c r="H337" s="93"/>
      <c r="I337" s="93"/>
      <c r="J337" s="94"/>
      <c r="K337" s="94"/>
      <c r="L337" s="94"/>
      <c r="M337" s="94"/>
      <c r="N337" s="94"/>
      <c r="O337" s="95"/>
      <c r="P337" s="96"/>
      <c r="T337" s="49">
        <v>303</v>
      </c>
      <c r="U3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37" s="50" t="str">
        <f>IFERROR(INDEX(Tab_UBIGEO[],MATCH(PlnMsv_Tab_DocumentosAux[[#This Row],[ADQ_UBIGEO]],Tab_UBIGEO[UBIGEO],0),MATCH($V$34,Tab_UBIGEO[#Headers],0)),"")</f>
        <v/>
      </c>
      <c r="W337" s="50" t="str">
        <f>IFERROR(INDEX(Tab_UBIGEO[],MATCH(PlnMsv_Tab_DocumentosAux[[#This Row],[ADQ_UBIGEO]],Tab_UBIGEO[UBIGEO],0),MATCH($W$34,Tab_UBIGEO[#Headers],0)),"")</f>
        <v/>
      </c>
      <c r="X337" s="51" t="str">
        <f>IFERROR(INDEX(Tab_UBIGEO[],MATCH(PlnMsv_Tab_Documentos[[#This Row],[Departamento]],Tab_UBIGEO[Departamento],0),MATCH(X$34,Tab_UBIGEO[#Headers],0)),"")</f>
        <v/>
      </c>
      <c r="Y337" s="51" t="str">
        <f>IFERROR(INDEX(Tab_UBIGEO[],MATCH(PlnMsv_Tab_Documentos[[#This Row],[Provincia]],Tab_UBIGEO[Provincia],0),MATCH(Y$34,Tab_UBIGEO[#Headers],0)),"")</f>
        <v/>
      </c>
      <c r="Z337" s="50" t="str">
        <f>IF(PlnMsv_Tab_Documentos[[#This Row],[Departamento]]&lt;&gt;"",IF(COUNTIF(Tab_UBIGEO[Departamento],PlnMsv_Tab_Documentos[[#This Row],[Departamento]])&gt;=1,1,0),"")</f>
        <v/>
      </c>
      <c r="AA3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37" s="34"/>
    </row>
    <row r="338" spans="3:29" ht="27.6" customHeight="1">
      <c r="C338" s="88"/>
      <c r="D338" s="89"/>
      <c r="E338" s="90"/>
      <c r="F338" s="91"/>
      <c r="G338" s="92"/>
      <c r="H338" s="93"/>
      <c r="I338" s="93"/>
      <c r="J338" s="94"/>
      <c r="K338" s="94"/>
      <c r="L338" s="94"/>
      <c r="M338" s="94"/>
      <c r="N338" s="94"/>
      <c r="O338" s="95"/>
      <c r="P338" s="96"/>
      <c r="T338" s="49">
        <v>304</v>
      </c>
      <c r="U3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38" s="50" t="str">
        <f>IFERROR(INDEX(Tab_UBIGEO[],MATCH(PlnMsv_Tab_DocumentosAux[[#This Row],[ADQ_UBIGEO]],Tab_UBIGEO[UBIGEO],0),MATCH($V$34,Tab_UBIGEO[#Headers],0)),"")</f>
        <v/>
      </c>
      <c r="W338" s="50" t="str">
        <f>IFERROR(INDEX(Tab_UBIGEO[],MATCH(PlnMsv_Tab_DocumentosAux[[#This Row],[ADQ_UBIGEO]],Tab_UBIGEO[UBIGEO],0),MATCH($W$34,Tab_UBIGEO[#Headers],0)),"")</f>
        <v/>
      </c>
      <c r="X338" s="51" t="str">
        <f>IFERROR(INDEX(Tab_UBIGEO[],MATCH(PlnMsv_Tab_Documentos[[#This Row],[Departamento]],Tab_UBIGEO[Departamento],0),MATCH(X$34,Tab_UBIGEO[#Headers],0)),"")</f>
        <v/>
      </c>
      <c r="Y338" s="51" t="str">
        <f>IFERROR(INDEX(Tab_UBIGEO[],MATCH(PlnMsv_Tab_Documentos[[#This Row],[Provincia]],Tab_UBIGEO[Provincia],0),MATCH(Y$34,Tab_UBIGEO[#Headers],0)),"")</f>
        <v/>
      </c>
      <c r="Z338" s="50" t="str">
        <f>IF(PlnMsv_Tab_Documentos[[#This Row],[Departamento]]&lt;&gt;"",IF(COUNTIF(Tab_UBIGEO[Departamento],PlnMsv_Tab_Documentos[[#This Row],[Departamento]])&gt;=1,1,0),"")</f>
        <v/>
      </c>
      <c r="AA3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38" s="34"/>
    </row>
    <row r="339" spans="3:29" ht="27.6" customHeight="1">
      <c r="C339" s="88"/>
      <c r="D339" s="89"/>
      <c r="E339" s="90"/>
      <c r="F339" s="91"/>
      <c r="G339" s="92"/>
      <c r="H339" s="93"/>
      <c r="I339" s="93"/>
      <c r="J339" s="94"/>
      <c r="K339" s="94"/>
      <c r="L339" s="94"/>
      <c r="M339" s="94"/>
      <c r="N339" s="94"/>
      <c r="O339" s="95"/>
      <c r="P339" s="96"/>
      <c r="T339" s="49">
        <v>305</v>
      </c>
      <c r="U3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39" s="50" t="str">
        <f>IFERROR(INDEX(Tab_UBIGEO[],MATCH(PlnMsv_Tab_DocumentosAux[[#This Row],[ADQ_UBIGEO]],Tab_UBIGEO[UBIGEO],0),MATCH($V$34,Tab_UBIGEO[#Headers],0)),"")</f>
        <v/>
      </c>
      <c r="W339" s="50" t="str">
        <f>IFERROR(INDEX(Tab_UBIGEO[],MATCH(PlnMsv_Tab_DocumentosAux[[#This Row],[ADQ_UBIGEO]],Tab_UBIGEO[UBIGEO],0),MATCH($W$34,Tab_UBIGEO[#Headers],0)),"")</f>
        <v/>
      </c>
      <c r="X339" s="51" t="str">
        <f>IFERROR(INDEX(Tab_UBIGEO[],MATCH(PlnMsv_Tab_Documentos[[#This Row],[Departamento]],Tab_UBIGEO[Departamento],0),MATCH(X$34,Tab_UBIGEO[#Headers],0)),"")</f>
        <v/>
      </c>
      <c r="Y339" s="51" t="str">
        <f>IFERROR(INDEX(Tab_UBIGEO[],MATCH(PlnMsv_Tab_Documentos[[#This Row],[Provincia]],Tab_UBIGEO[Provincia],0),MATCH(Y$34,Tab_UBIGEO[#Headers],0)),"")</f>
        <v/>
      </c>
      <c r="Z339" s="50" t="str">
        <f>IF(PlnMsv_Tab_Documentos[[#This Row],[Departamento]]&lt;&gt;"",IF(COUNTIF(Tab_UBIGEO[Departamento],PlnMsv_Tab_Documentos[[#This Row],[Departamento]])&gt;=1,1,0),"")</f>
        <v/>
      </c>
      <c r="AA3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39" s="34"/>
    </row>
    <row r="340" spans="3:29" ht="27.6" customHeight="1">
      <c r="C340" s="88"/>
      <c r="D340" s="89"/>
      <c r="E340" s="90"/>
      <c r="F340" s="91"/>
      <c r="G340" s="92"/>
      <c r="H340" s="93"/>
      <c r="I340" s="93"/>
      <c r="J340" s="94"/>
      <c r="K340" s="94"/>
      <c r="L340" s="94"/>
      <c r="M340" s="94"/>
      <c r="N340" s="94"/>
      <c r="O340" s="95"/>
      <c r="P340" s="96"/>
      <c r="T340" s="49">
        <v>306</v>
      </c>
      <c r="U3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40" s="50" t="str">
        <f>IFERROR(INDEX(Tab_UBIGEO[],MATCH(PlnMsv_Tab_DocumentosAux[[#This Row],[ADQ_UBIGEO]],Tab_UBIGEO[UBIGEO],0),MATCH($V$34,Tab_UBIGEO[#Headers],0)),"")</f>
        <v/>
      </c>
      <c r="W340" s="50" t="str">
        <f>IFERROR(INDEX(Tab_UBIGEO[],MATCH(PlnMsv_Tab_DocumentosAux[[#This Row],[ADQ_UBIGEO]],Tab_UBIGEO[UBIGEO],0),MATCH($W$34,Tab_UBIGEO[#Headers],0)),"")</f>
        <v/>
      </c>
      <c r="X340" s="51" t="str">
        <f>IFERROR(INDEX(Tab_UBIGEO[],MATCH(PlnMsv_Tab_Documentos[[#This Row],[Departamento]],Tab_UBIGEO[Departamento],0),MATCH(X$34,Tab_UBIGEO[#Headers],0)),"")</f>
        <v/>
      </c>
      <c r="Y340" s="51" t="str">
        <f>IFERROR(INDEX(Tab_UBIGEO[],MATCH(PlnMsv_Tab_Documentos[[#This Row],[Provincia]],Tab_UBIGEO[Provincia],0),MATCH(Y$34,Tab_UBIGEO[#Headers],0)),"")</f>
        <v/>
      </c>
      <c r="Z340" s="50" t="str">
        <f>IF(PlnMsv_Tab_Documentos[[#This Row],[Departamento]]&lt;&gt;"",IF(COUNTIF(Tab_UBIGEO[Departamento],PlnMsv_Tab_Documentos[[#This Row],[Departamento]])&gt;=1,1,0),"")</f>
        <v/>
      </c>
      <c r="AA3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40" s="34"/>
    </row>
    <row r="341" spans="3:29" ht="27.6" customHeight="1">
      <c r="C341" s="88"/>
      <c r="D341" s="89"/>
      <c r="E341" s="90"/>
      <c r="F341" s="91"/>
      <c r="G341" s="92"/>
      <c r="H341" s="93"/>
      <c r="I341" s="93"/>
      <c r="J341" s="94"/>
      <c r="K341" s="94"/>
      <c r="L341" s="94"/>
      <c r="M341" s="94"/>
      <c r="N341" s="94"/>
      <c r="O341" s="95"/>
      <c r="P341" s="96"/>
      <c r="T341" s="49">
        <v>307</v>
      </c>
      <c r="U3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41" s="50" t="str">
        <f>IFERROR(INDEX(Tab_UBIGEO[],MATCH(PlnMsv_Tab_DocumentosAux[[#This Row],[ADQ_UBIGEO]],Tab_UBIGEO[UBIGEO],0),MATCH($V$34,Tab_UBIGEO[#Headers],0)),"")</f>
        <v/>
      </c>
      <c r="W341" s="50" t="str">
        <f>IFERROR(INDEX(Tab_UBIGEO[],MATCH(PlnMsv_Tab_DocumentosAux[[#This Row],[ADQ_UBIGEO]],Tab_UBIGEO[UBIGEO],0),MATCH($W$34,Tab_UBIGEO[#Headers],0)),"")</f>
        <v/>
      </c>
      <c r="X341" s="51" t="str">
        <f>IFERROR(INDEX(Tab_UBIGEO[],MATCH(PlnMsv_Tab_Documentos[[#This Row],[Departamento]],Tab_UBIGEO[Departamento],0),MATCH(X$34,Tab_UBIGEO[#Headers],0)),"")</f>
        <v/>
      </c>
      <c r="Y341" s="51" t="str">
        <f>IFERROR(INDEX(Tab_UBIGEO[],MATCH(PlnMsv_Tab_Documentos[[#This Row],[Provincia]],Tab_UBIGEO[Provincia],0),MATCH(Y$34,Tab_UBIGEO[#Headers],0)),"")</f>
        <v/>
      </c>
      <c r="Z341" s="50" t="str">
        <f>IF(PlnMsv_Tab_Documentos[[#This Row],[Departamento]]&lt;&gt;"",IF(COUNTIF(Tab_UBIGEO[Departamento],PlnMsv_Tab_Documentos[[#This Row],[Departamento]])&gt;=1,1,0),"")</f>
        <v/>
      </c>
      <c r="AA3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41" s="34"/>
    </row>
    <row r="342" spans="3:29" ht="27.6" customHeight="1">
      <c r="C342" s="88"/>
      <c r="D342" s="89"/>
      <c r="E342" s="90"/>
      <c r="F342" s="91"/>
      <c r="G342" s="92"/>
      <c r="H342" s="93"/>
      <c r="I342" s="93"/>
      <c r="J342" s="94"/>
      <c r="K342" s="94"/>
      <c r="L342" s="94"/>
      <c r="M342" s="94"/>
      <c r="N342" s="94"/>
      <c r="O342" s="95"/>
      <c r="P342" s="96"/>
      <c r="T342" s="49">
        <v>308</v>
      </c>
      <c r="U3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42" s="50" t="str">
        <f>IFERROR(INDEX(Tab_UBIGEO[],MATCH(PlnMsv_Tab_DocumentosAux[[#This Row],[ADQ_UBIGEO]],Tab_UBIGEO[UBIGEO],0),MATCH($V$34,Tab_UBIGEO[#Headers],0)),"")</f>
        <v/>
      </c>
      <c r="W342" s="50" t="str">
        <f>IFERROR(INDEX(Tab_UBIGEO[],MATCH(PlnMsv_Tab_DocumentosAux[[#This Row],[ADQ_UBIGEO]],Tab_UBIGEO[UBIGEO],0),MATCH($W$34,Tab_UBIGEO[#Headers],0)),"")</f>
        <v/>
      </c>
      <c r="X342" s="51" t="str">
        <f>IFERROR(INDEX(Tab_UBIGEO[],MATCH(PlnMsv_Tab_Documentos[[#This Row],[Departamento]],Tab_UBIGEO[Departamento],0),MATCH(X$34,Tab_UBIGEO[#Headers],0)),"")</f>
        <v/>
      </c>
      <c r="Y342" s="51" t="str">
        <f>IFERROR(INDEX(Tab_UBIGEO[],MATCH(PlnMsv_Tab_Documentos[[#This Row],[Provincia]],Tab_UBIGEO[Provincia],0),MATCH(Y$34,Tab_UBIGEO[#Headers],0)),"")</f>
        <v/>
      </c>
      <c r="Z342" s="50" t="str">
        <f>IF(PlnMsv_Tab_Documentos[[#This Row],[Departamento]]&lt;&gt;"",IF(COUNTIF(Tab_UBIGEO[Departamento],PlnMsv_Tab_Documentos[[#This Row],[Departamento]])&gt;=1,1,0),"")</f>
        <v/>
      </c>
      <c r="AA3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42" s="34"/>
    </row>
    <row r="343" spans="3:29" ht="27.6" customHeight="1">
      <c r="C343" s="88"/>
      <c r="D343" s="89"/>
      <c r="E343" s="90"/>
      <c r="F343" s="91"/>
      <c r="G343" s="92"/>
      <c r="H343" s="93"/>
      <c r="I343" s="93"/>
      <c r="J343" s="94"/>
      <c r="K343" s="94"/>
      <c r="L343" s="94"/>
      <c r="M343" s="94"/>
      <c r="N343" s="94"/>
      <c r="O343" s="95"/>
      <c r="P343" s="96"/>
      <c r="T343" s="49">
        <v>309</v>
      </c>
      <c r="U3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43" s="50" t="str">
        <f>IFERROR(INDEX(Tab_UBIGEO[],MATCH(PlnMsv_Tab_DocumentosAux[[#This Row],[ADQ_UBIGEO]],Tab_UBIGEO[UBIGEO],0),MATCH($V$34,Tab_UBIGEO[#Headers],0)),"")</f>
        <v/>
      </c>
      <c r="W343" s="50" t="str">
        <f>IFERROR(INDEX(Tab_UBIGEO[],MATCH(PlnMsv_Tab_DocumentosAux[[#This Row],[ADQ_UBIGEO]],Tab_UBIGEO[UBIGEO],0),MATCH($W$34,Tab_UBIGEO[#Headers],0)),"")</f>
        <v/>
      </c>
      <c r="X343" s="51" t="str">
        <f>IFERROR(INDEX(Tab_UBIGEO[],MATCH(PlnMsv_Tab_Documentos[[#This Row],[Departamento]],Tab_UBIGEO[Departamento],0),MATCH(X$34,Tab_UBIGEO[#Headers],0)),"")</f>
        <v/>
      </c>
      <c r="Y343" s="51" t="str">
        <f>IFERROR(INDEX(Tab_UBIGEO[],MATCH(PlnMsv_Tab_Documentos[[#This Row],[Provincia]],Tab_UBIGEO[Provincia],0),MATCH(Y$34,Tab_UBIGEO[#Headers],0)),"")</f>
        <v/>
      </c>
      <c r="Z343" s="50" t="str">
        <f>IF(PlnMsv_Tab_Documentos[[#This Row],[Departamento]]&lt;&gt;"",IF(COUNTIF(Tab_UBIGEO[Departamento],PlnMsv_Tab_Documentos[[#This Row],[Departamento]])&gt;=1,1,0),"")</f>
        <v/>
      </c>
      <c r="AA3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43" s="34"/>
    </row>
    <row r="344" spans="3:29" ht="27.6" customHeight="1">
      <c r="C344" s="88"/>
      <c r="D344" s="89"/>
      <c r="E344" s="90"/>
      <c r="F344" s="91"/>
      <c r="G344" s="92"/>
      <c r="H344" s="93"/>
      <c r="I344" s="93"/>
      <c r="J344" s="94"/>
      <c r="K344" s="94"/>
      <c r="L344" s="94"/>
      <c r="M344" s="94"/>
      <c r="N344" s="94"/>
      <c r="O344" s="95"/>
      <c r="P344" s="96"/>
      <c r="T344" s="49">
        <v>310</v>
      </c>
      <c r="U3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44" s="50" t="str">
        <f>IFERROR(INDEX(Tab_UBIGEO[],MATCH(PlnMsv_Tab_DocumentosAux[[#This Row],[ADQ_UBIGEO]],Tab_UBIGEO[UBIGEO],0),MATCH($V$34,Tab_UBIGEO[#Headers],0)),"")</f>
        <v/>
      </c>
      <c r="W344" s="50" t="str">
        <f>IFERROR(INDEX(Tab_UBIGEO[],MATCH(PlnMsv_Tab_DocumentosAux[[#This Row],[ADQ_UBIGEO]],Tab_UBIGEO[UBIGEO],0),MATCH($W$34,Tab_UBIGEO[#Headers],0)),"")</f>
        <v/>
      </c>
      <c r="X344" s="51" t="str">
        <f>IFERROR(INDEX(Tab_UBIGEO[],MATCH(PlnMsv_Tab_Documentos[[#This Row],[Departamento]],Tab_UBIGEO[Departamento],0),MATCH(X$34,Tab_UBIGEO[#Headers],0)),"")</f>
        <v/>
      </c>
      <c r="Y344" s="51" t="str">
        <f>IFERROR(INDEX(Tab_UBIGEO[],MATCH(PlnMsv_Tab_Documentos[[#This Row],[Provincia]],Tab_UBIGEO[Provincia],0),MATCH(Y$34,Tab_UBIGEO[#Headers],0)),"")</f>
        <v/>
      </c>
      <c r="Z344" s="50" t="str">
        <f>IF(PlnMsv_Tab_Documentos[[#This Row],[Departamento]]&lt;&gt;"",IF(COUNTIF(Tab_UBIGEO[Departamento],PlnMsv_Tab_Documentos[[#This Row],[Departamento]])&gt;=1,1,0),"")</f>
        <v/>
      </c>
      <c r="AA3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44" s="34"/>
    </row>
    <row r="345" spans="3:29" ht="27.6" customHeight="1">
      <c r="C345" s="88"/>
      <c r="D345" s="89"/>
      <c r="E345" s="90"/>
      <c r="F345" s="91"/>
      <c r="G345" s="92"/>
      <c r="H345" s="93"/>
      <c r="I345" s="93"/>
      <c r="J345" s="94"/>
      <c r="K345" s="94"/>
      <c r="L345" s="94"/>
      <c r="M345" s="94"/>
      <c r="N345" s="94"/>
      <c r="O345" s="95"/>
      <c r="P345" s="96"/>
      <c r="T345" s="49">
        <v>311</v>
      </c>
      <c r="U3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45" s="50" t="str">
        <f>IFERROR(INDEX(Tab_UBIGEO[],MATCH(PlnMsv_Tab_DocumentosAux[[#This Row],[ADQ_UBIGEO]],Tab_UBIGEO[UBIGEO],0),MATCH($V$34,Tab_UBIGEO[#Headers],0)),"")</f>
        <v/>
      </c>
      <c r="W345" s="50" t="str">
        <f>IFERROR(INDEX(Tab_UBIGEO[],MATCH(PlnMsv_Tab_DocumentosAux[[#This Row],[ADQ_UBIGEO]],Tab_UBIGEO[UBIGEO],0),MATCH($W$34,Tab_UBIGEO[#Headers],0)),"")</f>
        <v/>
      </c>
      <c r="X345" s="51" t="str">
        <f>IFERROR(INDEX(Tab_UBIGEO[],MATCH(PlnMsv_Tab_Documentos[[#This Row],[Departamento]],Tab_UBIGEO[Departamento],0),MATCH(X$34,Tab_UBIGEO[#Headers],0)),"")</f>
        <v/>
      </c>
      <c r="Y345" s="51" t="str">
        <f>IFERROR(INDEX(Tab_UBIGEO[],MATCH(PlnMsv_Tab_Documentos[[#This Row],[Provincia]],Tab_UBIGEO[Provincia],0),MATCH(Y$34,Tab_UBIGEO[#Headers],0)),"")</f>
        <v/>
      </c>
      <c r="Z345" s="50" t="str">
        <f>IF(PlnMsv_Tab_Documentos[[#This Row],[Departamento]]&lt;&gt;"",IF(COUNTIF(Tab_UBIGEO[Departamento],PlnMsv_Tab_Documentos[[#This Row],[Departamento]])&gt;=1,1,0),"")</f>
        <v/>
      </c>
      <c r="AA3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45" s="34"/>
    </row>
    <row r="346" spans="3:29" ht="27.6" customHeight="1">
      <c r="C346" s="88"/>
      <c r="D346" s="89"/>
      <c r="E346" s="90"/>
      <c r="F346" s="91"/>
      <c r="G346" s="92"/>
      <c r="H346" s="93"/>
      <c r="I346" s="93"/>
      <c r="J346" s="94"/>
      <c r="K346" s="94"/>
      <c r="L346" s="94"/>
      <c r="M346" s="94"/>
      <c r="N346" s="94"/>
      <c r="O346" s="95"/>
      <c r="P346" s="96"/>
      <c r="T346" s="49">
        <v>312</v>
      </c>
      <c r="U3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46" s="50" t="str">
        <f>IFERROR(INDEX(Tab_UBIGEO[],MATCH(PlnMsv_Tab_DocumentosAux[[#This Row],[ADQ_UBIGEO]],Tab_UBIGEO[UBIGEO],0),MATCH($V$34,Tab_UBIGEO[#Headers],0)),"")</f>
        <v/>
      </c>
      <c r="W346" s="50" t="str">
        <f>IFERROR(INDEX(Tab_UBIGEO[],MATCH(PlnMsv_Tab_DocumentosAux[[#This Row],[ADQ_UBIGEO]],Tab_UBIGEO[UBIGEO],0),MATCH($W$34,Tab_UBIGEO[#Headers],0)),"")</f>
        <v/>
      </c>
      <c r="X346" s="51" t="str">
        <f>IFERROR(INDEX(Tab_UBIGEO[],MATCH(PlnMsv_Tab_Documentos[[#This Row],[Departamento]],Tab_UBIGEO[Departamento],0),MATCH(X$34,Tab_UBIGEO[#Headers],0)),"")</f>
        <v/>
      </c>
      <c r="Y346" s="51" t="str">
        <f>IFERROR(INDEX(Tab_UBIGEO[],MATCH(PlnMsv_Tab_Documentos[[#This Row],[Provincia]],Tab_UBIGEO[Provincia],0),MATCH(Y$34,Tab_UBIGEO[#Headers],0)),"")</f>
        <v/>
      </c>
      <c r="Z346" s="50" t="str">
        <f>IF(PlnMsv_Tab_Documentos[[#This Row],[Departamento]]&lt;&gt;"",IF(COUNTIF(Tab_UBIGEO[Departamento],PlnMsv_Tab_Documentos[[#This Row],[Departamento]])&gt;=1,1,0),"")</f>
        <v/>
      </c>
      <c r="AA3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46" s="34"/>
    </row>
    <row r="347" spans="3:29" ht="27.6" customHeight="1">
      <c r="C347" s="88"/>
      <c r="D347" s="89"/>
      <c r="E347" s="90"/>
      <c r="F347" s="91"/>
      <c r="G347" s="92"/>
      <c r="H347" s="93"/>
      <c r="I347" s="93"/>
      <c r="J347" s="94"/>
      <c r="K347" s="94"/>
      <c r="L347" s="94"/>
      <c r="M347" s="94"/>
      <c r="N347" s="94"/>
      <c r="O347" s="95"/>
      <c r="P347" s="96"/>
      <c r="T347" s="49">
        <v>313</v>
      </c>
      <c r="U3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47" s="50" t="str">
        <f>IFERROR(INDEX(Tab_UBIGEO[],MATCH(PlnMsv_Tab_DocumentosAux[[#This Row],[ADQ_UBIGEO]],Tab_UBIGEO[UBIGEO],0),MATCH($V$34,Tab_UBIGEO[#Headers],0)),"")</f>
        <v/>
      </c>
      <c r="W347" s="50" t="str">
        <f>IFERROR(INDEX(Tab_UBIGEO[],MATCH(PlnMsv_Tab_DocumentosAux[[#This Row],[ADQ_UBIGEO]],Tab_UBIGEO[UBIGEO],0),MATCH($W$34,Tab_UBIGEO[#Headers],0)),"")</f>
        <v/>
      </c>
      <c r="X347" s="51" t="str">
        <f>IFERROR(INDEX(Tab_UBIGEO[],MATCH(PlnMsv_Tab_Documentos[[#This Row],[Departamento]],Tab_UBIGEO[Departamento],0),MATCH(X$34,Tab_UBIGEO[#Headers],0)),"")</f>
        <v/>
      </c>
      <c r="Y347" s="51" t="str">
        <f>IFERROR(INDEX(Tab_UBIGEO[],MATCH(PlnMsv_Tab_Documentos[[#This Row],[Provincia]],Tab_UBIGEO[Provincia],0),MATCH(Y$34,Tab_UBIGEO[#Headers],0)),"")</f>
        <v/>
      </c>
      <c r="Z347" s="50" t="str">
        <f>IF(PlnMsv_Tab_Documentos[[#This Row],[Departamento]]&lt;&gt;"",IF(COUNTIF(Tab_UBIGEO[Departamento],PlnMsv_Tab_Documentos[[#This Row],[Departamento]])&gt;=1,1,0),"")</f>
        <v/>
      </c>
      <c r="AA3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47" s="34"/>
    </row>
    <row r="348" spans="3:29" ht="27.6" customHeight="1">
      <c r="C348" s="88"/>
      <c r="D348" s="89"/>
      <c r="E348" s="90"/>
      <c r="F348" s="91"/>
      <c r="G348" s="92"/>
      <c r="H348" s="93"/>
      <c r="I348" s="93"/>
      <c r="J348" s="94"/>
      <c r="K348" s="94"/>
      <c r="L348" s="94"/>
      <c r="M348" s="94"/>
      <c r="N348" s="94"/>
      <c r="O348" s="95"/>
      <c r="P348" s="96"/>
      <c r="T348" s="49">
        <v>314</v>
      </c>
      <c r="U3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48" s="50" t="str">
        <f>IFERROR(INDEX(Tab_UBIGEO[],MATCH(PlnMsv_Tab_DocumentosAux[[#This Row],[ADQ_UBIGEO]],Tab_UBIGEO[UBIGEO],0),MATCH($V$34,Tab_UBIGEO[#Headers],0)),"")</f>
        <v/>
      </c>
      <c r="W348" s="50" t="str">
        <f>IFERROR(INDEX(Tab_UBIGEO[],MATCH(PlnMsv_Tab_DocumentosAux[[#This Row],[ADQ_UBIGEO]],Tab_UBIGEO[UBIGEO],0),MATCH($W$34,Tab_UBIGEO[#Headers],0)),"")</f>
        <v/>
      </c>
      <c r="X348" s="51" t="str">
        <f>IFERROR(INDEX(Tab_UBIGEO[],MATCH(PlnMsv_Tab_Documentos[[#This Row],[Departamento]],Tab_UBIGEO[Departamento],0),MATCH(X$34,Tab_UBIGEO[#Headers],0)),"")</f>
        <v/>
      </c>
      <c r="Y348" s="51" t="str">
        <f>IFERROR(INDEX(Tab_UBIGEO[],MATCH(PlnMsv_Tab_Documentos[[#This Row],[Provincia]],Tab_UBIGEO[Provincia],0),MATCH(Y$34,Tab_UBIGEO[#Headers],0)),"")</f>
        <v/>
      </c>
      <c r="Z348" s="50" t="str">
        <f>IF(PlnMsv_Tab_Documentos[[#This Row],[Departamento]]&lt;&gt;"",IF(COUNTIF(Tab_UBIGEO[Departamento],PlnMsv_Tab_Documentos[[#This Row],[Departamento]])&gt;=1,1,0),"")</f>
        <v/>
      </c>
      <c r="AA3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48" s="34"/>
    </row>
    <row r="349" spans="3:29" ht="27.6" customHeight="1">
      <c r="C349" s="88"/>
      <c r="D349" s="89"/>
      <c r="E349" s="90"/>
      <c r="F349" s="91"/>
      <c r="G349" s="92"/>
      <c r="H349" s="93"/>
      <c r="I349" s="93"/>
      <c r="J349" s="94"/>
      <c r="K349" s="94"/>
      <c r="L349" s="94"/>
      <c r="M349" s="94"/>
      <c r="N349" s="94"/>
      <c r="O349" s="95"/>
      <c r="P349" s="96"/>
      <c r="T349" s="49">
        <v>315</v>
      </c>
      <c r="U3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49" s="50" t="str">
        <f>IFERROR(INDEX(Tab_UBIGEO[],MATCH(PlnMsv_Tab_DocumentosAux[[#This Row],[ADQ_UBIGEO]],Tab_UBIGEO[UBIGEO],0),MATCH($V$34,Tab_UBIGEO[#Headers],0)),"")</f>
        <v/>
      </c>
      <c r="W349" s="50" t="str">
        <f>IFERROR(INDEX(Tab_UBIGEO[],MATCH(PlnMsv_Tab_DocumentosAux[[#This Row],[ADQ_UBIGEO]],Tab_UBIGEO[UBIGEO],0),MATCH($W$34,Tab_UBIGEO[#Headers],0)),"")</f>
        <v/>
      </c>
      <c r="X349" s="51" t="str">
        <f>IFERROR(INDEX(Tab_UBIGEO[],MATCH(PlnMsv_Tab_Documentos[[#This Row],[Departamento]],Tab_UBIGEO[Departamento],0),MATCH(X$34,Tab_UBIGEO[#Headers],0)),"")</f>
        <v/>
      </c>
      <c r="Y349" s="51" t="str">
        <f>IFERROR(INDEX(Tab_UBIGEO[],MATCH(PlnMsv_Tab_Documentos[[#This Row],[Provincia]],Tab_UBIGEO[Provincia],0),MATCH(Y$34,Tab_UBIGEO[#Headers],0)),"")</f>
        <v/>
      </c>
      <c r="Z349" s="50" t="str">
        <f>IF(PlnMsv_Tab_Documentos[[#This Row],[Departamento]]&lt;&gt;"",IF(COUNTIF(Tab_UBIGEO[Departamento],PlnMsv_Tab_Documentos[[#This Row],[Departamento]])&gt;=1,1,0),"")</f>
        <v/>
      </c>
      <c r="AA3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49" s="34"/>
    </row>
    <row r="350" spans="3:29" ht="27.6" customHeight="1">
      <c r="C350" s="88"/>
      <c r="D350" s="89"/>
      <c r="E350" s="90"/>
      <c r="F350" s="91"/>
      <c r="G350" s="92"/>
      <c r="H350" s="93"/>
      <c r="I350" s="93"/>
      <c r="J350" s="94"/>
      <c r="K350" s="94"/>
      <c r="L350" s="94"/>
      <c r="M350" s="94"/>
      <c r="N350" s="94"/>
      <c r="O350" s="95"/>
      <c r="P350" s="96"/>
      <c r="T350" s="49">
        <v>316</v>
      </c>
      <c r="U3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0" s="50" t="str">
        <f>IFERROR(INDEX(Tab_UBIGEO[],MATCH(PlnMsv_Tab_DocumentosAux[[#This Row],[ADQ_UBIGEO]],Tab_UBIGEO[UBIGEO],0),MATCH($V$34,Tab_UBIGEO[#Headers],0)),"")</f>
        <v/>
      </c>
      <c r="W350" s="50" t="str">
        <f>IFERROR(INDEX(Tab_UBIGEO[],MATCH(PlnMsv_Tab_DocumentosAux[[#This Row],[ADQ_UBIGEO]],Tab_UBIGEO[UBIGEO],0),MATCH($W$34,Tab_UBIGEO[#Headers],0)),"")</f>
        <v/>
      </c>
      <c r="X350" s="51" t="str">
        <f>IFERROR(INDEX(Tab_UBIGEO[],MATCH(PlnMsv_Tab_Documentos[[#This Row],[Departamento]],Tab_UBIGEO[Departamento],0),MATCH(X$34,Tab_UBIGEO[#Headers],0)),"")</f>
        <v/>
      </c>
      <c r="Y350" s="51" t="str">
        <f>IFERROR(INDEX(Tab_UBIGEO[],MATCH(PlnMsv_Tab_Documentos[[#This Row],[Provincia]],Tab_UBIGEO[Provincia],0),MATCH(Y$34,Tab_UBIGEO[#Headers],0)),"")</f>
        <v/>
      </c>
      <c r="Z350" s="50" t="str">
        <f>IF(PlnMsv_Tab_Documentos[[#This Row],[Departamento]]&lt;&gt;"",IF(COUNTIF(Tab_UBIGEO[Departamento],PlnMsv_Tab_Documentos[[#This Row],[Departamento]])&gt;=1,1,0),"")</f>
        <v/>
      </c>
      <c r="AA3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0" s="34"/>
    </row>
    <row r="351" spans="3:29" ht="27.6" customHeight="1">
      <c r="C351" s="88"/>
      <c r="D351" s="89"/>
      <c r="E351" s="90"/>
      <c r="F351" s="91"/>
      <c r="G351" s="92"/>
      <c r="H351" s="93"/>
      <c r="I351" s="93"/>
      <c r="J351" s="94"/>
      <c r="K351" s="94"/>
      <c r="L351" s="94"/>
      <c r="M351" s="94"/>
      <c r="N351" s="94"/>
      <c r="O351" s="95"/>
      <c r="P351" s="96"/>
      <c r="T351" s="49">
        <v>317</v>
      </c>
      <c r="U3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1" s="50" t="str">
        <f>IFERROR(INDEX(Tab_UBIGEO[],MATCH(PlnMsv_Tab_DocumentosAux[[#This Row],[ADQ_UBIGEO]],Tab_UBIGEO[UBIGEO],0),MATCH($V$34,Tab_UBIGEO[#Headers],0)),"")</f>
        <v/>
      </c>
      <c r="W351" s="50" t="str">
        <f>IFERROR(INDEX(Tab_UBIGEO[],MATCH(PlnMsv_Tab_DocumentosAux[[#This Row],[ADQ_UBIGEO]],Tab_UBIGEO[UBIGEO],0),MATCH($W$34,Tab_UBIGEO[#Headers],0)),"")</f>
        <v/>
      </c>
      <c r="X351" s="51" t="str">
        <f>IFERROR(INDEX(Tab_UBIGEO[],MATCH(PlnMsv_Tab_Documentos[[#This Row],[Departamento]],Tab_UBIGEO[Departamento],0),MATCH(X$34,Tab_UBIGEO[#Headers],0)),"")</f>
        <v/>
      </c>
      <c r="Y351" s="51" t="str">
        <f>IFERROR(INDEX(Tab_UBIGEO[],MATCH(PlnMsv_Tab_Documentos[[#This Row],[Provincia]],Tab_UBIGEO[Provincia],0),MATCH(Y$34,Tab_UBIGEO[#Headers],0)),"")</f>
        <v/>
      </c>
      <c r="Z351" s="50" t="str">
        <f>IF(PlnMsv_Tab_Documentos[[#This Row],[Departamento]]&lt;&gt;"",IF(COUNTIF(Tab_UBIGEO[Departamento],PlnMsv_Tab_Documentos[[#This Row],[Departamento]])&gt;=1,1,0),"")</f>
        <v/>
      </c>
      <c r="AA3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1" s="34"/>
    </row>
    <row r="352" spans="3:29" ht="27.6" customHeight="1">
      <c r="C352" s="88"/>
      <c r="D352" s="89"/>
      <c r="E352" s="90"/>
      <c r="F352" s="91"/>
      <c r="G352" s="92"/>
      <c r="H352" s="93"/>
      <c r="I352" s="93"/>
      <c r="J352" s="94"/>
      <c r="K352" s="94"/>
      <c r="L352" s="94"/>
      <c r="M352" s="94"/>
      <c r="N352" s="94"/>
      <c r="O352" s="95"/>
      <c r="P352" s="96"/>
      <c r="T352" s="49">
        <v>318</v>
      </c>
      <c r="U3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2" s="50" t="str">
        <f>IFERROR(INDEX(Tab_UBIGEO[],MATCH(PlnMsv_Tab_DocumentosAux[[#This Row],[ADQ_UBIGEO]],Tab_UBIGEO[UBIGEO],0),MATCH($V$34,Tab_UBIGEO[#Headers],0)),"")</f>
        <v/>
      </c>
      <c r="W352" s="50" t="str">
        <f>IFERROR(INDEX(Tab_UBIGEO[],MATCH(PlnMsv_Tab_DocumentosAux[[#This Row],[ADQ_UBIGEO]],Tab_UBIGEO[UBIGEO],0),MATCH($W$34,Tab_UBIGEO[#Headers],0)),"")</f>
        <v/>
      </c>
      <c r="X352" s="51" t="str">
        <f>IFERROR(INDEX(Tab_UBIGEO[],MATCH(PlnMsv_Tab_Documentos[[#This Row],[Departamento]],Tab_UBIGEO[Departamento],0),MATCH(X$34,Tab_UBIGEO[#Headers],0)),"")</f>
        <v/>
      </c>
      <c r="Y352" s="51" t="str">
        <f>IFERROR(INDEX(Tab_UBIGEO[],MATCH(PlnMsv_Tab_Documentos[[#This Row],[Provincia]],Tab_UBIGEO[Provincia],0),MATCH(Y$34,Tab_UBIGEO[#Headers],0)),"")</f>
        <v/>
      </c>
      <c r="Z352" s="50" t="str">
        <f>IF(PlnMsv_Tab_Documentos[[#This Row],[Departamento]]&lt;&gt;"",IF(COUNTIF(Tab_UBIGEO[Departamento],PlnMsv_Tab_Documentos[[#This Row],[Departamento]])&gt;=1,1,0),"")</f>
        <v/>
      </c>
      <c r="AA3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2" s="34"/>
    </row>
    <row r="353" spans="3:29" ht="27.6" customHeight="1">
      <c r="C353" s="88"/>
      <c r="D353" s="89"/>
      <c r="E353" s="90"/>
      <c r="F353" s="91"/>
      <c r="G353" s="92"/>
      <c r="H353" s="93"/>
      <c r="I353" s="93"/>
      <c r="J353" s="94"/>
      <c r="K353" s="94"/>
      <c r="L353" s="94"/>
      <c r="M353" s="94"/>
      <c r="N353" s="94"/>
      <c r="O353" s="95"/>
      <c r="P353" s="96"/>
      <c r="T353" s="49">
        <v>319</v>
      </c>
      <c r="U3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3" s="50" t="str">
        <f>IFERROR(INDEX(Tab_UBIGEO[],MATCH(PlnMsv_Tab_DocumentosAux[[#This Row],[ADQ_UBIGEO]],Tab_UBIGEO[UBIGEO],0),MATCH($V$34,Tab_UBIGEO[#Headers],0)),"")</f>
        <v/>
      </c>
      <c r="W353" s="50" t="str">
        <f>IFERROR(INDEX(Tab_UBIGEO[],MATCH(PlnMsv_Tab_DocumentosAux[[#This Row],[ADQ_UBIGEO]],Tab_UBIGEO[UBIGEO],0),MATCH($W$34,Tab_UBIGEO[#Headers],0)),"")</f>
        <v/>
      </c>
      <c r="X353" s="51" t="str">
        <f>IFERROR(INDEX(Tab_UBIGEO[],MATCH(PlnMsv_Tab_Documentos[[#This Row],[Departamento]],Tab_UBIGEO[Departamento],0),MATCH(X$34,Tab_UBIGEO[#Headers],0)),"")</f>
        <v/>
      </c>
      <c r="Y353" s="51" t="str">
        <f>IFERROR(INDEX(Tab_UBIGEO[],MATCH(PlnMsv_Tab_Documentos[[#This Row],[Provincia]],Tab_UBIGEO[Provincia],0),MATCH(Y$34,Tab_UBIGEO[#Headers],0)),"")</f>
        <v/>
      </c>
      <c r="Z353" s="50" t="str">
        <f>IF(PlnMsv_Tab_Documentos[[#This Row],[Departamento]]&lt;&gt;"",IF(COUNTIF(Tab_UBIGEO[Departamento],PlnMsv_Tab_Documentos[[#This Row],[Departamento]])&gt;=1,1,0),"")</f>
        <v/>
      </c>
      <c r="AA3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3" s="34"/>
    </row>
    <row r="354" spans="3:29" ht="27.6" customHeight="1">
      <c r="C354" s="88"/>
      <c r="D354" s="89"/>
      <c r="E354" s="90"/>
      <c r="F354" s="91"/>
      <c r="G354" s="92"/>
      <c r="H354" s="93"/>
      <c r="I354" s="93"/>
      <c r="J354" s="94"/>
      <c r="K354" s="94"/>
      <c r="L354" s="94"/>
      <c r="M354" s="94"/>
      <c r="N354" s="94"/>
      <c r="O354" s="95"/>
      <c r="P354" s="96"/>
      <c r="T354" s="49">
        <v>320</v>
      </c>
      <c r="U3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4" s="50" t="str">
        <f>IFERROR(INDEX(Tab_UBIGEO[],MATCH(PlnMsv_Tab_DocumentosAux[[#This Row],[ADQ_UBIGEO]],Tab_UBIGEO[UBIGEO],0),MATCH($V$34,Tab_UBIGEO[#Headers],0)),"")</f>
        <v/>
      </c>
      <c r="W354" s="50" t="str">
        <f>IFERROR(INDEX(Tab_UBIGEO[],MATCH(PlnMsv_Tab_DocumentosAux[[#This Row],[ADQ_UBIGEO]],Tab_UBIGEO[UBIGEO],0),MATCH($W$34,Tab_UBIGEO[#Headers],0)),"")</f>
        <v/>
      </c>
      <c r="X354" s="51" t="str">
        <f>IFERROR(INDEX(Tab_UBIGEO[],MATCH(PlnMsv_Tab_Documentos[[#This Row],[Departamento]],Tab_UBIGEO[Departamento],0),MATCH(X$34,Tab_UBIGEO[#Headers],0)),"")</f>
        <v/>
      </c>
      <c r="Y354" s="51" t="str">
        <f>IFERROR(INDEX(Tab_UBIGEO[],MATCH(PlnMsv_Tab_Documentos[[#This Row],[Provincia]],Tab_UBIGEO[Provincia],0),MATCH(Y$34,Tab_UBIGEO[#Headers],0)),"")</f>
        <v/>
      </c>
      <c r="Z354" s="50" t="str">
        <f>IF(PlnMsv_Tab_Documentos[[#This Row],[Departamento]]&lt;&gt;"",IF(COUNTIF(Tab_UBIGEO[Departamento],PlnMsv_Tab_Documentos[[#This Row],[Departamento]])&gt;=1,1,0),"")</f>
        <v/>
      </c>
      <c r="AA3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4" s="34"/>
    </row>
    <row r="355" spans="3:29" ht="27.6" customHeight="1">
      <c r="C355" s="88"/>
      <c r="D355" s="89"/>
      <c r="E355" s="90"/>
      <c r="F355" s="91"/>
      <c r="G355" s="92"/>
      <c r="H355" s="93"/>
      <c r="I355" s="93"/>
      <c r="J355" s="94"/>
      <c r="K355" s="94"/>
      <c r="L355" s="94"/>
      <c r="M355" s="94"/>
      <c r="N355" s="94"/>
      <c r="O355" s="95"/>
      <c r="P355" s="96"/>
      <c r="T355" s="49">
        <v>321</v>
      </c>
      <c r="U3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5" s="50" t="str">
        <f>IFERROR(INDEX(Tab_UBIGEO[],MATCH(PlnMsv_Tab_DocumentosAux[[#This Row],[ADQ_UBIGEO]],Tab_UBIGEO[UBIGEO],0),MATCH($V$34,Tab_UBIGEO[#Headers],0)),"")</f>
        <v/>
      </c>
      <c r="W355" s="50" t="str">
        <f>IFERROR(INDEX(Tab_UBIGEO[],MATCH(PlnMsv_Tab_DocumentosAux[[#This Row],[ADQ_UBIGEO]],Tab_UBIGEO[UBIGEO],0),MATCH($W$34,Tab_UBIGEO[#Headers],0)),"")</f>
        <v/>
      </c>
      <c r="X355" s="51" t="str">
        <f>IFERROR(INDEX(Tab_UBIGEO[],MATCH(PlnMsv_Tab_Documentos[[#This Row],[Departamento]],Tab_UBIGEO[Departamento],0),MATCH(X$34,Tab_UBIGEO[#Headers],0)),"")</f>
        <v/>
      </c>
      <c r="Y355" s="51" t="str">
        <f>IFERROR(INDEX(Tab_UBIGEO[],MATCH(PlnMsv_Tab_Documentos[[#This Row],[Provincia]],Tab_UBIGEO[Provincia],0),MATCH(Y$34,Tab_UBIGEO[#Headers],0)),"")</f>
        <v/>
      </c>
      <c r="Z355" s="50" t="str">
        <f>IF(PlnMsv_Tab_Documentos[[#This Row],[Departamento]]&lt;&gt;"",IF(COUNTIF(Tab_UBIGEO[Departamento],PlnMsv_Tab_Documentos[[#This Row],[Departamento]])&gt;=1,1,0),"")</f>
        <v/>
      </c>
      <c r="AA3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5" s="34"/>
    </row>
    <row r="356" spans="3:29" ht="27.6" customHeight="1">
      <c r="C356" s="88"/>
      <c r="D356" s="89"/>
      <c r="E356" s="90"/>
      <c r="F356" s="91"/>
      <c r="G356" s="92"/>
      <c r="H356" s="93"/>
      <c r="I356" s="93"/>
      <c r="J356" s="94"/>
      <c r="K356" s="94"/>
      <c r="L356" s="94"/>
      <c r="M356" s="94"/>
      <c r="N356" s="94"/>
      <c r="O356" s="95"/>
      <c r="P356" s="96"/>
      <c r="T356" s="49">
        <v>322</v>
      </c>
      <c r="U3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6" s="50" t="str">
        <f>IFERROR(INDEX(Tab_UBIGEO[],MATCH(PlnMsv_Tab_DocumentosAux[[#This Row],[ADQ_UBIGEO]],Tab_UBIGEO[UBIGEO],0),MATCH($V$34,Tab_UBIGEO[#Headers],0)),"")</f>
        <v/>
      </c>
      <c r="W356" s="50" t="str">
        <f>IFERROR(INDEX(Tab_UBIGEO[],MATCH(PlnMsv_Tab_DocumentosAux[[#This Row],[ADQ_UBIGEO]],Tab_UBIGEO[UBIGEO],0),MATCH($W$34,Tab_UBIGEO[#Headers],0)),"")</f>
        <v/>
      </c>
      <c r="X356" s="51" t="str">
        <f>IFERROR(INDEX(Tab_UBIGEO[],MATCH(PlnMsv_Tab_Documentos[[#This Row],[Departamento]],Tab_UBIGEO[Departamento],0),MATCH(X$34,Tab_UBIGEO[#Headers],0)),"")</f>
        <v/>
      </c>
      <c r="Y356" s="51" t="str">
        <f>IFERROR(INDEX(Tab_UBIGEO[],MATCH(PlnMsv_Tab_Documentos[[#This Row],[Provincia]],Tab_UBIGEO[Provincia],0),MATCH(Y$34,Tab_UBIGEO[#Headers],0)),"")</f>
        <v/>
      </c>
      <c r="Z356" s="50" t="str">
        <f>IF(PlnMsv_Tab_Documentos[[#This Row],[Departamento]]&lt;&gt;"",IF(COUNTIF(Tab_UBIGEO[Departamento],PlnMsv_Tab_Documentos[[#This Row],[Departamento]])&gt;=1,1,0),"")</f>
        <v/>
      </c>
      <c r="AA3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6" s="34"/>
    </row>
    <row r="357" spans="3:29" ht="27.6" customHeight="1">
      <c r="C357" s="88"/>
      <c r="D357" s="89"/>
      <c r="E357" s="90"/>
      <c r="F357" s="91"/>
      <c r="G357" s="92"/>
      <c r="H357" s="93"/>
      <c r="I357" s="93"/>
      <c r="J357" s="94"/>
      <c r="K357" s="94"/>
      <c r="L357" s="94"/>
      <c r="M357" s="94"/>
      <c r="N357" s="94"/>
      <c r="O357" s="95"/>
      <c r="P357" s="96"/>
      <c r="T357" s="49">
        <v>323</v>
      </c>
      <c r="U3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7" s="50" t="str">
        <f>IFERROR(INDEX(Tab_UBIGEO[],MATCH(PlnMsv_Tab_DocumentosAux[[#This Row],[ADQ_UBIGEO]],Tab_UBIGEO[UBIGEO],0),MATCH($V$34,Tab_UBIGEO[#Headers],0)),"")</f>
        <v/>
      </c>
      <c r="W357" s="50" t="str">
        <f>IFERROR(INDEX(Tab_UBIGEO[],MATCH(PlnMsv_Tab_DocumentosAux[[#This Row],[ADQ_UBIGEO]],Tab_UBIGEO[UBIGEO],0),MATCH($W$34,Tab_UBIGEO[#Headers],0)),"")</f>
        <v/>
      </c>
      <c r="X357" s="51" t="str">
        <f>IFERROR(INDEX(Tab_UBIGEO[],MATCH(PlnMsv_Tab_Documentos[[#This Row],[Departamento]],Tab_UBIGEO[Departamento],0),MATCH(X$34,Tab_UBIGEO[#Headers],0)),"")</f>
        <v/>
      </c>
      <c r="Y357" s="51" t="str">
        <f>IFERROR(INDEX(Tab_UBIGEO[],MATCH(PlnMsv_Tab_Documentos[[#This Row],[Provincia]],Tab_UBIGEO[Provincia],0),MATCH(Y$34,Tab_UBIGEO[#Headers],0)),"")</f>
        <v/>
      </c>
      <c r="Z357" s="50" t="str">
        <f>IF(PlnMsv_Tab_Documentos[[#This Row],[Departamento]]&lt;&gt;"",IF(COUNTIF(Tab_UBIGEO[Departamento],PlnMsv_Tab_Documentos[[#This Row],[Departamento]])&gt;=1,1,0),"")</f>
        <v/>
      </c>
      <c r="AA3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7" s="34"/>
    </row>
    <row r="358" spans="3:29" ht="27.6" customHeight="1">
      <c r="C358" s="88"/>
      <c r="D358" s="89"/>
      <c r="E358" s="90"/>
      <c r="F358" s="91"/>
      <c r="G358" s="92"/>
      <c r="H358" s="93"/>
      <c r="I358" s="93"/>
      <c r="J358" s="94"/>
      <c r="K358" s="94"/>
      <c r="L358" s="94"/>
      <c r="M358" s="94"/>
      <c r="N358" s="94"/>
      <c r="O358" s="95"/>
      <c r="P358" s="96"/>
      <c r="T358" s="49">
        <v>324</v>
      </c>
      <c r="U3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8" s="50" t="str">
        <f>IFERROR(INDEX(Tab_UBIGEO[],MATCH(PlnMsv_Tab_DocumentosAux[[#This Row],[ADQ_UBIGEO]],Tab_UBIGEO[UBIGEO],0),MATCH($V$34,Tab_UBIGEO[#Headers],0)),"")</f>
        <v/>
      </c>
      <c r="W358" s="50" t="str">
        <f>IFERROR(INDEX(Tab_UBIGEO[],MATCH(PlnMsv_Tab_DocumentosAux[[#This Row],[ADQ_UBIGEO]],Tab_UBIGEO[UBIGEO],0),MATCH($W$34,Tab_UBIGEO[#Headers],0)),"")</f>
        <v/>
      </c>
      <c r="X358" s="51" t="str">
        <f>IFERROR(INDEX(Tab_UBIGEO[],MATCH(PlnMsv_Tab_Documentos[[#This Row],[Departamento]],Tab_UBIGEO[Departamento],0),MATCH(X$34,Tab_UBIGEO[#Headers],0)),"")</f>
        <v/>
      </c>
      <c r="Y358" s="51" t="str">
        <f>IFERROR(INDEX(Tab_UBIGEO[],MATCH(PlnMsv_Tab_Documentos[[#This Row],[Provincia]],Tab_UBIGEO[Provincia],0),MATCH(Y$34,Tab_UBIGEO[#Headers],0)),"")</f>
        <v/>
      </c>
      <c r="Z358" s="50" t="str">
        <f>IF(PlnMsv_Tab_Documentos[[#This Row],[Departamento]]&lt;&gt;"",IF(COUNTIF(Tab_UBIGEO[Departamento],PlnMsv_Tab_Documentos[[#This Row],[Departamento]])&gt;=1,1,0),"")</f>
        <v/>
      </c>
      <c r="AA3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8" s="34"/>
    </row>
    <row r="359" spans="3:29" ht="27.6" customHeight="1">
      <c r="C359" s="88"/>
      <c r="D359" s="89"/>
      <c r="E359" s="90"/>
      <c r="F359" s="91"/>
      <c r="G359" s="92"/>
      <c r="H359" s="93"/>
      <c r="I359" s="93"/>
      <c r="J359" s="94"/>
      <c r="K359" s="94"/>
      <c r="L359" s="94"/>
      <c r="M359" s="94"/>
      <c r="N359" s="94"/>
      <c r="O359" s="95"/>
      <c r="P359" s="96"/>
      <c r="T359" s="49">
        <v>325</v>
      </c>
      <c r="U3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59" s="50" t="str">
        <f>IFERROR(INDEX(Tab_UBIGEO[],MATCH(PlnMsv_Tab_DocumentosAux[[#This Row],[ADQ_UBIGEO]],Tab_UBIGEO[UBIGEO],0),MATCH($V$34,Tab_UBIGEO[#Headers],0)),"")</f>
        <v/>
      </c>
      <c r="W359" s="50" t="str">
        <f>IFERROR(INDEX(Tab_UBIGEO[],MATCH(PlnMsv_Tab_DocumentosAux[[#This Row],[ADQ_UBIGEO]],Tab_UBIGEO[UBIGEO],0),MATCH($W$34,Tab_UBIGEO[#Headers],0)),"")</f>
        <v/>
      </c>
      <c r="X359" s="51" t="str">
        <f>IFERROR(INDEX(Tab_UBIGEO[],MATCH(PlnMsv_Tab_Documentos[[#This Row],[Departamento]],Tab_UBIGEO[Departamento],0),MATCH(X$34,Tab_UBIGEO[#Headers],0)),"")</f>
        <v/>
      </c>
      <c r="Y359" s="51" t="str">
        <f>IFERROR(INDEX(Tab_UBIGEO[],MATCH(PlnMsv_Tab_Documentos[[#This Row],[Provincia]],Tab_UBIGEO[Provincia],0),MATCH(Y$34,Tab_UBIGEO[#Headers],0)),"")</f>
        <v/>
      </c>
      <c r="Z359" s="50" t="str">
        <f>IF(PlnMsv_Tab_Documentos[[#This Row],[Departamento]]&lt;&gt;"",IF(COUNTIF(Tab_UBIGEO[Departamento],PlnMsv_Tab_Documentos[[#This Row],[Departamento]])&gt;=1,1,0),"")</f>
        <v/>
      </c>
      <c r="AA3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59" s="34"/>
    </row>
    <row r="360" spans="3:29" ht="27.6" customHeight="1">
      <c r="C360" s="88"/>
      <c r="D360" s="89"/>
      <c r="E360" s="90"/>
      <c r="F360" s="91"/>
      <c r="G360" s="92"/>
      <c r="H360" s="93"/>
      <c r="I360" s="93"/>
      <c r="J360" s="94"/>
      <c r="K360" s="94"/>
      <c r="L360" s="94"/>
      <c r="M360" s="94"/>
      <c r="N360" s="94"/>
      <c r="O360" s="95"/>
      <c r="P360" s="96"/>
      <c r="T360" s="49">
        <v>326</v>
      </c>
      <c r="U3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0" s="50" t="str">
        <f>IFERROR(INDEX(Tab_UBIGEO[],MATCH(PlnMsv_Tab_DocumentosAux[[#This Row],[ADQ_UBIGEO]],Tab_UBIGEO[UBIGEO],0),MATCH($V$34,Tab_UBIGEO[#Headers],0)),"")</f>
        <v/>
      </c>
      <c r="W360" s="50" t="str">
        <f>IFERROR(INDEX(Tab_UBIGEO[],MATCH(PlnMsv_Tab_DocumentosAux[[#This Row],[ADQ_UBIGEO]],Tab_UBIGEO[UBIGEO],0),MATCH($W$34,Tab_UBIGEO[#Headers],0)),"")</f>
        <v/>
      </c>
      <c r="X360" s="51" t="str">
        <f>IFERROR(INDEX(Tab_UBIGEO[],MATCH(PlnMsv_Tab_Documentos[[#This Row],[Departamento]],Tab_UBIGEO[Departamento],0),MATCH(X$34,Tab_UBIGEO[#Headers],0)),"")</f>
        <v/>
      </c>
      <c r="Y360" s="51" t="str">
        <f>IFERROR(INDEX(Tab_UBIGEO[],MATCH(PlnMsv_Tab_Documentos[[#This Row],[Provincia]],Tab_UBIGEO[Provincia],0),MATCH(Y$34,Tab_UBIGEO[#Headers],0)),"")</f>
        <v/>
      </c>
      <c r="Z360" s="50" t="str">
        <f>IF(PlnMsv_Tab_Documentos[[#This Row],[Departamento]]&lt;&gt;"",IF(COUNTIF(Tab_UBIGEO[Departamento],PlnMsv_Tab_Documentos[[#This Row],[Departamento]])&gt;=1,1,0),"")</f>
        <v/>
      </c>
      <c r="AA3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0" s="34"/>
    </row>
    <row r="361" spans="3:29" ht="27.6" customHeight="1">
      <c r="C361" s="88"/>
      <c r="D361" s="89"/>
      <c r="E361" s="90"/>
      <c r="F361" s="91"/>
      <c r="G361" s="92"/>
      <c r="H361" s="93"/>
      <c r="I361" s="93"/>
      <c r="J361" s="94"/>
      <c r="K361" s="94"/>
      <c r="L361" s="94"/>
      <c r="M361" s="94"/>
      <c r="N361" s="94"/>
      <c r="O361" s="95"/>
      <c r="P361" s="96"/>
      <c r="T361" s="49">
        <v>327</v>
      </c>
      <c r="U3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1" s="50" t="str">
        <f>IFERROR(INDEX(Tab_UBIGEO[],MATCH(PlnMsv_Tab_DocumentosAux[[#This Row],[ADQ_UBIGEO]],Tab_UBIGEO[UBIGEO],0),MATCH($V$34,Tab_UBIGEO[#Headers],0)),"")</f>
        <v/>
      </c>
      <c r="W361" s="50" t="str">
        <f>IFERROR(INDEX(Tab_UBIGEO[],MATCH(PlnMsv_Tab_DocumentosAux[[#This Row],[ADQ_UBIGEO]],Tab_UBIGEO[UBIGEO],0),MATCH($W$34,Tab_UBIGEO[#Headers],0)),"")</f>
        <v/>
      </c>
      <c r="X361" s="51" t="str">
        <f>IFERROR(INDEX(Tab_UBIGEO[],MATCH(PlnMsv_Tab_Documentos[[#This Row],[Departamento]],Tab_UBIGEO[Departamento],0),MATCH(X$34,Tab_UBIGEO[#Headers],0)),"")</f>
        <v/>
      </c>
      <c r="Y361" s="51" t="str">
        <f>IFERROR(INDEX(Tab_UBIGEO[],MATCH(PlnMsv_Tab_Documentos[[#This Row],[Provincia]],Tab_UBIGEO[Provincia],0),MATCH(Y$34,Tab_UBIGEO[#Headers],0)),"")</f>
        <v/>
      </c>
      <c r="Z361" s="50" t="str">
        <f>IF(PlnMsv_Tab_Documentos[[#This Row],[Departamento]]&lt;&gt;"",IF(COUNTIF(Tab_UBIGEO[Departamento],PlnMsv_Tab_Documentos[[#This Row],[Departamento]])&gt;=1,1,0),"")</f>
        <v/>
      </c>
      <c r="AA3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1" s="34"/>
    </row>
    <row r="362" spans="3:29" ht="27.6" customHeight="1">
      <c r="C362" s="88"/>
      <c r="D362" s="89"/>
      <c r="E362" s="90"/>
      <c r="F362" s="91"/>
      <c r="G362" s="92"/>
      <c r="H362" s="93"/>
      <c r="I362" s="93"/>
      <c r="J362" s="94"/>
      <c r="K362" s="94"/>
      <c r="L362" s="94"/>
      <c r="M362" s="94"/>
      <c r="N362" s="94"/>
      <c r="O362" s="95"/>
      <c r="P362" s="96"/>
      <c r="T362" s="49">
        <v>328</v>
      </c>
      <c r="U3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2" s="50" t="str">
        <f>IFERROR(INDEX(Tab_UBIGEO[],MATCH(PlnMsv_Tab_DocumentosAux[[#This Row],[ADQ_UBIGEO]],Tab_UBIGEO[UBIGEO],0),MATCH($V$34,Tab_UBIGEO[#Headers],0)),"")</f>
        <v/>
      </c>
      <c r="W362" s="50" t="str">
        <f>IFERROR(INDEX(Tab_UBIGEO[],MATCH(PlnMsv_Tab_DocumentosAux[[#This Row],[ADQ_UBIGEO]],Tab_UBIGEO[UBIGEO],0),MATCH($W$34,Tab_UBIGEO[#Headers],0)),"")</f>
        <v/>
      </c>
      <c r="X362" s="51" t="str">
        <f>IFERROR(INDEX(Tab_UBIGEO[],MATCH(PlnMsv_Tab_Documentos[[#This Row],[Departamento]],Tab_UBIGEO[Departamento],0),MATCH(X$34,Tab_UBIGEO[#Headers],0)),"")</f>
        <v/>
      </c>
      <c r="Y362" s="51" t="str">
        <f>IFERROR(INDEX(Tab_UBIGEO[],MATCH(PlnMsv_Tab_Documentos[[#This Row],[Provincia]],Tab_UBIGEO[Provincia],0),MATCH(Y$34,Tab_UBIGEO[#Headers],0)),"")</f>
        <v/>
      </c>
      <c r="Z362" s="50" t="str">
        <f>IF(PlnMsv_Tab_Documentos[[#This Row],[Departamento]]&lt;&gt;"",IF(COUNTIF(Tab_UBIGEO[Departamento],PlnMsv_Tab_Documentos[[#This Row],[Departamento]])&gt;=1,1,0),"")</f>
        <v/>
      </c>
      <c r="AA3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2" s="34"/>
    </row>
    <row r="363" spans="3:29" ht="27.6" customHeight="1">
      <c r="C363" s="88"/>
      <c r="D363" s="89"/>
      <c r="E363" s="90"/>
      <c r="F363" s="91"/>
      <c r="G363" s="92"/>
      <c r="H363" s="93"/>
      <c r="I363" s="93"/>
      <c r="J363" s="94"/>
      <c r="K363" s="94"/>
      <c r="L363" s="94"/>
      <c r="M363" s="94"/>
      <c r="N363" s="94"/>
      <c r="O363" s="95"/>
      <c r="P363" s="96"/>
      <c r="T363" s="49">
        <v>329</v>
      </c>
      <c r="U3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3" s="50" t="str">
        <f>IFERROR(INDEX(Tab_UBIGEO[],MATCH(PlnMsv_Tab_DocumentosAux[[#This Row],[ADQ_UBIGEO]],Tab_UBIGEO[UBIGEO],0),MATCH($V$34,Tab_UBIGEO[#Headers],0)),"")</f>
        <v/>
      </c>
      <c r="W363" s="50" t="str">
        <f>IFERROR(INDEX(Tab_UBIGEO[],MATCH(PlnMsv_Tab_DocumentosAux[[#This Row],[ADQ_UBIGEO]],Tab_UBIGEO[UBIGEO],0),MATCH($W$34,Tab_UBIGEO[#Headers],0)),"")</f>
        <v/>
      </c>
      <c r="X363" s="51" t="str">
        <f>IFERROR(INDEX(Tab_UBIGEO[],MATCH(PlnMsv_Tab_Documentos[[#This Row],[Departamento]],Tab_UBIGEO[Departamento],0),MATCH(X$34,Tab_UBIGEO[#Headers],0)),"")</f>
        <v/>
      </c>
      <c r="Y363" s="51" t="str">
        <f>IFERROR(INDEX(Tab_UBIGEO[],MATCH(PlnMsv_Tab_Documentos[[#This Row],[Provincia]],Tab_UBIGEO[Provincia],0),MATCH(Y$34,Tab_UBIGEO[#Headers],0)),"")</f>
        <v/>
      </c>
      <c r="Z363" s="50" t="str">
        <f>IF(PlnMsv_Tab_Documentos[[#This Row],[Departamento]]&lt;&gt;"",IF(COUNTIF(Tab_UBIGEO[Departamento],PlnMsv_Tab_Documentos[[#This Row],[Departamento]])&gt;=1,1,0),"")</f>
        <v/>
      </c>
      <c r="AA3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3" s="34"/>
    </row>
    <row r="364" spans="3:29" ht="27.6" customHeight="1">
      <c r="C364" s="88"/>
      <c r="D364" s="89"/>
      <c r="E364" s="90"/>
      <c r="F364" s="91"/>
      <c r="G364" s="92"/>
      <c r="H364" s="93"/>
      <c r="I364" s="93"/>
      <c r="J364" s="94"/>
      <c r="K364" s="94"/>
      <c r="L364" s="94"/>
      <c r="M364" s="94"/>
      <c r="N364" s="94"/>
      <c r="O364" s="95"/>
      <c r="P364" s="96"/>
      <c r="T364" s="49">
        <v>330</v>
      </c>
      <c r="U3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4" s="50" t="str">
        <f>IFERROR(INDEX(Tab_UBIGEO[],MATCH(PlnMsv_Tab_DocumentosAux[[#This Row],[ADQ_UBIGEO]],Tab_UBIGEO[UBIGEO],0),MATCH($V$34,Tab_UBIGEO[#Headers],0)),"")</f>
        <v/>
      </c>
      <c r="W364" s="50" t="str">
        <f>IFERROR(INDEX(Tab_UBIGEO[],MATCH(PlnMsv_Tab_DocumentosAux[[#This Row],[ADQ_UBIGEO]],Tab_UBIGEO[UBIGEO],0),MATCH($W$34,Tab_UBIGEO[#Headers],0)),"")</f>
        <v/>
      </c>
      <c r="X364" s="51" t="str">
        <f>IFERROR(INDEX(Tab_UBIGEO[],MATCH(PlnMsv_Tab_Documentos[[#This Row],[Departamento]],Tab_UBIGEO[Departamento],0),MATCH(X$34,Tab_UBIGEO[#Headers],0)),"")</f>
        <v/>
      </c>
      <c r="Y364" s="51" t="str">
        <f>IFERROR(INDEX(Tab_UBIGEO[],MATCH(PlnMsv_Tab_Documentos[[#This Row],[Provincia]],Tab_UBIGEO[Provincia],0),MATCH(Y$34,Tab_UBIGEO[#Headers],0)),"")</f>
        <v/>
      </c>
      <c r="Z364" s="50" t="str">
        <f>IF(PlnMsv_Tab_Documentos[[#This Row],[Departamento]]&lt;&gt;"",IF(COUNTIF(Tab_UBIGEO[Departamento],PlnMsv_Tab_Documentos[[#This Row],[Departamento]])&gt;=1,1,0),"")</f>
        <v/>
      </c>
      <c r="AA3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4" s="34"/>
    </row>
    <row r="365" spans="3:29" ht="27.6" customHeight="1">
      <c r="C365" s="88"/>
      <c r="D365" s="89"/>
      <c r="E365" s="90"/>
      <c r="F365" s="91"/>
      <c r="G365" s="92"/>
      <c r="H365" s="93"/>
      <c r="I365" s="93"/>
      <c r="J365" s="94"/>
      <c r="K365" s="94"/>
      <c r="L365" s="94"/>
      <c r="M365" s="94"/>
      <c r="N365" s="94"/>
      <c r="O365" s="95"/>
      <c r="P365" s="96"/>
      <c r="T365" s="49">
        <v>331</v>
      </c>
      <c r="U3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5" s="50" t="str">
        <f>IFERROR(INDEX(Tab_UBIGEO[],MATCH(PlnMsv_Tab_DocumentosAux[[#This Row],[ADQ_UBIGEO]],Tab_UBIGEO[UBIGEO],0),MATCH($V$34,Tab_UBIGEO[#Headers],0)),"")</f>
        <v/>
      </c>
      <c r="W365" s="50" t="str">
        <f>IFERROR(INDEX(Tab_UBIGEO[],MATCH(PlnMsv_Tab_DocumentosAux[[#This Row],[ADQ_UBIGEO]],Tab_UBIGEO[UBIGEO],0),MATCH($W$34,Tab_UBIGEO[#Headers],0)),"")</f>
        <v/>
      </c>
      <c r="X365" s="51" t="str">
        <f>IFERROR(INDEX(Tab_UBIGEO[],MATCH(PlnMsv_Tab_Documentos[[#This Row],[Departamento]],Tab_UBIGEO[Departamento],0),MATCH(X$34,Tab_UBIGEO[#Headers],0)),"")</f>
        <v/>
      </c>
      <c r="Y365" s="51" t="str">
        <f>IFERROR(INDEX(Tab_UBIGEO[],MATCH(PlnMsv_Tab_Documentos[[#This Row],[Provincia]],Tab_UBIGEO[Provincia],0),MATCH(Y$34,Tab_UBIGEO[#Headers],0)),"")</f>
        <v/>
      </c>
      <c r="Z365" s="50" t="str">
        <f>IF(PlnMsv_Tab_Documentos[[#This Row],[Departamento]]&lt;&gt;"",IF(COUNTIF(Tab_UBIGEO[Departamento],PlnMsv_Tab_Documentos[[#This Row],[Departamento]])&gt;=1,1,0),"")</f>
        <v/>
      </c>
      <c r="AA3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5" s="34"/>
    </row>
    <row r="366" spans="3:29" ht="27.6" customHeight="1">
      <c r="C366" s="88"/>
      <c r="D366" s="89"/>
      <c r="E366" s="90"/>
      <c r="F366" s="91"/>
      <c r="G366" s="92"/>
      <c r="H366" s="93"/>
      <c r="I366" s="93"/>
      <c r="J366" s="94"/>
      <c r="K366" s="94"/>
      <c r="L366" s="94"/>
      <c r="M366" s="94"/>
      <c r="N366" s="94"/>
      <c r="O366" s="95"/>
      <c r="P366" s="96"/>
      <c r="T366" s="49">
        <v>332</v>
      </c>
      <c r="U3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6" s="50" t="str">
        <f>IFERROR(INDEX(Tab_UBIGEO[],MATCH(PlnMsv_Tab_DocumentosAux[[#This Row],[ADQ_UBIGEO]],Tab_UBIGEO[UBIGEO],0),MATCH($V$34,Tab_UBIGEO[#Headers],0)),"")</f>
        <v/>
      </c>
      <c r="W366" s="50" t="str">
        <f>IFERROR(INDEX(Tab_UBIGEO[],MATCH(PlnMsv_Tab_DocumentosAux[[#This Row],[ADQ_UBIGEO]],Tab_UBIGEO[UBIGEO],0),MATCH($W$34,Tab_UBIGEO[#Headers],0)),"")</f>
        <v/>
      </c>
      <c r="X366" s="51" t="str">
        <f>IFERROR(INDEX(Tab_UBIGEO[],MATCH(PlnMsv_Tab_Documentos[[#This Row],[Departamento]],Tab_UBIGEO[Departamento],0),MATCH(X$34,Tab_UBIGEO[#Headers],0)),"")</f>
        <v/>
      </c>
      <c r="Y366" s="51" t="str">
        <f>IFERROR(INDEX(Tab_UBIGEO[],MATCH(PlnMsv_Tab_Documentos[[#This Row],[Provincia]],Tab_UBIGEO[Provincia],0),MATCH(Y$34,Tab_UBIGEO[#Headers],0)),"")</f>
        <v/>
      </c>
      <c r="Z366" s="50" t="str">
        <f>IF(PlnMsv_Tab_Documentos[[#This Row],[Departamento]]&lt;&gt;"",IF(COUNTIF(Tab_UBIGEO[Departamento],PlnMsv_Tab_Documentos[[#This Row],[Departamento]])&gt;=1,1,0),"")</f>
        <v/>
      </c>
      <c r="AA3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6" s="34"/>
    </row>
    <row r="367" spans="3:29" ht="27.6" customHeight="1">
      <c r="C367" s="88"/>
      <c r="D367" s="89"/>
      <c r="E367" s="90"/>
      <c r="F367" s="91"/>
      <c r="G367" s="92"/>
      <c r="H367" s="93"/>
      <c r="I367" s="93"/>
      <c r="J367" s="94"/>
      <c r="K367" s="94"/>
      <c r="L367" s="94"/>
      <c r="M367" s="94"/>
      <c r="N367" s="94"/>
      <c r="O367" s="95"/>
      <c r="P367" s="96"/>
      <c r="T367" s="49">
        <v>333</v>
      </c>
      <c r="U3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7" s="50" t="str">
        <f>IFERROR(INDEX(Tab_UBIGEO[],MATCH(PlnMsv_Tab_DocumentosAux[[#This Row],[ADQ_UBIGEO]],Tab_UBIGEO[UBIGEO],0),MATCH($V$34,Tab_UBIGEO[#Headers],0)),"")</f>
        <v/>
      </c>
      <c r="W367" s="50" t="str">
        <f>IFERROR(INDEX(Tab_UBIGEO[],MATCH(PlnMsv_Tab_DocumentosAux[[#This Row],[ADQ_UBIGEO]],Tab_UBIGEO[UBIGEO],0),MATCH($W$34,Tab_UBIGEO[#Headers],0)),"")</f>
        <v/>
      </c>
      <c r="X367" s="51" t="str">
        <f>IFERROR(INDEX(Tab_UBIGEO[],MATCH(PlnMsv_Tab_Documentos[[#This Row],[Departamento]],Tab_UBIGEO[Departamento],0),MATCH(X$34,Tab_UBIGEO[#Headers],0)),"")</f>
        <v/>
      </c>
      <c r="Y367" s="51" t="str">
        <f>IFERROR(INDEX(Tab_UBIGEO[],MATCH(PlnMsv_Tab_Documentos[[#This Row],[Provincia]],Tab_UBIGEO[Provincia],0),MATCH(Y$34,Tab_UBIGEO[#Headers],0)),"")</f>
        <v/>
      </c>
      <c r="Z367" s="50" t="str">
        <f>IF(PlnMsv_Tab_Documentos[[#This Row],[Departamento]]&lt;&gt;"",IF(COUNTIF(Tab_UBIGEO[Departamento],PlnMsv_Tab_Documentos[[#This Row],[Departamento]])&gt;=1,1,0),"")</f>
        <v/>
      </c>
      <c r="AA3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7" s="34"/>
    </row>
    <row r="368" spans="3:29" ht="27.6" customHeight="1">
      <c r="C368" s="88"/>
      <c r="D368" s="89"/>
      <c r="E368" s="90"/>
      <c r="F368" s="91"/>
      <c r="G368" s="92"/>
      <c r="H368" s="93"/>
      <c r="I368" s="93"/>
      <c r="J368" s="94"/>
      <c r="K368" s="94"/>
      <c r="L368" s="94"/>
      <c r="M368" s="94"/>
      <c r="N368" s="94"/>
      <c r="O368" s="95"/>
      <c r="P368" s="96"/>
      <c r="T368" s="49">
        <v>334</v>
      </c>
      <c r="U3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8" s="50" t="str">
        <f>IFERROR(INDEX(Tab_UBIGEO[],MATCH(PlnMsv_Tab_DocumentosAux[[#This Row],[ADQ_UBIGEO]],Tab_UBIGEO[UBIGEO],0),MATCH($V$34,Tab_UBIGEO[#Headers],0)),"")</f>
        <v/>
      </c>
      <c r="W368" s="50" t="str">
        <f>IFERROR(INDEX(Tab_UBIGEO[],MATCH(PlnMsv_Tab_DocumentosAux[[#This Row],[ADQ_UBIGEO]],Tab_UBIGEO[UBIGEO],0),MATCH($W$34,Tab_UBIGEO[#Headers],0)),"")</f>
        <v/>
      </c>
      <c r="X368" s="51" t="str">
        <f>IFERROR(INDEX(Tab_UBIGEO[],MATCH(PlnMsv_Tab_Documentos[[#This Row],[Departamento]],Tab_UBIGEO[Departamento],0),MATCH(X$34,Tab_UBIGEO[#Headers],0)),"")</f>
        <v/>
      </c>
      <c r="Y368" s="51" t="str">
        <f>IFERROR(INDEX(Tab_UBIGEO[],MATCH(PlnMsv_Tab_Documentos[[#This Row],[Provincia]],Tab_UBIGEO[Provincia],0),MATCH(Y$34,Tab_UBIGEO[#Headers],0)),"")</f>
        <v/>
      </c>
      <c r="Z368" s="50" t="str">
        <f>IF(PlnMsv_Tab_Documentos[[#This Row],[Departamento]]&lt;&gt;"",IF(COUNTIF(Tab_UBIGEO[Departamento],PlnMsv_Tab_Documentos[[#This Row],[Departamento]])&gt;=1,1,0),"")</f>
        <v/>
      </c>
      <c r="AA3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8" s="34"/>
    </row>
    <row r="369" spans="3:29" ht="27.6" customHeight="1">
      <c r="C369" s="88"/>
      <c r="D369" s="89"/>
      <c r="E369" s="90"/>
      <c r="F369" s="91"/>
      <c r="G369" s="92"/>
      <c r="H369" s="93"/>
      <c r="I369" s="93"/>
      <c r="J369" s="94"/>
      <c r="K369" s="94"/>
      <c r="L369" s="94"/>
      <c r="M369" s="94"/>
      <c r="N369" s="94"/>
      <c r="O369" s="95"/>
      <c r="P369" s="96"/>
      <c r="T369" s="49">
        <v>335</v>
      </c>
      <c r="U3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69" s="50" t="str">
        <f>IFERROR(INDEX(Tab_UBIGEO[],MATCH(PlnMsv_Tab_DocumentosAux[[#This Row],[ADQ_UBIGEO]],Tab_UBIGEO[UBIGEO],0),MATCH($V$34,Tab_UBIGEO[#Headers],0)),"")</f>
        <v/>
      </c>
      <c r="W369" s="50" t="str">
        <f>IFERROR(INDEX(Tab_UBIGEO[],MATCH(PlnMsv_Tab_DocumentosAux[[#This Row],[ADQ_UBIGEO]],Tab_UBIGEO[UBIGEO],0),MATCH($W$34,Tab_UBIGEO[#Headers],0)),"")</f>
        <v/>
      </c>
      <c r="X369" s="51" t="str">
        <f>IFERROR(INDEX(Tab_UBIGEO[],MATCH(PlnMsv_Tab_Documentos[[#This Row],[Departamento]],Tab_UBIGEO[Departamento],0),MATCH(X$34,Tab_UBIGEO[#Headers],0)),"")</f>
        <v/>
      </c>
      <c r="Y369" s="51" t="str">
        <f>IFERROR(INDEX(Tab_UBIGEO[],MATCH(PlnMsv_Tab_Documentos[[#This Row],[Provincia]],Tab_UBIGEO[Provincia],0),MATCH(Y$34,Tab_UBIGEO[#Headers],0)),"")</f>
        <v/>
      </c>
      <c r="Z369" s="50" t="str">
        <f>IF(PlnMsv_Tab_Documentos[[#This Row],[Departamento]]&lt;&gt;"",IF(COUNTIF(Tab_UBIGEO[Departamento],PlnMsv_Tab_Documentos[[#This Row],[Departamento]])&gt;=1,1,0),"")</f>
        <v/>
      </c>
      <c r="AA3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69" s="34"/>
    </row>
    <row r="370" spans="3:29" ht="27.6" customHeight="1">
      <c r="C370" s="88"/>
      <c r="D370" s="89"/>
      <c r="E370" s="90"/>
      <c r="F370" s="91"/>
      <c r="G370" s="92"/>
      <c r="H370" s="93"/>
      <c r="I370" s="93"/>
      <c r="J370" s="94"/>
      <c r="K370" s="94"/>
      <c r="L370" s="94"/>
      <c r="M370" s="94"/>
      <c r="N370" s="94"/>
      <c r="O370" s="95"/>
      <c r="P370" s="96"/>
      <c r="T370" s="49">
        <v>336</v>
      </c>
      <c r="U3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0" s="50" t="str">
        <f>IFERROR(INDEX(Tab_UBIGEO[],MATCH(PlnMsv_Tab_DocumentosAux[[#This Row],[ADQ_UBIGEO]],Tab_UBIGEO[UBIGEO],0),MATCH($V$34,Tab_UBIGEO[#Headers],0)),"")</f>
        <v/>
      </c>
      <c r="W370" s="50" t="str">
        <f>IFERROR(INDEX(Tab_UBIGEO[],MATCH(PlnMsv_Tab_DocumentosAux[[#This Row],[ADQ_UBIGEO]],Tab_UBIGEO[UBIGEO],0),MATCH($W$34,Tab_UBIGEO[#Headers],0)),"")</f>
        <v/>
      </c>
      <c r="X370" s="51" t="str">
        <f>IFERROR(INDEX(Tab_UBIGEO[],MATCH(PlnMsv_Tab_Documentos[[#This Row],[Departamento]],Tab_UBIGEO[Departamento],0),MATCH(X$34,Tab_UBIGEO[#Headers],0)),"")</f>
        <v/>
      </c>
      <c r="Y370" s="51" t="str">
        <f>IFERROR(INDEX(Tab_UBIGEO[],MATCH(PlnMsv_Tab_Documentos[[#This Row],[Provincia]],Tab_UBIGEO[Provincia],0),MATCH(Y$34,Tab_UBIGEO[#Headers],0)),"")</f>
        <v/>
      </c>
      <c r="Z370" s="50" t="str">
        <f>IF(PlnMsv_Tab_Documentos[[#This Row],[Departamento]]&lt;&gt;"",IF(COUNTIF(Tab_UBIGEO[Departamento],PlnMsv_Tab_Documentos[[#This Row],[Departamento]])&gt;=1,1,0),"")</f>
        <v/>
      </c>
      <c r="AA3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0" s="34"/>
    </row>
    <row r="371" spans="3:29" ht="27.6" customHeight="1">
      <c r="C371" s="88"/>
      <c r="D371" s="89"/>
      <c r="E371" s="90"/>
      <c r="F371" s="91"/>
      <c r="G371" s="92"/>
      <c r="H371" s="93"/>
      <c r="I371" s="93"/>
      <c r="J371" s="94"/>
      <c r="K371" s="94"/>
      <c r="L371" s="94"/>
      <c r="M371" s="94"/>
      <c r="N371" s="94"/>
      <c r="O371" s="95"/>
      <c r="P371" s="96"/>
      <c r="T371" s="49">
        <v>337</v>
      </c>
      <c r="U3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1" s="50" t="str">
        <f>IFERROR(INDEX(Tab_UBIGEO[],MATCH(PlnMsv_Tab_DocumentosAux[[#This Row],[ADQ_UBIGEO]],Tab_UBIGEO[UBIGEO],0),MATCH($V$34,Tab_UBIGEO[#Headers],0)),"")</f>
        <v/>
      </c>
      <c r="W371" s="50" t="str">
        <f>IFERROR(INDEX(Tab_UBIGEO[],MATCH(PlnMsv_Tab_DocumentosAux[[#This Row],[ADQ_UBIGEO]],Tab_UBIGEO[UBIGEO],0),MATCH($W$34,Tab_UBIGEO[#Headers],0)),"")</f>
        <v/>
      </c>
      <c r="X371" s="51" t="str">
        <f>IFERROR(INDEX(Tab_UBIGEO[],MATCH(PlnMsv_Tab_Documentos[[#This Row],[Departamento]],Tab_UBIGEO[Departamento],0),MATCH(X$34,Tab_UBIGEO[#Headers],0)),"")</f>
        <v/>
      </c>
      <c r="Y371" s="51" t="str">
        <f>IFERROR(INDEX(Tab_UBIGEO[],MATCH(PlnMsv_Tab_Documentos[[#This Row],[Provincia]],Tab_UBIGEO[Provincia],0),MATCH(Y$34,Tab_UBIGEO[#Headers],0)),"")</f>
        <v/>
      </c>
      <c r="Z371" s="50" t="str">
        <f>IF(PlnMsv_Tab_Documentos[[#This Row],[Departamento]]&lt;&gt;"",IF(COUNTIF(Tab_UBIGEO[Departamento],PlnMsv_Tab_Documentos[[#This Row],[Departamento]])&gt;=1,1,0),"")</f>
        <v/>
      </c>
      <c r="AA3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1" s="34"/>
    </row>
    <row r="372" spans="3:29" ht="27.6" customHeight="1">
      <c r="C372" s="88"/>
      <c r="D372" s="89"/>
      <c r="E372" s="90"/>
      <c r="F372" s="91"/>
      <c r="G372" s="92"/>
      <c r="H372" s="93"/>
      <c r="I372" s="93"/>
      <c r="J372" s="94"/>
      <c r="K372" s="94"/>
      <c r="L372" s="94"/>
      <c r="M372" s="94"/>
      <c r="N372" s="94"/>
      <c r="O372" s="95"/>
      <c r="P372" s="96"/>
      <c r="T372" s="49">
        <v>338</v>
      </c>
      <c r="U3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2" s="50" t="str">
        <f>IFERROR(INDEX(Tab_UBIGEO[],MATCH(PlnMsv_Tab_DocumentosAux[[#This Row],[ADQ_UBIGEO]],Tab_UBIGEO[UBIGEO],0),MATCH($V$34,Tab_UBIGEO[#Headers],0)),"")</f>
        <v/>
      </c>
      <c r="W372" s="50" t="str">
        <f>IFERROR(INDEX(Tab_UBIGEO[],MATCH(PlnMsv_Tab_DocumentosAux[[#This Row],[ADQ_UBIGEO]],Tab_UBIGEO[UBIGEO],0),MATCH($W$34,Tab_UBIGEO[#Headers],0)),"")</f>
        <v/>
      </c>
      <c r="X372" s="51" t="str">
        <f>IFERROR(INDEX(Tab_UBIGEO[],MATCH(PlnMsv_Tab_Documentos[[#This Row],[Departamento]],Tab_UBIGEO[Departamento],0),MATCH(X$34,Tab_UBIGEO[#Headers],0)),"")</f>
        <v/>
      </c>
      <c r="Y372" s="51" t="str">
        <f>IFERROR(INDEX(Tab_UBIGEO[],MATCH(PlnMsv_Tab_Documentos[[#This Row],[Provincia]],Tab_UBIGEO[Provincia],0),MATCH(Y$34,Tab_UBIGEO[#Headers],0)),"")</f>
        <v/>
      </c>
      <c r="Z372" s="50" t="str">
        <f>IF(PlnMsv_Tab_Documentos[[#This Row],[Departamento]]&lt;&gt;"",IF(COUNTIF(Tab_UBIGEO[Departamento],PlnMsv_Tab_Documentos[[#This Row],[Departamento]])&gt;=1,1,0),"")</f>
        <v/>
      </c>
      <c r="AA3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2" s="34"/>
    </row>
    <row r="373" spans="3:29" ht="27.6" customHeight="1">
      <c r="C373" s="88"/>
      <c r="D373" s="89"/>
      <c r="E373" s="90"/>
      <c r="F373" s="91"/>
      <c r="G373" s="92"/>
      <c r="H373" s="93"/>
      <c r="I373" s="93"/>
      <c r="J373" s="94"/>
      <c r="K373" s="94"/>
      <c r="L373" s="94"/>
      <c r="M373" s="94"/>
      <c r="N373" s="94"/>
      <c r="O373" s="95"/>
      <c r="P373" s="96"/>
      <c r="T373" s="49">
        <v>339</v>
      </c>
      <c r="U3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3" s="50" t="str">
        <f>IFERROR(INDEX(Tab_UBIGEO[],MATCH(PlnMsv_Tab_DocumentosAux[[#This Row],[ADQ_UBIGEO]],Tab_UBIGEO[UBIGEO],0),MATCH($V$34,Tab_UBIGEO[#Headers],0)),"")</f>
        <v/>
      </c>
      <c r="W373" s="50" t="str">
        <f>IFERROR(INDEX(Tab_UBIGEO[],MATCH(PlnMsv_Tab_DocumentosAux[[#This Row],[ADQ_UBIGEO]],Tab_UBIGEO[UBIGEO],0),MATCH($W$34,Tab_UBIGEO[#Headers],0)),"")</f>
        <v/>
      </c>
      <c r="X373" s="51" t="str">
        <f>IFERROR(INDEX(Tab_UBIGEO[],MATCH(PlnMsv_Tab_Documentos[[#This Row],[Departamento]],Tab_UBIGEO[Departamento],0),MATCH(X$34,Tab_UBIGEO[#Headers],0)),"")</f>
        <v/>
      </c>
      <c r="Y373" s="51" t="str">
        <f>IFERROR(INDEX(Tab_UBIGEO[],MATCH(PlnMsv_Tab_Documentos[[#This Row],[Provincia]],Tab_UBIGEO[Provincia],0),MATCH(Y$34,Tab_UBIGEO[#Headers],0)),"")</f>
        <v/>
      </c>
      <c r="Z373" s="50" t="str">
        <f>IF(PlnMsv_Tab_Documentos[[#This Row],[Departamento]]&lt;&gt;"",IF(COUNTIF(Tab_UBIGEO[Departamento],PlnMsv_Tab_Documentos[[#This Row],[Departamento]])&gt;=1,1,0),"")</f>
        <v/>
      </c>
      <c r="AA3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3" s="34"/>
    </row>
    <row r="374" spans="3:29" ht="27.6" customHeight="1">
      <c r="C374" s="88"/>
      <c r="D374" s="89"/>
      <c r="E374" s="90"/>
      <c r="F374" s="91"/>
      <c r="G374" s="92"/>
      <c r="H374" s="93"/>
      <c r="I374" s="93"/>
      <c r="J374" s="94"/>
      <c r="K374" s="94"/>
      <c r="L374" s="94"/>
      <c r="M374" s="94"/>
      <c r="N374" s="94"/>
      <c r="O374" s="95"/>
      <c r="P374" s="96"/>
      <c r="T374" s="49">
        <v>340</v>
      </c>
      <c r="U3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4" s="50" t="str">
        <f>IFERROR(INDEX(Tab_UBIGEO[],MATCH(PlnMsv_Tab_DocumentosAux[[#This Row],[ADQ_UBIGEO]],Tab_UBIGEO[UBIGEO],0),MATCH($V$34,Tab_UBIGEO[#Headers],0)),"")</f>
        <v/>
      </c>
      <c r="W374" s="50" t="str">
        <f>IFERROR(INDEX(Tab_UBIGEO[],MATCH(PlnMsv_Tab_DocumentosAux[[#This Row],[ADQ_UBIGEO]],Tab_UBIGEO[UBIGEO],0),MATCH($W$34,Tab_UBIGEO[#Headers],0)),"")</f>
        <v/>
      </c>
      <c r="X374" s="51" t="str">
        <f>IFERROR(INDEX(Tab_UBIGEO[],MATCH(PlnMsv_Tab_Documentos[[#This Row],[Departamento]],Tab_UBIGEO[Departamento],0),MATCH(X$34,Tab_UBIGEO[#Headers],0)),"")</f>
        <v/>
      </c>
      <c r="Y374" s="51" t="str">
        <f>IFERROR(INDEX(Tab_UBIGEO[],MATCH(PlnMsv_Tab_Documentos[[#This Row],[Provincia]],Tab_UBIGEO[Provincia],0),MATCH(Y$34,Tab_UBIGEO[#Headers],0)),"")</f>
        <v/>
      </c>
      <c r="Z374" s="50" t="str">
        <f>IF(PlnMsv_Tab_Documentos[[#This Row],[Departamento]]&lt;&gt;"",IF(COUNTIF(Tab_UBIGEO[Departamento],PlnMsv_Tab_Documentos[[#This Row],[Departamento]])&gt;=1,1,0),"")</f>
        <v/>
      </c>
      <c r="AA3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4" s="34"/>
    </row>
    <row r="375" spans="3:29" ht="27.6" customHeight="1">
      <c r="C375" s="88"/>
      <c r="D375" s="89"/>
      <c r="E375" s="90"/>
      <c r="F375" s="91"/>
      <c r="G375" s="92"/>
      <c r="H375" s="93"/>
      <c r="I375" s="93"/>
      <c r="J375" s="94"/>
      <c r="K375" s="94"/>
      <c r="L375" s="94"/>
      <c r="M375" s="94"/>
      <c r="N375" s="94"/>
      <c r="O375" s="95"/>
      <c r="P375" s="96"/>
      <c r="T375" s="49">
        <v>341</v>
      </c>
      <c r="U3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5" s="50" t="str">
        <f>IFERROR(INDEX(Tab_UBIGEO[],MATCH(PlnMsv_Tab_DocumentosAux[[#This Row],[ADQ_UBIGEO]],Tab_UBIGEO[UBIGEO],0),MATCH($V$34,Tab_UBIGEO[#Headers],0)),"")</f>
        <v/>
      </c>
      <c r="W375" s="50" t="str">
        <f>IFERROR(INDEX(Tab_UBIGEO[],MATCH(PlnMsv_Tab_DocumentosAux[[#This Row],[ADQ_UBIGEO]],Tab_UBIGEO[UBIGEO],0),MATCH($W$34,Tab_UBIGEO[#Headers],0)),"")</f>
        <v/>
      </c>
      <c r="X375" s="51" t="str">
        <f>IFERROR(INDEX(Tab_UBIGEO[],MATCH(PlnMsv_Tab_Documentos[[#This Row],[Departamento]],Tab_UBIGEO[Departamento],0),MATCH(X$34,Tab_UBIGEO[#Headers],0)),"")</f>
        <v/>
      </c>
      <c r="Y375" s="51" t="str">
        <f>IFERROR(INDEX(Tab_UBIGEO[],MATCH(PlnMsv_Tab_Documentos[[#This Row],[Provincia]],Tab_UBIGEO[Provincia],0),MATCH(Y$34,Tab_UBIGEO[#Headers],0)),"")</f>
        <v/>
      </c>
      <c r="Z375" s="50" t="str">
        <f>IF(PlnMsv_Tab_Documentos[[#This Row],[Departamento]]&lt;&gt;"",IF(COUNTIF(Tab_UBIGEO[Departamento],PlnMsv_Tab_Documentos[[#This Row],[Departamento]])&gt;=1,1,0),"")</f>
        <v/>
      </c>
      <c r="AA3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5" s="34"/>
    </row>
    <row r="376" spans="3:29" ht="27.6" customHeight="1">
      <c r="C376" s="88"/>
      <c r="D376" s="89"/>
      <c r="E376" s="90"/>
      <c r="F376" s="91"/>
      <c r="G376" s="92"/>
      <c r="H376" s="93"/>
      <c r="I376" s="93"/>
      <c r="J376" s="94"/>
      <c r="K376" s="94"/>
      <c r="L376" s="94"/>
      <c r="M376" s="94"/>
      <c r="N376" s="94"/>
      <c r="O376" s="95"/>
      <c r="P376" s="96"/>
      <c r="T376" s="49">
        <v>342</v>
      </c>
      <c r="U3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6" s="50" t="str">
        <f>IFERROR(INDEX(Tab_UBIGEO[],MATCH(PlnMsv_Tab_DocumentosAux[[#This Row],[ADQ_UBIGEO]],Tab_UBIGEO[UBIGEO],0),MATCH($V$34,Tab_UBIGEO[#Headers],0)),"")</f>
        <v/>
      </c>
      <c r="W376" s="50" t="str">
        <f>IFERROR(INDEX(Tab_UBIGEO[],MATCH(PlnMsv_Tab_DocumentosAux[[#This Row],[ADQ_UBIGEO]],Tab_UBIGEO[UBIGEO],0),MATCH($W$34,Tab_UBIGEO[#Headers],0)),"")</f>
        <v/>
      </c>
      <c r="X376" s="51" t="str">
        <f>IFERROR(INDEX(Tab_UBIGEO[],MATCH(PlnMsv_Tab_Documentos[[#This Row],[Departamento]],Tab_UBIGEO[Departamento],0),MATCH(X$34,Tab_UBIGEO[#Headers],0)),"")</f>
        <v/>
      </c>
      <c r="Y376" s="51" t="str">
        <f>IFERROR(INDEX(Tab_UBIGEO[],MATCH(PlnMsv_Tab_Documentos[[#This Row],[Provincia]],Tab_UBIGEO[Provincia],0),MATCH(Y$34,Tab_UBIGEO[#Headers],0)),"")</f>
        <v/>
      </c>
      <c r="Z376" s="50" t="str">
        <f>IF(PlnMsv_Tab_Documentos[[#This Row],[Departamento]]&lt;&gt;"",IF(COUNTIF(Tab_UBIGEO[Departamento],PlnMsv_Tab_Documentos[[#This Row],[Departamento]])&gt;=1,1,0),"")</f>
        <v/>
      </c>
      <c r="AA3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6" s="34"/>
    </row>
    <row r="377" spans="3:29" ht="27.6" customHeight="1">
      <c r="C377" s="88"/>
      <c r="D377" s="89"/>
      <c r="E377" s="90"/>
      <c r="F377" s="91"/>
      <c r="G377" s="92"/>
      <c r="H377" s="93"/>
      <c r="I377" s="93"/>
      <c r="J377" s="94"/>
      <c r="K377" s="94"/>
      <c r="L377" s="94"/>
      <c r="M377" s="94"/>
      <c r="N377" s="94"/>
      <c r="O377" s="95"/>
      <c r="P377" s="96"/>
      <c r="T377" s="49">
        <v>343</v>
      </c>
      <c r="U3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7" s="50" t="str">
        <f>IFERROR(INDEX(Tab_UBIGEO[],MATCH(PlnMsv_Tab_DocumentosAux[[#This Row],[ADQ_UBIGEO]],Tab_UBIGEO[UBIGEO],0),MATCH($V$34,Tab_UBIGEO[#Headers],0)),"")</f>
        <v/>
      </c>
      <c r="W377" s="50" t="str">
        <f>IFERROR(INDEX(Tab_UBIGEO[],MATCH(PlnMsv_Tab_DocumentosAux[[#This Row],[ADQ_UBIGEO]],Tab_UBIGEO[UBIGEO],0),MATCH($W$34,Tab_UBIGEO[#Headers],0)),"")</f>
        <v/>
      </c>
      <c r="X377" s="51" t="str">
        <f>IFERROR(INDEX(Tab_UBIGEO[],MATCH(PlnMsv_Tab_Documentos[[#This Row],[Departamento]],Tab_UBIGEO[Departamento],0),MATCH(X$34,Tab_UBIGEO[#Headers],0)),"")</f>
        <v/>
      </c>
      <c r="Y377" s="51" t="str">
        <f>IFERROR(INDEX(Tab_UBIGEO[],MATCH(PlnMsv_Tab_Documentos[[#This Row],[Provincia]],Tab_UBIGEO[Provincia],0),MATCH(Y$34,Tab_UBIGEO[#Headers],0)),"")</f>
        <v/>
      </c>
      <c r="Z377" s="50" t="str">
        <f>IF(PlnMsv_Tab_Documentos[[#This Row],[Departamento]]&lt;&gt;"",IF(COUNTIF(Tab_UBIGEO[Departamento],PlnMsv_Tab_Documentos[[#This Row],[Departamento]])&gt;=1,1,0),"")</f>
        <v/>
      </c>
      <c r="AA3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7" s="34"/>
    </row>
    <row r="378" spans="3:29" ht="27.6" customHeight="1">
      <c r="C378" s="88"/>
      <c r="D378" s="89"/>
      <c r="E378" s="90"/>
      <c r="F378" s="91"/>
      <c r="G378" s="92"/>
      <c r="H378" s="93"/>
      <c r="I378" s="93"/>
      <c r="J378" s="94"/>
      <c r="K378" s="94"/>
      <c r="L378" s="94"/>
      <c r="M378" s="94"/>
      <c r="N378" s="94"/>
      <c r="O378" s="95"/>
      <c r="P378" s="96"/>
      <c r="T378" s="49">
        <v>344</v>
      </c>
      <c r="U3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8" s="50" t="str">
        <f>IFERROR(INDEX(Tab_UBIGEO[],MATCH(PlnMsv_Tab_DocumentosAux[[#This Row],[ADQ_UBIGEO]],Tab_UBIGEO[UBIGEO],0),MATCH($V$34,Tab_UBIGEO[#Headers],0)),"")</f>
        <v/>
      </c>
      <c r="W378" s="50" t="str">
        <f>IFERROR(INDEX(Tab_UBIGEO[],MATCH(PlnMsv_Tab_DocumentosAux[[#This Row],[ADQ_UBIGEO]],Tab_UBIGEO[UBIGEO],0),MATCH($W$34,Tab_UBIGEO[#Headers],0)),"")</f>
        <v/>
      </c>
      <c r="X378" s="51" t="str">
        <f>IFERROR(INDEX(Tab_UBIGEO[],MATCH(PlnMsv_Tab_Documentos[[#This Row],[Departamento]],Tab_UBIGEO[Departamento],0),MATCH(X$34,Tab_UBIGEO[#Headers],0)),"")</f>
        <v/>
      </c>
      <c r="Y378" s="51" t="str">
        <f>IFERROR(INDEX(Tab_UBIGEO[],MATCH(PlnMsv_Tab_Documentos[[#This Row],[Provincia]],Tab_UBIGEO[Provincia],0),MATCH(Y$34,Tab_UBIGEO[#Headers],0)),"")</f>
        <v/>
      </c>
      <c r="Z378" s="50" t="str">
        <f>IF(PlnMsv_Tab_Documentos[[#This Row],[Departamento]]&lt;&gt;"",IF(COUNTIF(Tab_UBIGEO[Departamento],PlnMsv_Tab_Documentos[[#This Row],[Departamento]])&gt;=1,1,0),"")</f>
        <v/>
      </c>
      <c r="AA3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8" s="34"/>
    </row>
    <row r="379" spans="3:29" ht="27.6" customHeight="1">
      <c r="C379" s="88"/>
      <c r="D379" s="89"/>
      <c r="E379" s="90"/>
      <c r="F379" s="91"/>
      <c r="G379" s="92"/>
      <c r="H379" s="93"/>
      <c r="I379" s="93"/>
      <c r="J379" s="94"/>
      <c r="K379" s="94"/>
      <c r="L379" s="94"/>
      <c r="M379" s="94"/>
      <c r="N379" s="94"/>
      <c r="O379" s="95"/>
      <c r="P379" s="96"/>
      <c r="T379" s="49">
        <v>345</v>
      </c>
      <c r="U3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79" s="50" t="str">
        <f>IFERROR(INDEX(Tab_UBIGEO[],MATCH(PlnMsv_Tab_DocumentosAux[[#This Row],[ADQ_UBIGEO]],Tab_UBIGEO[UBIGEO],0),MATCH($V$34,Tab_UBIGEO[#Headers],0)),"")</f>
        <v/>
      </c>
      <c r="W379" s="50" t="str">
        <f>IFERROR(INDEX(Tab_UBIGEO[],MATCH(PlnMsv_Tab_DocumentosAux[[#This Row],[ADQ_UBIGEO]],Tab_UBIGEO[UBIGEO],0),MATCH($W$34,Tab_UBIGEO[#Headers],0)),"")</f>
        <v/>
      </c>
      <c r="X379" s="51" t="str">
        <f>IFERROR(INDEX(Tab_UBIGEO[],MATCH(PlnMsv_Tab_Documentos[[#This Row],[Departamento]],Tab_UBIGEO[Departamento],0),MATCH(X$34,Tab_UBIGEO[#Headers],0)),"")</f>
        <v/>
      </c>
      <c r="Y379" s="51" t="str">
        <f>IFERROR(INDEX(Tab_UBIGEO[],MATCH(PlnMsv_Tab_Documentos[[#This Row],[Provincia]],Tab_UBIGEO[Provincia],0),MATCH(Y$34,Tab_UBIGEO[#Headers],0)),"")</f>
        <v/>
      </c>
      <c r="Z379" s="50" t="str">
        <f>IF(PlnMsv_Tab_Documentos[[#This Row],[Departamento]]&lt;&gt;"",IF(COUNTIF(Tab_UBIGEO[Departamento],PlnMsv_Tab_Documentos[[#This Row],[Departamento]])&gt;=1,1,0),"")</f>
        <v/>
      </c>
      <c r="AA3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79" s="34"/>
    </row>
    <row r="380" spans="3:29" ht="27.6" customHeight="1">
      <c r="C380" s="88"/>
      <c r="D380" s="89"/>
      <c r="E380" s="90"/>
      <c r="F380" s="91"/>
      <c r="G380" s="92"/>
      <c r="H380" s="93"/>
      <c r="I380" s="93"/>
      <c r="J380" s="94"/>
      <c r="K380" s="94"/>
      <c r="L380" s="94"/>
      <c r="M380" s="94"/>
      <c r="N380" s="94"/>
      <c r="O380" s="95"/>
      <c r="P380" s="96"/>
      <c r="T380" s="49">
        <v>346</v>
      </c>
      <c r="U3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0" s="50" t="str">
        <f>IFERROR(INDEX(Tab_UBIGEO[],MATCH(PlnMsv_Tab_DocumentosAux[[#This Row],[ADQ_UBIGEO]],Tab_UBIGEO[UBIGEO],0),MATCH($V$34,Tab_UBIGEO[#Headers],0)),"")</f>
        <v/>
      </c>
      <c r="W380" s="50" t="str">
        <f>IFERROR(INDEX(Tab_UBIGEO[],MATCH(PlnMsv_Tab_DocumentosAux[[#This Row],[ADQ_UBIGEO]],Tab_UBIGEO[UBIGEO],0),MATCH($W$34,Tab_UBIGEO[#Headers],0)),"")</f>
        <v/>
      </c>
      <c r="X380" s="51" t="str">
        <f>IFERROR(INDEX(Tab_UBIGEO[],MATCH(PlnMsv_Tab_Documentos[[#This Row],[Departamento]],Tab_UBIGEO[Departamento],0),MATCH(X$34,Tab_UBIGEO[#Headers],0)),"")</f>
        <v/>
      </c>
      <c r="Y380" s="51" t="str">
        <f>IFERROR(INDEX(Tab_UBIGEO[],MATCH(PlnMsv_Tab_Documentos[[#This Row],[Provincia]],Tab_UBIGEO[Provincia],0),MATCH(Y$34,Tab_UBIGEO[#Headers],0)),"")</f>
        <v/>
      </c>
      <c r="Z380" s="50" t="str">
        <f>IF(PlnMsv_Tab_Documentos[[#This Row],[Departamento]]&lt;&gt;"",IF(COUNTIF(Tab_UBIGEO[Departamento],PlnMsv_Tab_Documentos[[#This Row],[Departamento]])&gt;=1,1,0),"")</f>
        <v/>
      </c>
      <c r="AA3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0" s="34"/>
    </row>
    <row r="381" spans="3:29" ht="27.6" customHeight="1">
      <c r="C381" s="88"/>
      <c r="D381" s="89"/>
      <c r="E381" s="90"/>
      <c r="F381" s="91"/>
      <c r="G381" s="92"/>
      <c r="H381" s="93"/>
      <c r="I381" s="93"/>
      <c r="J381" s="94"/>
      <c r="K381" s="94"/>
      <c r="L381" s="94"/>
      <c r="M381" s="94"/>
      <c r="N381" s="94"/>
      <c r="O381" s="95"/>
      <c r="P381" s="96"/>
      <c r="T381" s="49">
        <v>347</v>
      </c>
      <c r="U3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1" s="50" t="str">
        <f>IFERROR(INDEX(Tab_UBIGEO[],MATCH(PlnMsv_Tab_DocumentosAux[[#This Row],[ADQ_UBIGEO]],Tab_UBIGEO[UBIGEO],0),MATCH($V$34,Tab_UBIGEO[#Headers],0)),"")</f>
        <v/>
      </c>
      <c r="W381" s="50" t="str">
        <f>IFERROR(INDEX(Tab_UBIGEO[],MATCH(PlnMsv_Tab_DocumentosAux[[#This Row],[ADQ_UBIGEO]],Tab_UBIGEO[UBIGEO],0),MATCH($W$34,Tab_UBIGEO[#Headers],0)),"")</f>
        <v/>
      </c>
      <c r="X381" s="51" t="str">
        <f>IFERROR(INDEX(Tab_UBIGEO[],MATCH(PlnMsv_Tab_Documentos[[#This Row],[Departamento]],Tab_UBIGEO[Departamento],0),MATCH(X$34,Tab_UBIGEO[#Headers],0)),"")</f>
        <v/>
      </c>
      <c r="Y381" s="51" t="str">
        <f>IFERROR(INDEX(Tab_UBIGEO[],MATCH(PlnMsv_Tab_Documentos[[#This Row],[Provincia]],Tab_UBIGEO[Provincia],0),MATCH(Y$34,Tab_UBIGEO[#Headers],0)),"")</f>
        <v/>
      </c>
      <c r="Z381" s="50" t="str">
        <f>IF(PlnMsv_Tab_Documentos[[#This Row],[Departamento]]&lt;&gt;"",IF(COUNTIF(Tab_UBIGEO[Departamento],PlnMsv_Tab_Documentos[[#This Row],[Departamento]])&gt;=1,1,0),"")</f>
        <v/>
      </c>
      <c r="AA3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1" s="34"/>
    </row>
    <row r="382" spans="3:29" ht="27.6" customHeight="1">
      <c r="C382" s="88"/>
      <c r="D382" s="89"/>
      <c r="E382" s="90"/>
      <c r="F382" s="91"/>
      <c r="G382" s="92"/>
      <c r="H382" s="93"/>
      <c r="I382" s="93"/>
      <c r="J382" s="94"/>
      <c r="K382" s="94"/>
      <c r="L382" s="94"/>
      <c r="M382" s="94"/>
      <c r="N382" s="94"/>
      <c r="O382" s="95"/>
      <c r="P382" s="96"/>
      <c r="T382" s="49">
        <v>348</v>
      </c>
      <c r="U3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2" s="50" t="str">
        <f>IFERROR(INDEX(Tab_UBIGEO[],MATCH(PlnMsv_Tab_DocumentosAux[[#This Row],[ADQ_UBIGEO]],Tab_UBIGEO[UBIGEO],0),MATCH($V$34,Tab_UBIGEO[#Headers],0)),"")</f>
        <v/>
      </c>
      <c r="W382" s="50" t="str">
        <f>IFERROR(INDEX(Tab_UBIGEO[],MATCH(PlnMsv_Tab_DocumentosAux[[#This Row],[ADQ_UBIGEO]],Tab_UBIGEO[UBIGEO],0),MATCH($W$34,Tab_UBIGEO[#Headers],0)),"")</f>
        <v/>
      </c>
      <c r="X382" s="51" t="str">
        <f>IFERROR(INDEX(Tab_UBIGEO[],MATCH(PlnMsv_Tab_Documentos[[#This Row],[Departamento]],Tab_UBIGEO[Departamento],0),MATCH(X$34,Tab_UBIGEO[#Headers],0)),"")</f>
        <v/>
      </c>
      <c r="Y382" s="51" t="str">
        <f>IFERROR(INDEX(Tab_UBIGEO[],MATCH(PlnMsv_Tab_Documentos[[#This Row],[Provincia]],Tab_UBIGEO[Provincia],0),MATCH(Y$34,Tab_UBIGEO[#Headers],0)),"")</f>
        <v/>
      </c>
      <c r="Z382" s="50" t="str">
        <f>IF(PlnMsv_Tab_Documentos[[#This Row],[Departamento]]&lt;&gt;"",IF(COUNTIF(Tab_UBIGEO[Departamento],PlnMsv_Tab_Documentos[[#This Row],[Departamento]])&gt;=1,1,0),"")</f>
        <v/>
      </c>
      <c r="AA3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2" s="34"/>
    </row>
    <row r="383" spans="3:29" ht="27.6" customHeight="1">
      <c r="C383" s="88"/>
      <c r="D383" s="89"/>
      <c r="E383" s="90"/>
      <c r="F383" s="91"/>
      <c r="G383" s="92"/>
      <c r="H383" s="93"/>
      <c r="I383" s="93"/>
      <c r="J383" s="94"/>
      <c r="K383" s="94"/>
      <c r="L383" s="94"/>
      <c r="M383" s="94"/>
      <c r="N383" s="94"/>
      <c r="O383" s="95"/>
      <c r="P383" s="96"/>
      <c r="T383" s="49">
        <v>349</v>
      </c>
      <c r="U3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3" s="50" t="str">
        <f>IFERROR(INDEX(Tab_UBIGEO[],MATCH(PlnMsv_Tab_DocumentosAux[[#This Row],[ADQ_UBIGEO]],Tab_UBIGEO[UBIGEO],0),MATCH($V$34,Tab_UBIGEO[#Headers],0)),"")</f>
        <v/>
      </c>
      <c r="W383" s="50" t="str">
        <f>IFERROR(INDEX(Tab_UBIGEO[],MATCH(PlnMsv_Tab_DocumentosAux[[#This Row],[ADQ_UBIGEO]],Tab_UBIGEO[UBIGEO],0),MATCH($W$34,Tab_UBIGEO[#Headers],0)),"")</f>
        <v/>
      </c>
      <c r="X383" s="51" t="str">
        <f>IFERROR(INDEX(Tab_UBIGEO[],MATCH(PlnMsv_Tab_Documentos[[#This Row],[Departamento]],Tab_UBIGEO[Departamento],0),MATCH(X$34,Tab_UBIGEO[#Headers],0)),"")</f>
        <v/>
      </c>
      <c r="Y383" s="51" t="str">
        <f>IFERROR(INDEX(Tab_UBIGEO[],MATCH(PlnMsv_Tab_Documentos[[#This Row],[Provincia]],Tab_UBIGEO[Provincia],0),MATCH(Y$34,Tab_UBIGEO[#Headers],0)),"")</f>
        <v/>
      </c>
      <c r="Z383" s="50" t="str">
        <f>IF(PlnMsv_Tab_Documentos[[#This Row],[Departamento]]&lt;&gt;"",IF(COUNTIF(Tab_UBIGEO[Departamento],PlnMsv_Tab_Documentos[[#This Row],[Departamento]])&gt;=1,1,0),"")</f>
        <v/>
      </c>
      <c r="AA3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3" s="34"/>
    </row>
    <row r="384" spans="3:29" ht="27.6" customHeight="1">
      <c r="C384" s="88"/>
      <c r="D384" s="89"/>
      <c r="E384" s="90"/>
      <c r="F384" s="91"/>
      <c r="G384" s="92"/>
      <c r="H384" s="93"/>
      <c r="I384" s="93"/>
      <c r="J384" s="94"/>
      <c r="K384" s="94"/>
      <c r="L384" s="94"/>
      <c r="M384" s="94"/>
      <c r="N384" s="94"/>
      <c r="O384" s="95"/>
      <c r="P384" s="96"/>
      <c r="T384" s="49">
        <v>350</v>
      </c>
      <c r="U3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4" s="50" t="str">
        <f>IFERROR(INDEX(Tab_UBIGEO[],MATCH(PlnMsv_Tab_DocumentosAux[[#This Row],[ADQ_UBIGEO]],Tab_UBIGEO[UBIGEO],0),MATCH($V$34,Tab_UBIGEO[#Headers],0)),"")</f>
        <v/>
      </c>
      <c r="W384" s="50" t="str">
        <f>IFERROR(INDEX(Tab_UBIGEO[],MATCH(PlnMsv_Tab_DocumentosAux[[#This Row],[ADQ_UBIGEO]],Tab_UBIGEO[UBIGEO],0),MATCH($W$34,Tab_UBIGEO[#Headers],0)),"")</f>
        <v/>
      </c>
      <c r="X384" s="51" t="str">
        <f>IFERROR(INDEX(Tab_UBIGEO[],MATCH(PlnMsv_Tab_Documentos[[#This Row],[Departamento]],Tab_UBIGEO[Departamento],0),MATCH(X$34,Tab_UBIGEO[#Headers],0)),"")</f>
        <v/>
      </c>
      <c r="Y384" s="51" t="str">
        <f>IFERROR(INDEX(Tab_UBIGEO[],MATCH(PlnMsv_Tab_Documentos[[#This Row],[Provincia]],Tab_UBIGEO[Provincia],0),MATCH(Y$34,Tab_UBIGEO[#Headers],0)),"")</f>
        <v/>
      </c>
      <c r="Z384" s="50" t="str">
        <f>IF(PlnMsv_Tab_Documentos[[#This Row],[Departamento]]&lt;&gt;"",IF(COUNTIF(Tab_UBIGEO[Departamento],PlnMsv_Tab_Documentos[[#This Row],[Departamento]])&gt;=1,1,0),"")</f>
        <v/>
      </c>
      <c r="AA3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4" s="34"/>
    </row>
    <row r="385" spans="3:29" ht="27.6" customHeight="1">
      <c r="C385" s="88"/>
      <c r="D385" s="89"/>
      <c r="E385" s="90"/>
      <c r="F385" s="91"/>
      <c r="G385" s="92"/>
      <c r="H385" s="93"/>
      <c r="I385" s="93"/>
      <c r="J385" s="94"/>
      <c r="K385" s="94"/>
      <c r="L385" s="94"/>
      <c r="M385" s="94"/>
      <c r="N385" s="94"/>
      <c r="O385" s="95"/>
      <c r="P385" s="96"/>
      <c r="T385" s="49">
        <v>351</v>
      </c>
      <c r="U3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5" s="50" t="str">
        <f>IFERROR(INDEX(Tab_UBIGEO[],MATCH(PlnMsv_Tab_DocumentosAux[[#This Row],[ADQ_UBIGEO]],Tab_UBIGEO[UBIGEO],0),MATCH($V$34,Tab_UBIGEO[#Headers],0)),"")</f>
        <v/>
      </c>
      <c r="W385" s="50" t="str">
        <f>IFERROR(INDEX(Tab_UBIGEO[],MATCH(PlnMsv_Tab_DocumentosAux[[#This Row],[ADQ_UBIGEO]],Tab_UBIGEO[UBIGEO],0),MATCH($W$34,Tab_UBIGEO[#Headers],0)),"")</f>
        <v/>
      </c>
      <c r="X385" s="51" t="str">
        <f>IFERROR(INDEX(Tab_UBIGEO[],MATCH(PlnMsv_Tab_Documentos[[#This Row],[Departamento]],Tab_UBIGEO[Departamento],0),MATCH(X$34,Tab_UBIGEO[#Headers],0)),"")</f>
        <v/>
      </c>
      <c r="Y385" s="51" t="str">
        <f>IFERROR(INDEX(Tab_UBIGEO[],MATCH(PlnMsv_Tab_Documentos[[#This Row],[Provincia]],Tab_UBIGEO[Provincia],0),MATCH(Y$34,Tab_UBIGEO[#Headers],0)),"")</f>
        <v/>
      </c>
      <c r="Z385" s="50" t="str">
        <f>IF(PlnMsv_Tab_Documentos[[#This Row],[Departamento]]&lt;&gt;"",IF(COUNTIF(Tab_UBIGEO[Departamento],PlnMsv_Tab_Documentos[[#This Row],[Departamento]])&gt;=1,1,0),"")</f>
        <v/>
      </c>
      <c r="AA3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5" s="34"/>
    </row>
    <row r="386" spans="3:29" ht="27.6" customHeight="1">
      <c r="C386" s="88"/>
      <c r="D386" s="89"/>
      <c r="E386" s="90"/>
      <c r="F386" s="91"/>
      <c r="G386" s="92"/>
      <c r="H386" s="93"/>
      <c r="I386" s="93"/>
      <c r="J386" s="94"/>
      <c r="K386" s="94"/>
      <c r="L386" s="94"/>
      <c r="M386" s="94"/>
      <c r="N386" s="94"/>
      <c r="O386" s="95"/>
      <c r="P386" s="96"/>
      <c r="T386" s="49">
        <v>352</v>
      </c>
      <c r="U3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6" s="50" t="str">
        <f>IFERROR(INDEX(Tab_UBIGEO[],MATCH(PlnMsv_Tab_DocumentosAux[[#This Row],[ADQ_UBIGEO]],Tab_UBIGEO[UBIGEO],0),MATCH($V$34,Tab_UBIGEO[#Headers],0)),"")</f>
        <v/>
      </c>
      <c r="W386" s="50" t="str">
        <f>IFERROR(INDEX(Tab_UBIGEO[],MATCH(PlnMsv_Tab_DocumentosAux[[#This Row],[ADQ_UBIGEO]],Tab_UBIGEO[UBIGEO],0),MATCH($W$34,Tab_UBIGEO[#Headers],0)),"")</f>
        <v/>
      </c>
      <c r="X386" s="51" t="str">
        <f>IFERROR(INDEX(Tab_UBIGEO[],MATCH(PlnMsv_Tab_Documentos[[#This Row],[Departamento]],Tab_UBIGEO[Departamento],0),MATCH(X$34,Tab_UBIGEO[#Headers],0)),"")</f>
        <v/>
      </c>
      <c r="Y386" s="51" t="str">
        <f>IFERROR(INDEX(Tab_UBIGEO[],MATCH(PlnMsv_Tab_Documentos[[#This Row],[Provincia]],Tab_UBIGEO[Provincia],0),MATCH(Y$34,Tab_UBIGEO[#Headers],0)),"")</f>
        <v/>
      </c>
      <c r="Z386" s="50" t="str">
        <f>IF(PlnMsv_Tab_Documentos[[#This Row],[Departamento]]&lt;&gt;"",IF(COUNTIF(Tab_UBIGEO[Departamento],PlnMsv_Tab_Documentos[[#This Row],[Departamento]])&gt;=1,1,0),"")</f>
        <v/>
      </c>
      <c r="AA3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6" s="34"/>
    </row>
    <row r="387" spans="3:29" ht="27.6" customHeight="1">
      <c r="C387" s="88"/>
      <c r="D387" s="89"/>
      <c r="E387" s="90"/>
      <c r="F387" s="91"/>
      <c r="G387" s="92"/>
      <c r="H387" s="93"/>
      <c r="I387" s="93"/>
      <c r="J387" s="94"/>
      <c r="K387" s="94"/>
      <c r="L387" s="94"/>
      <c r="M387" s="94"/>
      <c r="N387" s="94"/>
      <c r="O387" s="95"/>
      <c r="P387" s="96"/>
      <c r="T387" s="49">
        <v>353</v>
      </c>
      <c r="U3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7" s="50" t="str">
        <f>IFERROR(INDEX(Tab_UBIGEO[],MATCH(PlnMsv_Tab_DocumentosAux[[#This Row],[ADQ_UBIGEO]],Tab_UBIGEO[UBIGEO],0),MATCH($V$34,Tab_UBIGEO[#Headers],0)),"")</f>
        <v/>
      </c>
      <c r="W387" s="50" t="str">
        <f>IFERROR(INDEX(Tab_UBIGEO[],MATCH(PlnMsv_Tab_DocumentosAux[[#This Row],[ADQ_UBIGEO]],Tab_UBIGEO[UBIGEO],0),MATCH($W$34,Tab_UBIGEO[#Headers],0)),"")</f>
        <v/>
      </c>
      <c r="X387" s="51" t="str">
        <f>IFERROR(INDEX(Tab_UBIGEO[],MATCH(PlnMsv_Tab_Documentos[[#This Row],[Departamento]],Tab_UBIGEO[Departamento],0),MATCH(X$34,Tab_UBIGEO[#Headers],0)),"")</f>
        <v/>
      </c>
      <c r="Y387" s="51" t="str">
        <f>IFERROR(INDEX(Tab_UBIGEO[],MATCH(PlnMsv_Tab_Documentos[[#This Row],[Provincia]],Tab_UBIGEO[Provincia],0),MATCH(Y$34,Tab_UBIGEO[#Headers],0)),"")</f>
        <v/>
      </c>
      <c r="Z387" s="50" t="str">
        <f>IF(PlnMsv_Tab_Documentos[[#This Row],[Departamento]]&lt;&gt;"",IF(COUNTIF(Tab_UBIGEO[Departamento],PlnMsv_Tab_Documentos[[#This Row],[Departamento]])&gt;=1,1,0),"")</f>
        <v/>
      </c>
      <c r="AA3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7" s="34"/>
    </row>
    <row r="388" spans="3:29" ht="27.6" customHeight="1">
      <c r="C388" s="88"/>
      <c r="D388" s="89"/>
      <c r="E388" s="90"/>
      <c r="F388" s="91"/>
      <c r="G388" s="92"/>
      <c r="H388" s="93"/>
      <c r="I388" s="93"/>
      <c r="J388" s="94"/>
      <c r="K388" s="94"/>
      <c r="L388" s="94"/>
      <c r="M388" s="94"/>
      <c r="N388" s="94"/>
      <c r="O388" s="95"/>
      <c r="P388" s="96"/>
      <c r="T388" s="49">
        <v>354</v>
      </c>
      <c r="U3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8" s="50" t="str">
        <f>IFERROR(INDEX(Tab_UBIGEO[],MATCH(PlnMsv_Tab_DocumentosAux[[#This Row],[ADQ_UBIGEO]],Tab_UBIGEO[UBIGEO],0),MATCH($V$34,Tab_UBIGEO[#Headers],0)),"")</f>
        <v/>
      </c>
      <c r="W388" s="50" t="str">
        <f>IFERROR(INDEX(Tab_UBIGEO[],MATCH(PlnMsv_Tab_DocumentosAux[[#This Row],[ADQ_UBIGEO]],Tab_UBIGEO[UBIGEO],0),MATCH($W$34,Tab_UBIGEO[#Headers],0)),"")</f>
        <v/>
      </c>
      <c r="X388" s="51" t="str">
        <f>IFERROR(INDEX(Tab_UBIGEO[],MATCH(PlnMsv_Tab_Documentos[[#This Row],[Departamento]],Tab_UBIGEO[Departamento],0),MATCH(X$34,Tab_UBIGEO[#Headers],0)),"")</f>
        <v/>
      </c>
      <c r="Y388" s="51" t="str">
        <f>IFERROR(INDEX(Tab_UBIGEO[],MATCH(PlnMsv_Tab_Documentos[[#This Row],[Provincia]],Tab_UBIGEO[Provincia],0),MATCH(Y$34,Tab_UBIGEO[#Headers],0)),"")</f>
        <v/>
      </c>
      <c r="Z388" s="50" t="str">
        <f>IF(PlnMsv_Tab_Documentos[[#This Row],[Departamento]]&lt;&gt;"",IF(COUNTIF(Tab_UBIGEO[Departamento],PlnMsv_Tab_Documentos[[#This Row],[Departamento]])&gt;=1,1,0),"")</f>
        <v/>
      </c>
      <c r="AA3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8" s="34"/>
    </row>
    <row r="389" spans="3:29" ht="27.6" customHeight="1">
      <c r="C389" s="88"/>
      <c r="D389" s="89"/>
      <c r="E389" s="90"/>
      <c r="F389" s="91"/>
      <c r="G389" s="92"/>
      <c r="H389" s="93"/>
      <c r="I389" s="93"/>
      <c r="J389" s="94"/>
      <c r="K389" s="94"/>
      <c r="L389" s="94"/>
      <c r="M389" s="94"/>
      <c r="N389" s="94"/>
      <c r="O389" s="95"/>
      <c r="P389" s="96"/>
      <c r="T389" s="49">
        <v>355</v>
      </c>
      <c r="U3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89" s="50" t="str">
        <f>IFERROR(INDEX(Tab_UBIGEO[],MATCH(PlnMsv_Tab_DocumentosAux[[#This Row],[ADQ_UBIGEO]],Tab_UBIGEO[UBIGEO],0),MATCH($V$34,Tab_UBIGEO[#Headers],0)),"")</f>
        <v/>
      </c>
      <c r="W389" s="50" t="str">
        <f>IFERROR(INDEX(Tab_UBIGEO[],MATCH(PlnMsv_Tab_DocumentosAux[[#This Row],[ADQ_UBIGEO]],Tab_UBIGEO[UBIGEO],0),MATCH($W$34,Tab_UBIGEO[#Headers],0)),"")</f>
        <v/>
      </c>
      <c r="X389" s="51" t="str">
        <f>IFERROR(INDEX(Tab_UBIGEO[],MATCH(PlnMsv_Tab_Documentos[[#This Row],[Departamento]],Tab_UBIGEO[Departamento],0),MATCH(X$34,Tab_UBIGEO[#Headers],0)),"")</f>
        <v/>
      </c>
      <c r="Y389" s="51" t="str">
        <f>IFERROR(INDEX(Tab_UBIGEO[],MATCH(PlnMsv_Tab_Documentos[[#This Row],[Provincia]],Tab_UBIGEO[Provincia],0),MATCH(Y$34,Tab_UBIGEO[#Headers],0)),"")</f>
        <v/>
      </c>
      <c r="Z389" s="50" t="str">
        <f>IF(PlnMsv_Tab_Documentos[[#This Row],[Departamento]]&lt;&gt;"",IF(COUNTIF(Tab_UBIGEO[Departamento],PlnMsv_Tab_Documentos[[#This Row],[Departamento]])&gt;=1,1,0),"")</f>
        <v/>
      </c>
      <c r="AA3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89" s="34"/>
    </row>
    <row r="390" spans="3:29" ht="27.6" customHeight="1">
      <c r="C390" s="88"/>
      <c r="D390" s="89"/>
      <c r="E390" s="90"/>
      <c r="F390" s="91"/>
      <c r="G390" s="92"/>
      <c r="H390" s="93"/>
      <c r="I390" s="93"/>
      <c r="J390" s="94"/>
      <c r="K390" s="94"/>
      <c r="L390" s="94"/>
      <c r="M390" s="94"/>
      <c r="N390" s="94"/>
      <c r="O390" s="95"/>
      <c r="P390" s="96"/>
      <c r="T390" s="49">
        <v>356</v>
      </c>
      <c r="U3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0" s="50" t="str">
        <f>IFERROR(INDEX(Tab_UBIGEO[],MATCH(PlnMsv_Tab_DocumentosAux[[#This Row],[ADQ_UBIGEO]],Tab_UBIGEO[UBIGEO],0),MATCH($V$34,Tab_UBIGEO[#Headers],0)),"")</f>
        <v/>
      </c>
      <c r="W390" s="50" t="str">
        <f>IFERROR(INDEX(Tab_UBIGEO[],MATCH(PlnMsv_Tab_DocumentosAux[[#This Row],[ADQ_UBIGEO]],Tab_UBIGEO[UBIGEO],0),MATCH($W$34,Tab_UBIGEO[#Headers],0)),"")</f>
        <v/>
      </c>
      <c r="X390" s="51" t="str">
        <f>IFERROR(INDEX(Tab_UBIGEO[],MATCH(PlnMsv_Tab_Documentos[[#This Row],[Departamento]],Tab_UBIGEO[Departamento],0),MATCH(X$34,Tab_UBIGEO[#Headers],0)),"")</f>
        <v/>
      </c>
      <c r="Y390" s="51" t="str">
        <f>IFERROR(INDEX(Tab_UBIGEO[],MATCH(PlnMsv_Tab_Documentos[[#This Row],[Provincia]],Tab_UBIGEO[Provincia],0),MATCH(Y$34,Tab_UBIGEO[#Headers],0)),"")</f>
        <v/>
      </c>
      <c r="Z390" s="50" t="str">
        <f>IF(PlnMsv_Tab_Documentos[[#This Row],[Departamento]]&lt;&gt;"",IF(COUNTIF(Tab_UBIGEO[Departamento],PlnMsv_Tab_Documentos[[#This Row],[Departamento]])&gt;=1,1,0),"")</f>
        <v/>
      </c>
      <c r="AA3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0" s="34"/>
    </row>
    <row r="391" spans="3:29" ht="27.6" customHeight="1">
      <c r="C391" s="88"/>
      <c r="D391" s="89"/>
      <c r="E391" s="90"/>
      <c r="F391" s="91"/>
      <c r="G391" s="92"/>
      <c r="H391" s="93"/>
      <c r="I391" s="93"/>
      <c r="J391" s="94"/>
      <c r="K391" s="94"/>
      <c r="L391" s="94"/>
      <c r="M391" s="94"/>
      <c r="N391" s="94"/>
      <c r="O391" s="95"/>
      <c r="P391" s="96"/>
      <c r="T391" s="49">
        <v>357</v>
      </c>
      <c r="U3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1" s="50" t="str">
        <f>IFERROR(INDEX(Tab_UBIGEO[],MATCH(PlnMsv_Tab_DocumentosAux[[#This Row],[ADQ_UBIGEO]],Tab_UBIGEO[UBIGEO],0),MATCH($V$34,Tab_UBIGEO[#Headers],0)),"")</f>
        <v/>
      </c>
      <c r="W391" s="50" t="str">
        <f>IFERROR(INDEX(Tab_UBIGEO[],MATCH(PlnMsv_Tab_DocumentosAux[[#This Row],[ADQ_UBIGEO]],Tab_UBIGEO[UBIGEO],0),MATCH($W$34,Tab_UBIGEO[#Headers],0)),"")</f>
        <v/>
      </c>
      <c r="X391" s="51" t="str">
        <f>IFERROR(INDEX(Tab_UBIGEO[],MATCH(PlnMsv_Tab_Documentos[[#This Row],[Departamento]],Tab_UBIGEO[Departamento],0),MATCH(X$34,Tab_UBIGEO[#Headers],0)),"")</f>
        <v/>
      </c>
      <c r="Y391" s="51" t="str">
        <f>IFERROR(INDEX(Tab_UBIGEO[],MATCH(PlnMsv_Tab_Documentos[[#This Row],[Provincia]],Tab_UBIGEO[Provincia],0),MATCH(Y$34,Tab_UBIGEO[#Headers],0)),"")</f>
        <v/>
      </c>
      <c r="Z391" s="50" t="str">
        <f>IF(PlnMsv_Tab_Documentos[[#This Row],[Departamento]]&lt;&gt;"",IF(COUNTIF(Tab_UBIGEO[Departamento],PlnMsv_Tab_Documentos[[#This Row],[Departamento]])&gt;=1,1,0),"")</f>
        <v/>
      </c>
      <c r="AA3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1" s="34"/>
    </row>
    <row r="392" spans="3:29" ht="27.6" customHeight="1">
      <c r="C392" s="88"/>
      <c r="D392" s="89"/>
      <c r="E392" s="90"/>
      <c r="F392" s="91"/>
      <c r="G392" s="92"/>
      <c r="H392" s="93"/>
      <c r="I392" s="93"/>
      <c r="J392" s="94"/>
      <c r="K392" s="94"/>
      <c r="L392" s="94"/>
      <c r="M392" s="94"/>
      <c r="N392" s="94"/>
      <c r="O392" s="95"/>
      <c r="P392" s="96"/>
      <c r="T392" s="49">
        <v>358</v>
      </c>
      <c r="U3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2" s="50" t="str">
        <f>IFERROR(INDEX(Tab_UBIGEO[],MATCH(PlnMsv_Tab_DocumentosAux[[#This Row],[ADQ_UBIGEO]],Tab_UBIGEO[UBIGEO],0),MATCH($V$34,Tab_UBIGEO[#Headers],0)),"")</f>
        <v/>
      </c>
      <c r="W392" s="50" t="str">
        <f>IFERROR(INDEX(Tab_UBIGEO[],MATCH(PlnMsv_Tab_DocumentosAux[[#This Row],[ADQ_UBIGEO]],Tab_UBIGEO[UBIGEO],0),MATCH($W$34,Tab_UBIGEO[#Headers],0)),"")</f>
        <v/>
      </c>
      <c r="X392" s="51" t="str">
        <f>IFERROR(INDEX(Tab_UBIGEO[],MATCH(PlnMsv_Tab_Documentos[[#This Row],[Departamento]],Tab_UBIGEO[Departamento],0),MATCH(X$34,Tab_UBIGEO[#Headers],0)),"")</f>
        <v/>
      </c>
      <c r="Y392" s="51" t="str">
        <f>IFERROR(INDEX(Tab_UBIGEO[],MATCH(PlnMsv_Tab_Documentos[[#This Row],[Provincia]],Tab_UBIGEO[Provincia],0),MATCH(Y$34,Tab_UBIGEO[#Headers],0)),"")</f>
        <v/>
      </c>
      <c r="Z392" s="50" t="str">
        <f>IF(PlnMsv_Tab_Documentos[[#This Row],[Departamento]]&lt;&gt;"",IF(COUNTIF(Tab_UBIGEO[Departamento],PlnMsv_Tab_Documentos[[#This Row],[Departamento]])&gt;=1,1,0),"")</f>
        <v/>
      </c>
      <c r="AA3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2" s="34"/>
    </row>
    <row r="393" spans="3:29" ht="27.6" customHeight="1">
      <c r="C393" s="88"/>
      <c r="D393" s="89"/>
      <c r="E393" s="90"/>
      <c r="F393" s="91"/>
      <c r="G393" s="92"/>
      <c r="H393" s="93"/>
      <c r="I393" s="93"/>
      <c r="J393" s="94"/>
      <c r="K393" s="94"/>
      <c r="L393" s="94"/>
      <c r="M393" s="94"/>
      <c r="N393" s="94"/>
      <c r="O393" s="95"/>
      <c r="P393" s="96"/>
      <c r="T393" s="49">
        <v>359</v>
      </c>
      <c r="U3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3" s="50" t="str">
        <f>IFERROR(INDEX(Tab_UBIGEO[],MATCH(PlnMsv_Tab_DocumentosAux[[#This Row],[ADQ_UBIGEO]],Tab_UBIGEO[UBIGEO],0),MATCH($V$34,Tab_UBIGEO[#Headers],0)),"")</f>
        <v/>
      </c>
      <c r="W393" s="50" t="str">
        <f>IFERROR(INDEX(Tab_UBIGEO[],MATCH(PlnMsv_Tab_DocumentosAux[[#This Row],[ADQ_UBIGEO]],Tab_UBIGEO[UBIGEO],0),MATCH($W$34,Tab_UBIGEO[#Headers],0)),"")</f>
        <v/>
      </c>
      <c r="X393" s="51" t="str">
        <f>IFERROR(INDEX(Tab_UBIGEO[],MATCH(PlnMsv_Tab_Documentos[[#This Row],[Departamento]],Tab_UBIGEO[Departamento],0),MATCH(X$34,Tab_UBIGEO[#Headers],0)),"")</f>
        <v/>
      </c>
      <c r="Y393" s="51" t="str">
        <f>IFERROR(INDEX(Tab_UBIGEO[],MATCH(PlnMsv_Tab_Documentos[[#This Row],[Provincia]],Tab_UBIGEO[Provincia],0),MATCH(Y$34,Tab_UBIGEO[#Headers],0)),"")</f>
        <v/>
      </c>
      <c r="Z393" s="50" t="str">
        <f>IF(PlnMsv_Tab_Documentos[[#This Row],[Departamento]]&lt;&gt;"",IF(COUNTIF(Tab_UBIGEO[Departamento],PlnMsv_Tab_Documentos[[#This Row],[Departamento]])&gt;=1,1,0),"")</f>
        <v/>
      </c>
      <c r="AA3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3" s="34"/>
    </row>
    <row r="394" spans="3:29" ht="27.6" customHeight="1">
      <c r="C394" s="88"/>
      <c r="D394" s="89"/>
      <c r="E394" s="90"/>
      <c r="F394" s="91"/>
      <c r="G394" s="92"/>
      <c r="H394" s="93"/>
      <c r="I394" s="93"/>
      <c r="J394" s="94"/>
      <c r="K394" s="94"/>
      <c r="L394" s="94"/>
      <c r="M394" s="94"/>
      <c r="N394" s="94"/>
      <c r="O394" s="95"/>
      <c r="P394" s="96"/>
      <c r="T394" s="49">
        <v>360</v>
      </c>
      <c r="U3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4" s="50" t="str">
        <f>IFERROR(INDEX(Tab_UBIGEO[],MATCH(PlnMsv_Tab_DocumentosAux[[#This Row],[ADQ_UBIGEO]],Tab_UBIGEO[UBIGEO],0),MATCH($V$34,Tab_UBIGEO[#Headers],0)),"")</f>
        <v/>
      </c>
      <c r="W394" s="50" t="str">
        <f>IFERROR(INDEX(Tab_UBIGEO[],MATCH(PlnMsv_Tab_DocumentosAux[[#This Row],[ADQ_UBIGEO]],Tab_UBIGEO[UBIGEO],0),MATCH($W$34,Tab_UBIGEO[#Headers],0)),"")</f>
        <v/>
      </c>
      <c r="X394" s="51" t="str">
        <f>IFERROR(INDEX(Tab_UBIGEO[],MATCH(PlnMsv_Tab_Documentos[[#This Row],[Departamento]],Tab_UBIGEO[Departamento],0),MATCH(X$34,Tab_UBIGEO[#Headers],0)),"")</f>
        <v/>
      </c>
      <c r="Y394" s="51" t="str">
        <f>IFERROR(INDEX(Tab_UBIGEO[],MATCH(PlnMsv_Tab_Documentos[[#This Row],[Provincia]],Tab_UBIGEO[Provincia],0),MATCH(Y$34,Tab_UBIGEO[#Headers],0)),"")</f>
        <v/>
      </c>
      <c r="Z394" s="50" t="str">
        <f>IF(PlnMsv_Tab_Documentos[[#This Row],[Departamento]]&lt;&gt;"",IF(COUNTIF(Tab_UBIGEO[Departamento],PlnMsv_Tab_Documentos[[#This Row],[Departamento]])&gt;=1,1,0),"")</f>
        <v/>
      </c>
      <c r="AA3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4" s="34"/>
    </row>
    <row r="395" spans="3:29" ht="27.6" customHeight="1">
      <c r="C395" s="88"/>
      <c r="D395" s="89"/>
      <c r="E395" s="90"/>
      <c r="F395" s="91"/>
      <c r="G395" s="92"/>
      <c r="H395" s="93"/>
      <c r="I395" s="93"/>
      <c r="J395" s="94"/>
      <c r="K395" s="94"/>
      <c r="L395" s="94"/>
      <c r="M395" s="94"/>
      <c r="N395" s="94"/>
      <c r="O395" s="95"/>
      <c r="P395" s="96"/>
      <c r="T395" s="49">
        <v>361</v>
      </c>
      <c r="U3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5" s="50" t="str">
        <f>IFERROR(INDEX(Tab_UBIGEO[],MATCH(PlnMsv_Tab_DocumentosAux[[#This Row],[ADQ_UBIGEO]],Tab_UBIGEO[UBIGEO],0),MATCH($V$34,Tab_UBIGEO[#Headers],0)),"")</f>
        <v/>
      </c>
      <c r="W395" s="50" t="str">
        <f>IFERROR(INDEX(Tab_UBIGEO[],MATCH(PlnMsv_Tab_DocumentosAux[[#This Row],[ADQ_UBIGEO]],Tab_UBIGEO[UBIGEO],0),MATCH($W$34,Tab_UBIGEO[#Headers],0)),"")</f>
        <v/>
      </c>
      <c r="X395" s="51" t="str">
        <f>IFERROR(INDEX(Tab_UBIGEO[],MATCH(PlnMsv_Tab_Documentos[[#This Row],[Departamento]],Tab_UBIGEO[Departamento],0),MATCH(X$34,Tab_UBIGEO[#Headers],0)),"")</f>
        <v/>
      </c>
      <c r="Y395" s="51" t="str">
        <f>IFERROR(INDEX(Tab_UBIGEO[],MATCH(PlnMsv_Tab_Documentos[[#This Row],[Provincia]],Tab_UBIGEO[Provincia],0),MATCH(Y$34,Tab_UBIGEO[#Headers],0)),"")</f>
        <v/>
      </c>
      <c r="Z395" s="50" t="str">
        <f>IF(PlnMsv_Tab_Documentos[[#This Row],[Departamento]]&lt;&gt;"",IF(COUNTIF(Tab_UBIGEO[Departamento],PlnMsv_Tab_Documentos[[#This Row],[Departamento]])&gt;=1,1,0),"")</f>
        <v/>
      </c>
      <c r="AA3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5" s="34"/>
    </row>
    <row r="396" spans="3:29" ht="27.6" customHeight="1">
      <c r="C396" s="88"/>
      <c r="D396" s="89"/>
      <c r="E396" s="90"/>
      <c r="F396" s="91"/>
      <c r="G396" s="92"/>
      <c r="H396" s="93"/>
      <c r="I396" s="93"/>
      <c r="J396" s="94"/>
      <c r="K396" s="94"/>
      <c r="L396" s="94"/>
      <c r="M396" s="94"/>
      <c r="N396" s="94"/>
      <c r="O396" s="95"/>
      <c r="P396" s="96"/>
      <c r="T396" s="49">
        <v>362</v>
      </c>
      <c r="U3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6" s="50" t="str">
        <f>IFERROR(INDEX(Tab_UBIGEO[],MATCH(PlnMsv_Tab_DocumentosAux[[#This Row],[ADQ_UBIGEO]],Tab_UBIGEO[UBIGEO],0),MATCH($V$34,Tab_UBIGEO[#Headers],0)),"")</f>
        <v/>
      </c>
      <c r="W396" s="50" t="str">
        <f>IFERROR(INDEX(Tab_UBIGEO[],MATCH(PlnMsv_Tab_DocumentosAux[[#This Row],[ADQ_UBIGEO]],Tab_UBIGEO[UBIGEO],0),MATCH($W$34,Tab_UBIGEO[#Headers],0)),"")</f>
        <v/>
      </c>
      <c r="X396" s="51" t="str">
        <f>IFERROR(INDEX(Tab_UBIGEO[],MATCH(PlnMsv_Tab_Documentos[[#This Row],[Departamento]],Tab_UBIGEO[Departamento],0),MATCH(X$34,Tab_UBIGEO[#Headers],0)),"")</f>
        <v/>
      </c>
      <c r="Y396" s="51" t="str">
        <f>IFERROR(INDEX(Tab_UBIGEO[],MATCH(PlnMsv_Tab_Documentos[[#This Row],[Provincia]],Tab_UBIGEO[Provincia],0),MATCH(Y$34,Tab_UBIGEO[#Headers],0)),"")</f>
        <v/>
      </c>
      <c r="Z396" s="50" t="str">
        <f>IF(PlnMsv_Tab_Documentos[[#This Row],[Departamento]]&lt;&gt;"",IF(COUNTIF(Tab_UBIGEO[Departamento],PlnMsv_Tab_Documentos[[#This Row],[Departamento]])&gt;=1,1,0),"")</f>
        <v/>
      </c>
      <c r="AA3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6" s="34"/>
    </row>
    <row r="397" spans="3:29" ht="27.6" customHeight="1">
      <c r="C397" s="88"/>
      <c r="D397" s="89"/>
      <c r="E397" s="90"/>
      <c r="F397" s="91"/>
      <c r="G397" s="92"/>
      <c r="H397" s="93"/>
      <c r="I397" s="93"/>
      <c r="J397" s="94"/>
      <c r="K397" s="94"/>
      <c r="L397" s="94"/>
      <c r="M397" s="94"/>
      <c r="N397" s="94"/>
      <c r="O397" s="95"/>
      <c r="P397" s="96"/>
      <c r="T397" s="49">
        <v>363</v>
      </c>
      <c r="U3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7" s="50" t="str">
        <f>IFERROR(INDEX(Tab_UBIGEO[],MATCH(PlnMsv_Tab_DocumentosAux[[#This Row],[ADQ_UBIGEO]],Tab_UBIGEO[UBIGEO],0),MATCH($V$34,Tab_UBIGEO[#Headers],0)),"")</f>
        <v/>
      </c>
      <c r="W397" s="50" t="str">
        <f>IFERROR(INDEX(Tab_UBIGEO[],MATCH(PlnMsv_Tab_DocumentosAux[[#This Row],[ADQ_UBIGEO]],Tab_UBIGEO[UBIGEO],0),MATCH($W$34,Tab_UBIGEO[#Headers],0)),"")</f>
        <v/>
      </c>
      <c r="X397" s="51" t="str">
        <f>IFERROR(INDEX(Tab_UBIGEO[],MATCH(PlnMsv_Tab_Documentos[[#This Row],[Departamento]],Tab_UBIGEO[Departamento],0),MATCH(X$34,Tab_UBIGEO[#Headers],0)),"")</f>
        <v/>
      </c>
      <c r="Y397" s="51" t="str">
        <f>IFERROR(INDEX(Tab_UBIGEO[],MATCH(PlnMsv_Tab_Documentos[[#This Row],[Provincia]],Tab_UBIGEO[Provincia],0),MATCH(Y$34,Tab_UBIGEO[#Headers],0)),"")</f>
        <v/>
      </c>
      <c r="Z397" s="50" t="str">
        <f>IF(PlnMsv_Tab_Documentos[[#This Row],[Departamento]]&lt;&gt;"",IF(COUNTIF(Tab_UBIGEO[Departamento],PlnMsv_Tab_Documentos[[#This Row],[Departamento]])&gt;=1,1,0),"")</f>
        <v/>
      </c>
      <c r="AA3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7" s="34"/>
    </row>
    <row r="398" spans="3:29" ht="27.6" customHeight="1">
      <c r="C398" s="88"/>
      <c r="D398" s="89"/>
      <c r="E398" s="90"/>
      <c r="F398" s="91"/>
      <c r="G398" s="92"/>
      <c r="H398" s="93"/>
      <c r="I398" s="93"/>
      <c r="J398" s="94"/>
      <c r="K398" s="94"/>
      <c r="L398" s="94"/>
      <c r="M398" s="94"/>
      <c r="N398" s="94"/>
      <c r="O398" s="95"/>
      <c r="P398" s="96"/>
      <c r="T398" s="49">
        <v>364</v>
      </c>
      <c r="U3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8" s="50" t="str">
        <f>IFERROR(INDEX(Tab_UBIGEO[],MATCH(PlnMsv_Tab_DocumentosAux[[#This Row],[ADQ_UBIGEO]],Tab_UBIGEO[UBIGEO],0),MATCH($V$34,Tab_UBIGEO[#Headers],0)),"")</f>
        <v/>
      </c>
      <c r="W398" s="50" t="str">
        <f>IFERROR(INDEX(Tab_UBIGEO[],MATCH(PlnMsv_Tab_DocumentosAux[[#This Row],[ADQ_UBIGEO]],Tab_UBIGEO[UBIGEO],0),MATCH($W$34,Tab_UBIGEO[#Headers],0)),"")</f>
        <v/>
      </c>
      <c r="X398" s="51" t="str">
        <f>IFERROR(INDEX(Tab_UBIGEO[],MATCH(PlnMsv_Tab_Documentos[[#This Row],[Departamento]],Tab_UBIGEO[Departamento],0),MATCH(X$34,Tab_UBIGEO[#Headers],0)),"")</f>
        <v/>
      </c>
      <c r="Y398" s="51" t="str">
        <f>IFERROR(INDEX(Tab_UBIGEO[],MATCH(PlnMsv_Tab_Documentos[[#This Row],[Provincia]],Tab_UBIGEO[Provincia],0),MATCH(Y$34,Tab_UBIGEO[#Headers],0)),"")</f>
        <v/>
      </c>
      <c r="Z398" s="50" t="str">
        <f>IF(PlnMsv_Tab_Documentos[[#This Row],[Departamento]]&lt;&gt;"",IF(COUNTIF(Tab_UBIGEO[Departamento],PlnMsv_Tab_Documentos[[#This Row],[Departamento]])&gt;=1,1,0),"")</f>
        <v/>
      </c>
      <c r="AA3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8" s="34"/>
    </row>
    <row r="399" spans="3:29" ht="27.6" customHeight="1">
      <c r="C399" s="88"/>
      <c r="D399" s="89"/>
      <c r="E399" s="90"/>
      <c r="F399" s="91"/>
      <c r="G399" s="92"/>
      <c r="H399" s="93"/>
      <c r="I399" s="93"/>
      <c r="J399" s="94"/>
      <c r="K399" s="94"/>
      <c r="L399" s="94"/>
      <c r="M399" s="94"/>
      <c r="N399" s="94"/>
      <c r="O399" s="95"/>
      <c r="P399" s="96"/>
      <c r="T399" s="49">
        <v>365</v>
      </c>
      <c r="U3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399" s="50" t="str">
        <f>IFERROR(INDEX(Tab_UBIGEO[],MATCH(PlnMsv_Tab_DocumentosAux[[#This Row],[ADQ_UBIGEO]],Tab_UBIGEO[UBIGEO],0),MATCH($V$34,Tab_UBIGEO[#Headers],0)),"")</f>
        <v/>
      </c>
      <c r="W399" s="50" t="str">
        <f>IFERROR(INDEX(Tab_UBIGEO[],MATCH(PlnMsv_Tab_DocumentosAux[[#This Row],[ADQ_UBIGEO]],Tab_UBIGEO[UBIGEO],0),MATCH($W$34,Tab_UBIGEO[#Headers],0)),"")</f>
        <v/>
      </c>
      <c r="X399" s="51" t="str">
        <f>IFERROR(INDEX(Tab_UBIGEO[],MATCH(PlnMsv_Tab_Documentos[[#This Row],[Departamento]],Tab_UBIGEO[Departamento],0),MATCH(X$34,Tab_UBIGEO[#Headers],0)),"")</f>
        <v/>
      </c>
      <c r="Y399" s="51" t="str">
        <f>IFERROR(INDEX(Tab_UBIGEO[],MATCH(PlnMsv_Tab_Documentos[[#This Row],[Provincia]],Tab_UBIGEO[Provincia],0),MATCH(Y$34,Tab_UBIGEO[#Headers],0)),"")</f>
        <v/>
      </c>
      <c r="Z399" s="50" t="str">
        <f>IF(PlnMsv_Tab_Documentos[[#This Row],[Departamento]]&lt;&gt;"",IF(COUNTIF(Tab_UBIGEO[Departamento],PlnMsv_Tab_Documentos[[#This Row],[Departamento]])&gt;=1,1,0),"")</f>
        <v/>
      </c>
      <c r="AA3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3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399" s="34"/>
    </row>
    <row r="400" spans="3:29" ht="27.6" customHeight="1">
      <c r="C400" s="88"/>
      <c r="D400" s="89"/>
      <c r="E400" s="90"/>
      <c r="F400" s="91"/>
      <c r="G400" s="92"/>
      <c r="H400" s="93"/>
      <c r="I400" s="93"/>
      <c r="J400" s="94"/>
      <c r="K400" s="94"/>
      <c r="L400" s="94"/>
      <c r="M400" s="94"/>
      <c r="N400" s="94"/>
      <c r="O400" s="95"/>
      <c r="P400" s="96"/>
      <c r="T400" s="49">
        <v>366</v>
      </c>
      <c r="U4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0" s="50" t="str">
        <f>IFERROR(INDEX(Tab_UBIGEO[],MATCH(PlnMsv_Tab_DocumentosAux[[#This Row],[ADQ_UBIGEO]],Tab_UBIGEO[UBIGEO],0),MATCH($V$34,Tab_UBIGEO[#Headers],0)),"")</f>
        <v/>
      </c>
      <c r="W400" s="50" t="str">
        <f>IFERROR(INDEX(Tab_UBIGEO[],MATCH(PlnMsv_Tab_DocumentosAux[[#This Row],[ADQ_UBIGEO]],Tab_UBIGEO[UBIGEO],0),MATCH($W$34,Tab_UBIGEO[#Headers],0)),"")</f>
        <v/>
      </c>
      <c r="X400" s="51" t="str">
        <f>IFERROR(INDEX(Tab_UBIGEO[],MATCH(PlnMsv_Tab_Documentos[[#This Row],[Departamento]],Tab_UBIGEO[Departamento],0),MATCH(X$34,Tab_UBIGEO[#Headers],0)),"")</f>
        <v/>
      </c>
      <c r="Y400" s="51" t="str">
        <f>IFERROR(INDEX(Tab_UBIGEO[],MATCH(PlnMsv_Tab_Documentos[[#This Row],[Provincia]],Tab_UBIGEO[Provincia],0),MATCH(Y$34,Tab_UBIGEO[#Headers],0)),"")</f>
        <v/>
      </c>
      <c r="Z400" s="50" t="str">
        <f>IF(PlnMsv_Tab_Documentos[[#This Row],[Departamento]]&lt;&gt;"",IF(COUNTIF(Tab_UBIGEO[Departamento],PlnMsv_Tab_Documentos[[#This Row],[Departamento]])&gt;=1,1,0),"")</f>
        <v/>
      </c>
      <c r="AA4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0" s="34"/>
    </row>
    <row r="401" spans="3:29" ht="27.6" customHeight="1">
      <c r="C401" s="88"/>
      <c r="D401" s="89"/>
      <c r="E401" s="90"/>
      <c r="F401" s="91"/>
      <c r="G401" s="92"/>
      <c r="H401" s="93"/>
      <c r="I401" s="93"/>
      <c r="J401" s="94"/>
      <c r="K401" s="94"/>
      <c r="L401" s="94"/>
      <c r="M401" s="94"/>
      <c r="N401" s="94"/>
      <c r="O401" s="95"/>
      <c r="P401" s="96"/>
      <c r="T401" s="49">
        <v>367</v>
      </c>
      <c r="U4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1" s="50" t="str">
        <f>IFERROR(INDEX(Tab_UBIGEO[],MATCH(PlnMsv_Tab_DocumentosAux[[#This Row],[ADQ_UBIGEO]],Tab_UBIGEO[UBIGEO],0),MATCH($V$34,Tab_UBIGEO[#Headers],0)),"")</f>
        <v/>
      </c>
      <c r="W401" s="50" t="str">
        <f>IFERROR(INDEX(Tab_UBIGEO[],MATCH(PlnMsv_Tab_DocumentosAux[[#This Row],[ADQ_UBIGEO]],Tab_UBIGEO[UBIGEO],0),MATCH($W$34,Tab_UBIGEO[#Headers],0)),"")</f>
        <v/>
      </c>
      <c r="X401" s="51" t="str">
        <f>IFERROR(INDEX(Tab_UBIGEO[],MATCH(PlnMsv_Tab_Documentos[[#This Row],[Departamento]],Tab_UBIGEO[Departamento],0),MATCH(X$34,Tab_UBIGEO[#Headers],0)),"")</f>
        <v/>
      </c>
      <c r="Y401" s="51" t="str">
        <f>IFERROR(INDEX(Tab_UBIGEO[],MATCH(PlnMsv_Tab_Documentos[[#This Row],[Provincia]],Tab_UBIGEO[Provincia],0),MATCH(Y$34,Tab_UBIGEO[#Headers],0)),"")</f>
        <v/>
      </c>
      <c r="Z401" s="50" t="str">
        <f>IF(PlnMsv_Tab_Documentos[[#This Row],[Departamento]]&lt;&gt;"",IF(COUNTIF(Tab_UBIGEO[Departamento],PlnMsv_Tab_Documentos[[#This Row],[Departamento]])&gt;=1,1,0),"")</f>
        <v/>
      </c>
      <c r="AA4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1" s="34"/>
    </row>
    <row r="402" spans="3:29" ht="27.6" customHeight="1">
      <c r="C402" s="88"/>
      <c r="D402" s="89"/>
      <c r="E402" s="90"/>
      <c r="F402" s="91"/>
      <c r="G402" s="92"/>
      <c r="H402" s="93"/>
      <c r="I402" s="93"/>
      <c r="J402" s="94"/>
      <c r="K402" s="94"/>
      <c r="L402" s="94"/>
      <c r="M402" s="94"/>
      <c r="N402" s="94"/>
      <c r="O402" s="95"/>
      <c r="P402" s="96"/>
      <c r="T402" s="49">
        <v>368</v>
      </c>
      <c r="U4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2" s="50" t="str">
        <f>IFERROR(INDEX(Tab_UBIGEO[],MATCH(PlnMsv_Tab_DocumentosAux[[#This Row],[ADQ_UBIGEO]],Tab_UBIGEO[UBIGEO],0),MATCH($V$34,Tab_UBIGEO[#Headers],0)),"")</f>
        <v/>
      </c>
      <c r="W402" s="50" t="str">
        <f>IFERROR(INDEX(Tab_UBIGEO[],MATCH(PlnMsv_Tab_DocumentosAux[[#This Row],[ADQ_UBIGEO]],Tab_UBIGEO[UBIGEO],0),MATCH($W$34,Tab_UBIGEO[#Headers],0)),"")</f>
        <v/>
      </c>
      <c r="X402" s="51" t="str">
        <f>IFERROR(INDEX(Tab_UBIGEO[],MATCH(PlnMsv_Tab_Documentos[[#This Row],[Departamento]],Tab_UBIGEO[Departamento],0),MATCH(X$34,Tab_UBIGEO[#Headers],0)),"")</f>
        <v/>
      </c>
      <c r="Y402" s="51" t="str">
        <f>IFERROR(INDEX(Tab_UBIGEO[],MATCH(PlnMsv_Tab_Documentos[[#This Row],[Provincia]],Tab_UBIGEO[Provincia],0),MATCH(Y$34,Tab_UBIGEO[#Headers],0)),"")</f>
        <v/>
      </c>
      <c r="Z402" s="50" t="str">
        <f>IF(PlnMsv_Tab_Documentos[[#This Row],[Departamento]]&lt;&gt;"",IF(COUNTIF(Tab_UBIGEO[Departamento],PlnMsv_Tab_Documentos[[#This Row],[Departamento]])&gt;=1,1,0),"")</f>
        <v/>
      </c>
      <c r="AA4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2" s="34"/>
    </row>
    <row r="403" spans="3:29" ht="27.6" customHeight="1">
      <c r="C403" s="88"/>
      <c r="D403" s="89"/>
      <c r="E403" s="90"/>
      <c r="F403" s="91"/>
      <c r="G403" s="92"/>
      <c r="H403" s="93"/>
      <c r="I403" s="93"/>
      <c r="J403" s="94"/>
      <c r="K403" s="94"/>
      <c r="L403" s="94"/>
      <c r="M403" s="94"/>
      <c r="N403" s="94"/>
      <c r="O403" s="95"/>
      <c r="P403" s="96"/>
      <c r="T403" s="49">
        <v>369</v>
      </c>
      <c r="U4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3" s="50" t="str">
        <f>IFERROR(INDEX(Tab_UBIGEO[],MATCH(PlnMsv_Tab_DocumentosAux[[#This Row],[ADQ_UBIGEO]],Tab_UBIGEO[UBIGEO],0),MATCH($V$34,Tab_UBIGEO[#Headers],0)),"")</f>
        <v/>
      </c>
      <c r="W403" s="50" t="str">
        <f>IFERROR(INDEX(Tab_UBIGEO[],MATCH(PlnMsv_Tab_DocumentosAux[[#This Row],[ADQ_UBIGEO]],Tab_UBIGEO[UBIGEO],0),MATCH($W$34,Tab_UBIGEO[#Headers],0)),"")</f>
        <v/>
      </c>
      <c r="X403" s="51" t="str">
        <f>IFERROR(INDEX(Tab_UBIGEO[],MATCH(PlnMsv_Tab_Documentos[[#This Row],[Departamento]],Tab_UBIGEO[Departamento],0),MATCH(X$34,Tab_UBIGEO[#Headers],0)),"")</f>
        <v/>
      </c>
      <c r="Y403" s="51" t="str">
        <f>IFERROR(INDEX(Tab_UBIGEO[],MATCH(PlnMsv_Tab_Documentos[[#This Row],[Provincia]],Tab_UBIGEO[Provincia],0),MATCH(Y$34,Tab_UBIGEO[#Headers],0)),"")</f>
        <v/>
      </c>
      <c r="Z403" s="50" t="str">
        <f>IF(PlnMsv_Tab_Documentos[[#This Row],[Departamento]]&lt;&gt;"",IF(COUNTIF(Tab_UBIGEO[Departamento],PlnMsv_Tab_Documentos[[#This Row],[Departamento]])&gt;=1,1,0),"")</f>
        <v/>
      </c>
      <c r="AA4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3" s="34"/>
    </row>
    <row r="404" spans="3:29" ht="27.6" customHeight="1">
      <c r="C404" s="88"/>
      <c r="D404" s="89"/>
      <c r="E404" s="90"/>
      <c r="F404" s="91"/>
      <c r="G404" s="92"/>
      <c r="H404" s="93"/>
      <c r="I404" s="93"/>
      <c r="J404" s="94"/>
      <c r="K404" s="94"/>
      <c r="L404" s="94"/>
      <c r="M404" s="94"/>
      <c r="N404" s="94"/>
      <c r="O404" s="95"/>
      <c r="P404" s="96"/>
      <c r="T404" s="49">
        <v>370</v>
      </c>
      <c r="U4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4" s="50" t="str">
        <f>IFERROR(INDEX(Tab_UBIGEO[],MATCH(PlnMsv_Tab_DocumentosAux[[#This Row],[ADQ_UBIGEO]],Tab_UBIGEO[UBIGEO],0),MATCH($V$34,Tab_UBIGEO[#Headers],0)),"")</f>
        <v/>
      </c>
      <c r="W404" s="50" t="str">
        <f>IFERROR(INDEX(Tab_UBIGEO[],MATCH(PlnMsv_Tab_DocumentosAux[[#This Row],[ADQ_UBIGEO]],Tab_UBIGEO[UBIGEO],0),MATCH($W$34,Tab_UBIGEO[#Headers],0)),"")</f>
        <v/>
      </c>
      <c r="X404" s="51" t="str">
        <f>IFERROR(INDEX(Tab_UBIGEO[],MATCH(PlnMsv_Tab_Documentos[[#This Row],[Departamento]],Tab_UBIGEO[Departamento],0),MATCH(X$34,Tab_UBIGEO[#Headers],0)),"")</f>
        <v/>
      </c>
      <c r="Y404" s="51" t="str">
        <f>IFERROR(INDEX(Tab_UBIGEO[],MATCH(PlnMsv_Tab_Documentos[[#This Row],[Provincia]],Tab_UBIGEO[Provincia],0),MATCH(Y$34,Tab_UBIGEO[#Headers],0)),"")</f>
        <v/>
      </c>
      <c r="Z404" s="50" t="str">
        <f>IF(PlnMsv_Tab_Documentos[[#This Row],[Departamento]]&lt;&gt;"",IF(COUNTIF(Tab_UBIGEO[Departamento],PlnMsv_Tab_Documentos[[#This Row],[Departamento]])&gt;=1,1,0),"")</f>
        <v/>
      </c>
      <c r="AA4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4" s="34"/>
    </row>
    <row r="405" spans="3:29" ht="27.6" customHeight="1">
      <c r="C405" s="88"/>
      <c r="D405" s="89"/>
      <c r="E405" s="90"/>
      <c r="F405" s="91"/>
      <c r="G405" s="92"/>
      <c r="H405" s="93"/>
      <c r="I405" s="93"/>
      <c r="J405" s="94"/>
      <c r="K405" s="94"/>
      <c r="L405" s="94"/>
      <c r="M405" s="94"/>
      <c r="N405" s="94"/>
      <c r="O405" s="95"/>
      <c r="P405" s="96"/>
      <c r="T405" s="49">
        <v>371</v>
      </c>
      <c r="U4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5" s="50" t="str">
        <f>IFERROR(INDEX(Tab_UBIGEO[],MATCH(PlnMsv_Tab_DocumentosAux[[#This Row],[ADQ_UBIGEO]],Tab_UBIGEO[UBIGEO],0),MATCH($V$34,Tab_UBIGEO[#Headers],0)),"")</f>
        <v/>
      </c>
      <c r="W405" s="50" t="str">
        <f>IFERROR(INDEX(Tab_UBIGEO[],MATCH(PlnMsv_Tab_DocumentosAux[[#This Row],[ADQ_UBIGEO]],Tab_UBIGEO[UBIGEO],0),MATCH($W$34,Tab_UBIGEO[#Headers],0)),"")</f>
        <v/>
      </c>
      <c r="X405" s="51" t="str">
        <f>IFERROR(INDEX(Tab_UBIGEO[],MATCH(PlnMsv_Tab_Documentos[[#This Row],[Departamento]],Tab_UBIGEO[Departamento],0),MATCH(X$34,Tab_UBIGEO[#Headers],0)),"")</f>
        <v/>
      </c>
      <c r="Y405" s="51" t="str">
        <f>IFERROR(INDEX(Tab_UBIGEO[],MATCH(PlnMsv_Tab_Documentos[[#This Row],[Provincia]],Tab_UBIGEO[Provincia],0),MATCH(Y$34,Tab_UBIGEO[#Headers],0)),"")</f>
        <v/>
      </c>
      <c r="Z405" s="50" t="str">
        <f>IF(PlnMsv_Tab_Documentos[[#This Row],[Departamento]]&lt;&gt;"",IF(COUNTIF(Tab_UBIGEO[Departamento],PlnMsv_Tab_Documentos[[#This Row],[Departamento]])&gt;=1,1,0),"")</f>
        <v/>
      </c>
      <c r="AA4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5" s="34"/>
    </row>
    <row r="406" spans="3:29" ht="27.6" customHeight="1">
      <c r="C406" s="88"/>
      <c r="D406" s="89"/>
      <c r="E406" s="90"/>
      <c r="F406" s="91"/>
      <c r="G406" s="92"/>
      <c r="H406" s="93"/>
      <c r="I406" s="93"/>
      <c r="J406" s="94"/>
      <c r="K406" s="94"/>
      <c r="L406" s="94"/>
      <c r="M406" s="94"/>
      <c r="N406" s="94"/>
      <c r="O406" s="95"/>
      <c r="P406" s="96"/>
      <c r="T406" s="49">
        <v>372</v>
      </c>
      <c r="U4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6" s="50" t="str">
        <f>IFERROR(INDEX(Tab_UBIGEO[],MATCH(PlnMsv_Tab_DocumentosAux[[#This Row],[ADQ_UBIGEO]],Tab_UBIGEO[UBIGEO],0),MATCH($V$34,Tab_UBIGEO[#Headers],0)),"")</f>
        <v/>
      </c>
      <c r="W406" s="50" t="str">
        <f>IFERROR(INDEX(Tab_UBIGEO[],MATCH(PlnMsv_Tab_DocumentosAux[[#This Row],[ADQ_UBIGEO]],Tab_UBIGEO[UBIGEO],0),MATCH($W$34,Tab_UBIGEO[#Headers],0)),"")</f>
        <v/>
      </c>
      <c r="X406" s="51" t="str">
        <f>IFERROR(INDEX(Tab_UBIGEO[],MATCH(PlnMsv_Tab_Documentos[[#This Row],[Departamento]],Tab_UBIGEO[Departamento],0),MATCH(X$34,Tab_UBIGEO[#Headers],0)),"")</f>
        <v/>
      </c>
      <c r="Y406" s="51" t="str">
        <f>IFERROR(INDEX(Tab_UBIGEO[],MATCH(PlnMsv_Tab_Documentos[[#This Row],[Provincia]],Tab_UBIGEO[Provincia],0),MATCH(Y$34,Tab_UBIGEO[#Headers],0)),"")</f>
        <v/>
      </c>
      <c r="Z406" s="50" t="str">
        <f>IF(PlnMsv_Tab_Documentos[[#This Row],[Departamento]]&lt;&gt;"",IF(COUNTIF(Tab_UBIGEO[Departamento],PlnMsv_Tab_Documentos[[#This Row],[Departamento]])&gt;=1,1,0),"")</f>
        <v/>
      </c>
      <c r="AA4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6" s="34"/>
    </row>
    <row r="407" spans="3:29" ht="27.6" customHeight="1">
      <c r="C407" s="88"/>
      <c r="D407" s="89"/>
      <c r="E407" s="90"/>
      <c r="F407" s="91"/>
      <c r="G407" s="92"/>
      <c r="H407" s="93"/>
      <c r="I407" s="93"/>
      <c r="J407" s="94"/>
      <c r="K407" s="94"/>
      <c r="L407" s="94"/>
      <c r="M407" s="94"/>
      <c r="N407" s="94"/>
      <c r="O407" s="95"/>
      <c r="P407" s="96"/>
      <c r="T407" s="49">
        <v>373</v>
      </c>
      <c r="U4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7" s="50" t="str">
        <f>IFERROR(INDEX(Tab_UBIGEO[],MATCH(PlnMsv_Tab_DocumentosAux[[#This Row],[ADQ_UBIGEO]],Tab_UBIGEO[UBIGEO],0),MATCH($V$34,Tab_UBIGEO[#Headers],0)),"")</f>
        <v/>
      </c>
      <c r="W407" s="50" t="str">
        <f>IFERROR(INDEX(Tab_UBIGEO[],MATCH(PlnMsv_Tab_DocumentosAux[[#This Row],[ADQ_UBIGEO]],Tab_UBIGEO[UBIGEO],0),MATCH($W$34,Tab_UBIGEO[#Headers],0)),"")</f>
        <v/>
      </c>
      <c r="X407" s="51" t="str">
        <f>IFERROR(INDEX(Tab_UBIGEO[],MATCH(PlnMsv_Tab_Documentos[[#This Row],[Departamento]],Tab_UBIGEO[Departamento],0),MATCH(X$34,Tab_UBIGEO[#Headers],0)),"")</f>
        <v/>
      </c>
      <c r="Y407" s="51" t="str">
        <f>IFERROR(INDEX(Tab_UBIGEO[],MATCH(PlnMsv_Tab_Documentos[[#This Row],[Provincia]],Tab_UBIGEO[Provincia],0),MATCH(Y$34,Tab_UBIGEO[#Headers],0)),"")</f>
        <v/>
      </c>
      <c r="Z407" s="50" t="str">
        <f>IF(PlnMsv_Tab_Documentos[[#This Row],[Departamento]]&lt;&gt;"",IF(COUNTIF(Tab_UBIGEO[Departamento],PlnMsv_Tab_Documentos[[#This Row],[Departamento]])&gt;=1,1,0),"")</f>
        <v/>
      </c>
      <c r="AA4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7" s="34"/>
    </row>
    <row r="408" spans="3:29" ht="27.6" customHeight="1">
      <c r="C408" s="88"/>
      <c r="D408" s="89"/>
      <c r="E408" s="90"/>
      <c r="F408" s="91"/>
      <c r="G408" s="92"/>
      <c r="H408" s="93"/>
      <c r="I408" s="93"/>
      <c r="J408" s="94"/>
      <c r="K408" s="94"/>
      <c r="L408" s="94"/>
      <c r="M408" s="94"/>
      <c r="N408" s="94"/>
      <c r="O408" s="95"/>
      <c r="P408" s="96"/>
      <c r="T408" s="49">
        <v>374</v>
      </c>
      <c r="U4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8" s="50" t="str">
        <f>IFERROR(INDEX(Tab_UBIGEO[],MATCH(PlnMsv_Tab_DocumentosAux[[#This Row],[ADQ_UBIGEO]],Tab_UBIGEO[UBIGEO],0),MATCH($V$34,Tab_UBIGEO[#Headers],0)),"")</f>
        <v/>
      </c>
      <c r="W408" s="50" t="str">
        <f>IFERROR(INDEX(Tab_UBIGEO[],MATCH(PlnMsv_Tab_DocumentosAux[[#This Row],[ADQ_UBIGEO]],Tab_UBIGEO[UBIGEO],0),MATCH($W$34,Tab_UBIGEO[#Headers],0)),"")</f>
        <v/>
      </c>
      <c r="X408" s="51" t="str">
        <f>IFERROR(INDEX(Tab_UBIGEO[],MATCH(PlnMsv_Tab_Documentos[[#This Row],[Departamento]],Tab_UBIGEO[Departamento],0),MATCH(X$34,Tab_UBIGEO[#Headers],0)),"")</f>
        <v/>
      </c>
      <c r="Y408" s="51" t="str">
        <f>IFERROR(INDEX(Tab_UBIGEO[],MATCH(PlnMsv_Tab_Documentos[[#This Row],[Provincia]],Tab_UBIGEO[Provincia],0),MATCH(Y$34,Tab_UBIGEO[#Headers],0)),"")</f>
        <v/>
      </c>
      <c r="Z408" s="50" t="str">
        <f>IF(PlnMsv_Tab_Documentos[[#This Row],[Departamento]]&lt;&gt;"",IF(COUNTIF(Tab_UBIGEO[Departamento],PlnMsv_Tab_Documentos[[#This Row],[Departamento]])&gt;=1,1,0),"")</f>
        <v/>
      </c>
      <c r="AA4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8" s="34"/>
    </row>
    <row r="409" spans="3:29" ht="27.6" customHeight="1">
      <c r="C409" s="88"/>
      <c r="D409" s="89"/>
      <c r="E409" s="90"/>
      <c r="F409" s="91"/>
      <c r="G409" s="92"/>
      <c r="H409" s="93"/>
      <c r="I409" s="93"/>
      <c r="J409" s="94"/>
      <c r="K409" s="94"/>
      <c r="L409" s="94"/>
      <c r="M409" s="94"/>
      <c r="N409" s="94"/>
      <c r="O409" s="95"/>
      <c r="P409" s="96"/>
      <c r="T409" s="49">
        <v>375</v>
      </c>
      <c r="U4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09" s="50" t="str">
        <f>IFERROR(INDEX(Tab_UBIGEO[],MATCH(PlnMsv_Tab_DocumentosAux[[#This Row],[ADQ_UBIGEO]],Tab_UBIGEO[UBIGEO],0),MATCH($V$34,Tab_UBIGEO[#Headers],0)),"")</f>
        <v/>
      </c>
      <c r="W409" s="50" t="str">
        <f>IFERROR(INDEX(Tab_UBIGEO[],MATCH(PlnMsv_Tab_DocumentosAux[[#This Row],[ADQ_UBIGEO]],Tab_UBIGEO[UBIGEO],0),MATCH($W$34,Tab_UBIGEO[#Headers],0)),"")</f>
        <v/>
      </c>
      <c r="X409" s="51" t="str">
        <f>IFERROR(INDEX(Tab_UBIGEO[],MATCH(PlnMsv_Tab_Documentos[[#This Row],[Departamento]],Tab_UBIGEO[Departamento],0),MATCH(X$34,Tab_UBIGEO[#Headers],0)),"")</f>
        <v/>
      </c>
      <c r="Y409" s="51" t="str">
        <f>IFERROR(INDEX(Tab_UBIGEO[],MATCH(PlnMsv_Tab_Documentos[[#This Row],[Provincia]],Tab_UBIGEO[Provincia],0),MATCH(Y$34,Tab_UBIGEO[#Headers],0)),"")</f>
        <v/>
      </c>
      <c r="Z409" s="50" t="str">
        <f>IF(PlnMsv_Tab_Documentos[[#This Row],[Departamento]]&lt;&gt;"",IF(COUNTIF(Tab_UBIGEO[Departamento],PlnMsv_Tab_Documentos[[#This Row],[Departamento]])&gt;=1,1,0),"")</f>
        <v/>
      </c>
      <c r="AA4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09" s="34"/>
    </row>
    <row r="410" spans="3:29" ht="27.6" customHeight="1">
      <c r="C410" s="88"/>
      <c r="D410" s="89"/>
      <c r="E410" s="90"/>
      <c r="F410" s="91"/>
      <c r="G410" s="92"/>
      <c r="H410" s="93"/>
      <c r="I410" s="93"/>
      <c r="J410" s="94"/>
      <c r="K410" s="94"/>
      <c r="L410" s="94"/>
      <c r="M410" s="94"/>
      <c r="N410" s="94"/>
      <c r="O410" s="95"/>
      <c r="P410" s="96"/>
      <c r="T410" s="49">
        <v>376</v>
      </c>
      <c r="U4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0" s="50" t="str">
        <f>IFERROR(INDEX(Tab_UBIGEO[],MATCH(PlnMsv_Tab_DocumentosAux[[#This Row],[ADQ_UBIGEO]],Tab_UBIGEO[UBIGEO],0),MATCH($V$34,Tab_UBIGEO[#Headers],0)),"")</f>
        <v/>
      </c>
      <c r="W410" s="50" t="str">
        <f>IFERROR(INDEX(Tab_UBIGEO[],MATCH(PlnMsv_Tab_DocumentosAux[[#This Row],[ADQ_UBIGEO]],Tab_UBIGEO[UBIGEO],0),MATCH($W$34,Tab_UBIGEO[#Headers],0)),"")</f>
        <v/>
      </c>
      <c r="X410" s="51" t="str">
        <f>IFERROR(INDEX(Tab_UBIGEO[],MATCH(PlnMsv_Tab_Documentos[[#This Row],[Departamento]],Tab_UBIGEO[Departamento],0),MATCH(X$34,Tab_UBIGEO[#Headers],0)),"")</f>
        <v/>
      </c>
      <c r="Y410" s="51" t="str">
        <f>IFERROR(INDEX(Tab_UBIGEO[],MATCH(PlnMsv_Tab_Documentos[[#This Row],[Provincia]],Tab_UBIGEO[Provincia],0),MATCH(Y$34,Tab_UBIGEO[#Headers],0)),"")</f>
        <v/>
      </c>
      <c r="Z410" s="50" t="str">
        <f>IF(PlnMsv_Tab_Documentos[[#This Row],[Departamento]]&lt;&gt;"",IF(COUNTIF(Tab_UBIGEO[Departamento],PlnMsv_Tab_Documentos[[#This Row],[Departamento]])&gt;=1,1,0),"")</f>
        <v/>
      </c>
      <c r="AA4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0" s="34"/>
    </row>
    <row r="411" spans="3:29" ht="27.6" customHeight="1">
      <c r="C411" s="88"/>
      <c r="D411" s="89"/>
      <c r="E411" s="90"/>
      <c r="F411" s="91"/>
      <c r="G411" s="92"/>
      <c r="H411" s="93"/>
      <c r="I411" s="93"/>
      <c r="J411" s="94"/>
      <c r="K411" s="94"/>
      <c r="L411" s="94"/>
      <c r="M411" s="94"/>
      <c r="N411" s="94"/>
      <c r="O411" s="95"/>
      <c r="P411" s="96"/>
      <c r="T411" s="49">
        <v>377</v>
      </c>
      <c r="U4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1" s="50" t="str">
        <f>IFERROR(INDEX(Tab_UBIGEO[],MATCH(PlnMsv_Tab_DocumentosAux[[#This Row],[ADQ_UBIGEO]],Tab_UBIGEO[UBIGEO],0),MATCH($V$34,Tab_UBIGEO[#Headers],0)),"")</f>
        <v/>
      </c>
      <c r="W411" s="50" t="str">
        <f>IFERROR(INDEX(Tab_UBIGEO[],MATCH(PlnMsv_Tab_DocumentosAux[[#This Row],[ADQ_UBIGEO]],Tab_UBIGEO[UBIGEO],0),MATCH($W$34,Tab_UBIGEO[#Headers],0)),"")</f>
        <v/>
      </c>
      <c r="X411" s="51" t="str">
        <f>IFERROR(INDEX(Tab_UBIGEO[],MATCH(PlnMsv_Tab_Documentos[[#This Row],[Departamento]],Tab_UBIGEO[Departamento],0),MATCH(X$34,Tab_UBIGEO[#Headers],0)),"")</f>
        <v/>
      </c>
      <c r="Y411" s="51" t="str">
        <f>IFERROR(INDEX(Tab_UBIGEO[],MATCH(PlnMsv_Tab_Documentos[[#This Row],[Provincia]],Tab_UBIGEO[Provincia],0),MATCH(Y$34,Tab_UBIGEO[#Headers],0)),"")</f>
        <v/>
      </c>
      <c r="Z411" s="50" t="str">
        <f>IF(PlnMsv_Tab_Documentos[[#This Row],[Departamento]]&lt;&gt;"",IF(COUNTIF(Tab_UBIGEO[Departamento],PlnMsv_Tab_Documentos[[#This Row],[Departamento]])&gt;=1,1,0),"")</f>
        <v/>
      </c>
      <c r="AA4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1" s="34"/>
    </row>
    <row r="412" spans="3:29" ht="27.6" customHeight="1">
      <c r="C412" s="88"/>
      <c r="D412" s="89"/>
      <c r="E412" s="90"/>
      <c r="F412" s="91"/>
      <c r="G412" s="92"/>
      <c r="H412" s="93"/>
      <c r="I412" s="93"/>
      <c r="J412" s="94"/>
      <c r="K412" s="94"/>
      <c r="L412" s="94"/>
      <c r="M412" s="94"/>
      <c r="N412" s="94"/>
      <c r="O412" s="95"/>
      <c r="P412" s="96"/>
      <c r="T412" s="49">
        <v>378</v>
      </c>
      <c r="U4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2" s="50" t="str">
        <f>IFERROR(INDEX(Tab_UBIGEO[],MATCH(PlnMsv_Tab_DocumentosAux[[#This Row],[ADQ_UBIGEO]],Tab_UBIGEO[UBIGEO],0),MATCH($V$34,Tab_UBIGEO[#Headers],0)),"")</f>
        <v/>
      </c>
      <c r="W412" s="50" t="str">
        <f>IFERROR(INDEX(Tab_UBIGEO[],MATCH(PlnMsv_Tab_DocumentosAux[[#This Row],[ADQ_UBIGEO]],Tab_UBIGEO[UBIGEO],0),MATCH($W$34,Tab_UBIGEO[#Headers],0)),"")</f>
        <v/>
      </c>
      <c r="X412" s="51" t="str">
        <f>IFERROR(INDEX(Tab_UBIGEO[],MATCH(PlnMsv_Tab_Documentos[[#This Row],[Departamento]],Tab_UBIGEO[Departamento],0),MATCH(X$34,Tab_UBIGEO[#Headers],0)),"")</f>
        <v/>
      </c>
      <c r="Y412" s="51" t="str">
        <f>IFERROR(INDEX(Tab_UBIGEO[],MATCH(PlnMsv_Tab_Documentos[[#This Row],[Provincia]],Tab_UBIGEO[Provincia],0),MATCH(Y$34,Tab_UBIGEO[#Headers],0)),"")</f>
        <v/>
      </c>
      <c r="Z412" s="50" t="str">
        <f>IF(PlnMsv_Tab_Documentos[[#This Row],[Departamento]]&lt;&gt;"",IF(COUNTIF(Tab_UBIGEO[Departamento],PlnMsv_Tab_Documentos[[#This Row],[Departamento]])&gt;=1,1,0),"")</f>
        <v/>
      </c>
      <c r="AA4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2" s="34"/>
    </row>
    <row r="413" spans="3:29" ht="27.6" customHeight="1">
      <c r="C413" s="88"/>
      <c r="D413" s="89"/>
      <c r="E413" s="90"/>
      <c r="F413" s="91"/>
      <c r="G413" s="92"/>
      <c r="H413" s="93"/>
      <c r="I413" s="93"/>
      <c r="J413" s="94"/>
      <c r="K413" s="94"/>
      <c r="L413" s="94"/>
      <c r="M413" s="94"/>
      <c r="N413" s="94"/>
      <c r="O413" s="95"/>
      <c r="P413" s="96"/>
      <c r="T413" s="49">
        <v>379</v>
      </c>
      <c r="U4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3" s="50" t="str">
        <f>IFERROR(INDEX(Tab_UBIGEO[],MATCH(PlnMsv_Tab_DocumentosAux[[#This Row],[ADQ_UBIGEO]],Tab_UBIGEO[UBIGEO],0),MATCH($V$34,Tab_UBIGEO[#Headers],0)),"")</f>
        <v/>
      </c>
      <c r="W413" s="50" t="str">
        <f>IFERROR(INDEX(Tab_UBIGEO[],MATCH(PlnMsv_Tab_DocumentosAux[[#This Row],[ADQ_UBIGEO]],Tab_UBIGEO[UBIGEO],0),MATCH($W$34,Tab_UBIGEO[#Headers],0)),"")</f>
        <v/>
      </c>
      <c r="X413" s="51" t="str">
        <f>IFERROR(INDEX(Tab_UBIGEO[],MATCH(PlnMsv_Tab_Documentos[[#This Row],[Departamento]],Tab_UBIGEO[Departamento],0),MATCH(X$34,Tab_UBIGEO[#Headers],0)),"")</f>
        <v/>
      </c>
      <c r="Y413" s="51" t="str">
        <f>IFERROR(INDEX(Tab_UBIGEO[],MATCH(PlnMsv_Tab_Documentos[[#This Row],[Provincia]],Tab_UBIGEO[Provincia],0),MATCH(Y$34,Tab_UBIGEO[#Headers],0)),"")</f>
        <v/>
      </c>
      <c r="Z413" s="50" t="str">
        <f>IF(PlnMsv_Tab_Documentos[[#This Row],[Departamento]]&lt;&gt;"",IF(COUNTIF(Tab_UBIGEO[Departamento],PlnMsv_Tab_Documentos[[#This Row],[Departamento]])&gt;=1,1,0),"")</f>
        <v/>
      </c>
      <c r="AA4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3" s="34"/>
    </row>
    <row r="414" spans="3:29" ht="27.6" customHeight="1">
      <c r="C414" s="88"/>
      <c r="D414" s="89"/>
      <c r="E414" s="90"/>
      <c r="F414" s="91"/>
      <c r="G414" s="92"/>
      <c r="H414" s="93"/>
      <c r="I414" s="93"/>
      <c r="J414" s="94"/>
      <c r="K414" s="94"/>
      <c r="L414" s="94"/>
      <c r="M414" s="94"/>
      <c r="N414" s="94"/>
      <c r="O414" s="95"/>
      <c r="P414" s="96"/>
      <c r="T414" s="49">
        <v>380</v>
      </c>
      <c r="U4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4" s="50" t="str">
        <f>IFERROR(INDEX(Tab_UBIGEO[],MATCH(PlnMsv_Tab_DocumentosAux[[#This Row],[ADQ_UBIGEO]],Tab_UBIGEO[UBIGEO],0),MATCH($V$34,Tab_UBIGEO[#Headers],0)),"")</f>
        <v/>
      </c>
      <c r="W414" s="50" t="str">
        <f>IFERROR(INDEX(Tab_UBIGEO[],MATCH(PlnMsv_Tab_DocumentosAux[[#This Row],[ADQ_UBIGEO]],Tab_UBIGEO[UBIGEO],0),MATCH($W$34,Tab_UBIGEO[#Headers],0)),"")</f>
        <v/>
      </c>
      <c r="X414" s="51" t="str">
        <f>IFERROR(INDEX(Tab_UBIGEO[],MATCH(PlnMsv_Tab_Documentos[[#This Row],[Departamento]],Tab_UBIGEO[Departamento],0),MATCH(X$34,Tab_UBIGEO[#Headers],0)),"")</f>
        <v/>
      </c>
      <c r="Y414" s="51" t="str">
        <f>IFERROR(INDEX(Tab_UBIGEO[],MATCH(PlnMsv_Tab_Documentos[[#This Row],[Provincia]],Tab_UBIGEO[Provincia],0),MATCH(Y$34,Tab_UBIGEO[#Headers],0)),"")</f>
        <v/>
      </c>
      <c r="Z414" s="50" t="str">
        <f>IF(PlnMsv_Tab_Documentos[[#This Row],[Departamento]]&lt;&gt;"",IF(COUNTIF(Tab_UBIGEO[Departamento],PlnMsv_Tab_Documentos[[#This Row],[Departamento]])&gt;=1,1,0),"")</f>
        <v/>
      </c>
      <c r="AA4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4" s="34"/>
    </row>
    <row r="415" spans="3:29" ht="27.6" customHeight="1">
      <c r="C415" s="88"/>
      <c r="D415" s="89"/>
      <c r="E415" s="90"/>
      <c r="F415" s="91"/>
      <c r="G415" s="92"/>
      <c r="H415" s="93"/>
      <c r="I415" s="93"/>
      <c r="J415" s="94"/>
      <c r="K415" s="94"/>
      <c r="L415" s="94"/>
      <c r="M415" s="94"/>
      <c r="N415" s="94"/>
      <c r="O415" s="95"/>
      <c r="P415" s="96"/>
      <c r="T415" s="49">
        <v>381</v>
      </c>
      <c r="U4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5" s="50" t="str">
        <f>IFERROR(INDEX(Tab_UBIGEO[],MATCH(PlnMsv_Tab_DocumentosAux[[#This Row],[ADQ_UBIGEO]],Tab_UBIGEO[UBIGEO],0),MATCH($V$34,Tab_UBIGEO[#Headers],0)),"")</f>
        <v/>
      </c>
      <c r="W415" s="50" t="str">
        <f>IFERROR(INDEX(Tab_UBIGEO[],MATCH(PlnMsv_Tab_DocumentosAux[[#This Row],[ADQ_UBIGEO]],Tab_UBIGEO[UBIGEO],0),MATCH($W$34,Tab_UBIGEO[#Headers],0)),"")</f>
        <v/>
      </c>
      <c r="X415" s="51" t="str">
        <f>IFERROR(INDEX(Tab_UBIGEO[],MATCH(PlnMsv_Tab_Documentos[[#This Row],[Departamento]],Tab_UBIGEO[Departamento],0),MATCH(X$34,Tab_UBIGEO[#Headers],0)),"")</f>
        <v/>
      </c>
      <c r="Y415" s="51" t="str">
        <f>IFERROR(INDEX(Tab_UBIGEO[],MATCH(PlnMsv_Tab_Documentos[[#This Row],[Provincia]],Tab_UBIGEO[Provincia],0),MATCH(Y$34,Tab_UBIGEO[#Headers],0)),"")</f>
        <v/>
      </c>
      <c r="Z415" s="50" t="str">
        <f>IF(PlnMsv_Tab_Documentos[[#This Row],[Departamento]]&lt;&gt;"",IF(COUNTIF(Tab_UBIGEO[Departamento],PlnMsv_Tab_Documentos[[#This Row],[Departamento]])&gt;=1,1,0),"")</f>
        <v/>
      </c>
      <c r="AA4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5" s="34"/>
    </row>
    <row r="416" spans="3:29" ht="27.6" customHeight="1">
      <c r="C416" s="88"/>
      <c r="D416" s="89"/>
      <c r="E416" s="90"/>
      <c r="F416" s="91"/>
      <c r="G416" s="92"/>
      <c r="H416" s="93"/>
      <c r="I416" s="93"/>
      <c r="J416" s="94"/>
      <c r="K416" s="94"/>
      <c r="L416" s="94"/>
      <c r="M416" s="94"/>
      <c r="N416" s="94"/>
      <c r="O416" s="95"/>
      <c r="P416" s="96"/>
      <c r="T416" s="49">
        <v>382</v>
      </c>
      <c r="U4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6" s="50" t="str">
        <f>IFERROR(INDEX(Tab_UBIGEO[],MATCH(PlnMsv_Tab_DocumentosAux[[#This Row],[ADQ_UBIGEO]],Tab_UBIGEO[UBIGEO],0),MATCH($V$34,Tab_UBIGEO[#Headers],0)),"")</f>
        <v/>
      </c>
      <c r="W416" s="50" t="str">
        <f>IFERROR(INDEX(Tab_UBIGEO[],MATCH(PlnMsv_Tab_DocumentosAux[[#This Row],[ADQ_UBIGEO]],Tab_UBIGEO[UBIGEO],0),MATCH($W$34,Tab_UBIGEO[#Headers],0)),"")</f>
        <v/>
      </c>
      <c r="X416" s="51" t="str">
        <f>IFERROR(INDEX(Tab_UBIGEO[],MATCH(PlnMsv_Tab_Documentos[[#This Row],[Departamento]],Tab_UBIGEO[Departamento],0),MATCH(X$34,Tab_UBIGEO[#Headers],0)),"")</f>
        <v/>
      </c>
      <c r="Y416" s="51" t="str">
        <f>IFERROR(INDEX(Tab_UBIGEO[],MATCH(PlnMsv_Tab_Documentos[[#This Row],[Provincia]],Tab_UBIGEO[Provincia],0),MATCH(Y$34,Tab_UBIGEO[#Headers],0)),"")</f>
        <v/>
      </c>
      <c r="Z416" s="50" t="str">
        <f>IF(PlnMsv_Tab_Documentos[[#This Row],[Departamento]]&lt;&gt;"",IF(COUNTIF(Tab_UBIGEO[Departamento],PlnMsv_Tab_Documentos[[#This Row],[Departamento]])&gt;=1,1,0),"")</f>
        <v/>
      </c>
      <c r="AA4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6" s="34"/>
    </row>
    <row r="417" spans="3:29" ht="27.6" customHeight="1">
      <c r="C417" s="88"/>
      <c r="D417" s="89"/>
      <c r="E417" s="90"/>
      <c r="F417" s="91"/>
      <c r="G417" s="92"/>
      <c r="H417" s="93"/>
      <c r="I417" s="93"/>
      <c r="J417" s="94"/>
      <c r="K417" s="94"/>
      <c r="L417" s="94"/>
      <c r="M417" s="94"/>
      <c r="N417" s="94"/>
      <c r="O417" s="95"/>
      <c r="P417" s="96"/>
      <c r="T417" s="49">
        <v>383</v>
      </c>
      <c r="U4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7" s="50" t="str">
        <f>IFERROR(INDEX(Tab_UBIGEO[],MATCH(PlnMsv_Tab_DocumentosAux[[#This Row],[ADQ_UBIGEO]],Tab_UBIGEO[UBIGEO],0),MATCH($V$34,Tab_UBIGEO[#Headers],0)),"")</f>
        <v/>
      </c>
      <c r="W417" s="50" t="str">
        <f>IFERROR(INDEX(Tab_UBIGEO[],MATCH(PlnMsv_Tab_DocumentosAux[[#This Row],[ADQ_UBIGEO]],Tab_UBIGEO[UBIGEO],0),MATCH($W$34,Tab_UBIGEO[#Headers],0)),"")</f>
        <v/>
      </c>
      <c r="X417" s="51" t="str">
        <f>IFERROR(INDEX(Tab_UBIGEO[],MATCH(PlnMsv_Tab_Documentos[[#This Row],[Departamento]],Tab_UBIGEO[Departamento],0),MATCH(X$34,Tab_UBIGEO[#Headers],0)),"")</f>
        <v/>
      </c>
      <c r="Y417" s="51" t="str">
        <f>IFERROR(INDEX(Tab_UBIGEO[],MATCH(PlnMsv_Tab_Documentos[[#This Row],[Provincia]],Tab_UBIGEO[Provincia],0),MATCH(Y$34,Tab_UBIGEO[#Headers],0)),"")</f>
        <v/>
      </c>
      <c r="Z417" s="50" t="str">
        <f>IF(PlnMsv_Tab_Documentos[[#This Row],[Departamento]]&lt;&gt;"",IF(COUNTIF(Tab_UBIGEO[Departamento],PlnMsv_Tab_Documentos[[#This Row],[Departamento]])&gt;=1,1,0),"")</f>
        <v/>
      </c>
      <c r="AA4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7" s="34"/>
    </row>
    <row r="418" spans="3:29" ht="27.6" customHeight="1">
      <c r="C418" s="88"/>
      <c r="D418" s="89"/>
      <c r="E418" s="90"/>
      <c r="F418" s="91"/>
      <c r="G418" s="92"/>
      <c r="H418" s="93"/>
      <c r="I418" s="93"/>
      <c r="J418" s="94"/>
      <c r="K418" s="94"/>
      <c r="L418" s="94"/>
      <c r="M418" s="94"/>
      <c r="N418" s="94"/>
      <c r="O418" s="95"/>
      <c r="P418" s="96"/>
      <c r="T418" s="49">
        <v>384</v>
      </c>
      <c r="U4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8" s="50" t="str">
        <f>IFERROR(INDEX(Tab_UBIGEO[],MATCH(PlnMsv_Tab_DocumentosAux[[#This Row],[ADQ_UBIGEO]],Tab_UBIGEO[UBIGEO],0),MATCH($V$34,Tab_UBIGEO[#Headers],0)),"")</f>
        <v/>
      </c>
      <c r="W418" s="50" t="str">
        <f>IFERROR(INDEX(Tab_UBIGEO[],MATCH(PlnMsv_Tab_DocumentosAux[[#This Row],[ADQ_UBIGEO]],Tab_UBIGEO[UBIGEO],0),MATCH($W$34,Tab_UBIGEO[#Headers],0)),"")</f>
        <v/>
      </c>
      <c r="X418" s="51" t="str">
        <f>IFERROR(INDEX(Tab_UBIGEO[],MATCH(PlnMsv_Tab_Documentos[[#This Row],[Departamento]],Tab_UBIGEO[Departamento],0),MATCH(X$34,Tab_UBIGEO[#Headers],0)),"")</f>
        <v/>
      </c>
      <c r="Y418" s="51" t="str">
        <f>IFERROR(INDEX(Tab_UBIGEO[],MATCH(PlnMsv_Tab_Documentos[[#This Row],[Provincia]],Tab_UBIGEO[Provincia],0),MATCH(Y$34,Tab_UBIGEO[#Headers],0)),"")</f>
        <v/>
      </c>
      <c r="Z418" s="50" t="str">
        <f>IF(PlnMsv_Tab_Documentos[[#This Row],[Departamento]]&lt;&gt;"",IF(COUNTIF(Tab_UBIGEO[Departamento],PlnMsv_Tab_Documentos[[#This Row],[Departamento]])&gt;=1,1,0),"")</f>
        <v/>
      </c>
      <c r="AA4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8" s="34"/>
    </row>
    <row r="419" spans="3:29" ht="27.6" customHeight="1">
      <c r="C419" s="88"/>
      <c r="D419" s="89"/>
      <c r="E419" s="90"/>
      <c r="F419" s="91"/>
      <c r="G419" s="92"/>
      <c r="H419" s="93"/>
      <c r="I419" s="93"/>
      <c r="J419" s="94"/>
      <c r="K419" s="94"/>
      <c r="L419" s="94"/>
      <c r="M419" s="94"/>
      <c r="N419" s="94"/>
      <c r="O419" s="95"/>
      <c r="P419" s="96"/>
      <c r="T419" s="49">
        <v>385</v>
      </c>
      <c r="U4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19" s="50" t="str">
        <f>IFERROR(INDEX(Tab_UBIGEO[],MATCH(PlnMsv_Tab_DocumentosAux[[#This Row],[ADQ_UBIGEO]],Tab_UBIGEO[UBIGEO],0),MATCH($V$34,Tab_UBIGEO[#Headers],0)),"")</f>
        <v/>
      </c>
      <c r="W419" s="50" t="str">
        <f>IFERROR(INDEX(Tab_UBIGEO[],MATCH(PlnMsv_Tab_DocumentosAux[[#This Row],[ADQ_UBIGEO]],Tab_UBIGEO[UBIGEO],0),MATCH($W$34,Tab_UBIGEO[#Headers],0)),"")</f>
        <v/>
      </c>
      <c r="X419" s="51" t="str">
        <f>IFERROR(INDEX(Tab_UBIGEO[],MATCH(PlnMsv_Tab_Documentos[[#This Row],[Departamento]],Tab_UBIGEO[Departamento],0),MATCH(X$34,Tab_UBIGEO[#Headers],0)),"")</f>
        <v/>
      </c>
      <c r="Y419" s="51" t="str">
        <f>IFERROR(INDEX(Tab_UBIGEO[],MATCH(PlnMsv_Tab_Documentos[[#This Row],[Provincia]],Tab_UBIGEO[Provincia],0),MATCH(Y$34,Tab_UBIGEO[#Headers],0)),"")</f>
        <v/>
      </c>
      <c r="Z419" s="50" t="str">
        <f>IF(PlnMsv_Tab_Documentos[[#This Row],[Departamento]]&lt;&gt;"",IF(COUNTIF(Tab_UBIGEO[Departamento],PlnMsv_Tab_Documentos[[#This Row],[Departamento]])&gt;=1,1,0),"")</f>
        <v/>
      </c>
      <c r="AA4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19" s="34"/>
    </row>
    <row r="420" spans="3:29" ht="27.6" customHeight="1">
      <c r="C420" s="88"/>
      <c r="D420" s="89"/>
      <c r="E420" s="90"/>
      <c r="F420" s="91"/>
      <c r="G420" s="92"/>
      <c r="H420" s="93"/>
      <c r="I420" s="93"/>
      <c r="J420" s="94"/>
      <c r="K420" s="94"/>
      <c r="L420" s="94"/>
      <c r="M420" s="94"/>
      <c r="N420" s="94"/>
      <c r="O420" s="95"/>
      <c r="P420" s="96"/>
      <c r="T420" s="49">
        <v>386</v>
      </c>
      <c r="U4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0" s="50" t="str">
        <f>IFERROR(INDEX(Tab_UBIGEO[],MATCH(PlnMsv_Tab_DocumentosAux[[#This Row],[ADQ_UBIGEO]],Tab_UBIGEO[UBIGEO],0),MATCH($V$34,Tab_UBIGEO[#Headers],0)),"")</f>
        <v/>
      </c>
      <c r="W420" s="50" t="str">
        <f>IFERROR(INDEX(Tab_UBIGEO[],MATCH(PlnMsv_Tab_DocumentosAux[[#This Row],[ADQ_UBIGEO]],Tab_UBIGEO[UBIGEO],0),MATCH($W$34,Tab_UBIGEO[#Headers],0)),"")</f>
        <v/>
      </c>
      <c r="X420" s="51" t="str">
        <f>IFERROR(INDEX(Tab_UBIGEO[],MATCH(PlnMsv_Tab_Documentos[[#This Row],[Departamento]],Tab_UBIGEO[Departamento],0),MATCH(X$34,Tab_UBIGEO[#Headers],0)),"")</f>
        <v/>
      </c>
      <c r="Y420" s="51" t="str">
        <f>IFERROR(INDEX(Tab_UBIGEO[],MATCH(PlnMsv_Tab_Documentos[[#This Row],[Provincia]],Tab_UBIGEO[Provincia],0),MATCH(Y$34,Tab_UBIGEO[#Headers],0)),"")</f>
        <v/>
      </c>
      <c r="Z420" s="50" t="str">
        <f>IF(PlnMsv_Tab_Documentos[[#This Row],[Departamento]]&lt;&gt;"",IF(COUNTIF(Tab_UBIGEO[Departamento],PlnMsv_Tab_Documentos[[#This Row],[Departamento]])&gt;=1,1,0),"")</f>
        <v/>
      </c>
      <c r="AA4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0" s="34"/>
    </row>
    <row r="421" spans="3:29" ht="27.6" customHeight="1">
      <c r="C421" s="88"/>
      <c r="D421" s="89"/>
      <c r="E421" s="90"/>
      <c r="F421" s="91"/>
      <c r="G421" s="92"/>
      <c r="H421" s="93"/>
      <c r="I421" s="93"/>
      <c r="J421" s="94"/>
      <c r="K421" s="94"/>
      <c r="L421" s="94"/>
      <c r="M421" s="94"/>
      <c r="N421" s="94"/>
      <c r="O421" s="95"/>
      <c r="P421" s="96"/>
      <c r="T421" s="49">
        <v>387</v>
      </c>
      <c r="U4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1" s="50" t="str">
        <f>IFERROR(INDEX(Tab_UBIGEO[],MATCH(PlnMsv_Tab_DocumentosAux[[#This Row],[ADQ_UBIGEO]],Tab_UBIGEO[UBIGEO],0),MATCH($V$34,Tab_UBIGEO[#Headers],0)),"")</f>
        <v/>
      </c>
      <c r="W421" s="50" t="str">
        <f>IFERROR(INDEX(Tab_UBIGEO[],MATCH(PlnMsv_Tab_DocumentosAux[[#This Row],[ADQ_UBIGEO]],Tab_UBIGEO[UBIGEO],0),MATCH($W$34,Tab_UBIGEO[#Headers],0)),"")</f>
        <v/>
      </c>
      <c r="X421" s="51" t="str">
        <f>IFERROR(INDEX(Tab_UBIGEO[],MATCH(PlnMsv_Tab_Documentos[[#This Row],[Departamento]],Tab_UBIGEO[Departamento],0),MATCH(X$34,Tab_UBIGEO[#Headers],0)),"")</f>
        <v/>
      </c>
      <c r="Y421" s="51" t="str">
        <f>IFERROR(INDEX(Tab_UBIGEO[],MATCH(PlnMsv_Tab_Documentos[[#This Row],[Provincia]],Tab_UBIGEO[Provincia],0),MATCH(Y$34,Tab_UBIGEO[#Headers],0)),"")</f>
        <v/>
      </c>
      <c r="Z421" s="50" t="str">
        <f>IF(PlnMsv_Tab_Documentos[[#This Row],[Departamento]]&lt;&gt;"",IF(COUNTIF(Tab_UBIGEO[Departamento],PlnMsv_Tab_Documentos[[#This Row],[Departamento]])&gt;=1,1,0),"")</f>
        <v/>
      </c>
      <c r="AA4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1" s="34"/>
    </row>
    <row r="422" spans="3:29" ht="27.6" customHeight="1">
      <c r="C422" s="88"/>
      <c r="D422" s="89"/>
      <c r="E422" s="90"/>
      <c r="F422" s="91"/>
      <c r="G422" s="92"/>
      <c r="H422" s="93"/>
      <c r="I422" s="93"/>
      <c r="J422" s="94"/>
      <c r="K422" s="94"/>
      <c r="L422" s="94"/>
      <c r="M422" s="94"/>
      <c r="N422" s="94"/>
      <c r="O422" s="95"/>
      <c r="P422" s="96"/>
      <c r="T422" s="49">
        <v>388</v>
      </c>
      <c r="U4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2" s="50" t="str">
        <f>IFERROR(INDEX(Tab_UBIGEO[],MATCH(PlnMsv_Tab_DocumentosAux[[#This Row],[ADQ_UBIGEO]],Tab_UBIGEO[UBIGEO],0),MATCH($V$34,Tab_UBIGEO[#Headers],0)),"")</f>
        <v/>
      </c>
      <c r="W422" s="50" t="str">
        <f>IFERROR(INDEX(Tab_UBIGEO[],MATCH(PlnMsv_Tab_DocumentosAux[[#This Row],[ADQ_UBIGEO]],Tab_UBIGEO[UBIGEO],0),MATCH($W$34,Tab_UBIGEO[#Headers],0)),"")</f>
        <v/>
      </c>
      <c r="X422" s="51" t="str">
        <f>IFERROR(INDEX(Tab_UBIGEO[],MATCH(PlnMsv_Tab_Documentos[[#This Row],[Departamento]],Tab_UBIGEO[Departamento],0),MATCH(X$34,Tab_UBIGEO[#Headers],0)),"")</f>
        <v/>
      </c>
      <c r="Y422" s="51" t="str">
        <f>IFERROR(INDEX(Tab_UBIGEO[],MATCH(PlnMsv_Tab_Documentos[[#This Row],[Provincia]],Tab_UBIGEO[Provincia],0),MATCH(Y$34,Tab_UBIGEO[#Headers],0)),"")</f>
        <v/>
      </c>
      <c r="Z422" s="50" t="str">
        <f>IF(PlnMsv_Tab_Documentos[[#This Row],[Departamento]]&lt;&gt;"",IF(COUNTIF(Tab_UBIGEO[Departamento],PlnMsv_Tab_Documentos[[#This Row],[Departamento]])&gt;=1,1,0),"")</f>
        <v/>
      </c>
      <c r="AA4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2" s="34"/>
    </row>
    <row r="423" spans="3:29" ht="27.6" customHeight="1">
      <c r="C423" s="88"/>
      <c r="D423" s="89"/>
      <c r="E423" s="90"/>
      <c r="F423" s="91"/>
      <c r="G423" s="92"/>
      <c r="H423" s="93"/>
      <c r="I423" s="93"/>
      <c r="J423" s="94"/>
      <c r="K423" s="94"/>
      <c r="L423" s="94"/>
      <c r="M423" s="94"/>
      <c r="N423" s="94"/>
      <c r="O423" s="95"/>
      <c r="P423" s="96"/>
      <c r="T423" s="49">
        <v>389</v>
      </c>
      <c r="U4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3" s="50" t="str">
        <f>IFERROR(INDEX(Tab_UBIGEO[],MATCH(PlnMsv_Tab_DocumentosAux[[#This Row],[ADQ_UBIGEO]],Tab_UBIGEO[UBIGEO],0),MATCH($V$34,Tab_UBIGEO[#Headers],0)),"")</f>
        <v/>
      </c>
      <c r="W423" s="50" t="str">
        <f>IFERROR(INDEX(Tab_UBIGEO[],MATCH(PlnMsv_Tab_DocumentosAux[[#This Row],[ADQ_UBIGEO]],Tab_UBIGEO[UBIGEO],0),MATCH($W$34,Tab_UBIGEO[#Headers],0)),"")</f>
        <v/>
      </c>
      <c r="X423" s="51" t="str">
        <f>IFERROR(INDEX(Tab_UBIGEO[],MATCH(PlnMsv_Tab_Documentos[[#This Row],[Departamento]],Tab_UBIGEO[Departamento],0),MATCH(X$34,Tab_UBIGEO[#Headers],0)),"")</f>
        <v/>
      </c>
      <c r="Y423" s="51" t="str">
        <f>IFERROR(INDEX(Tab_UBIGEO[],MATCH(PlnMsv_Tab_Documentos[[#This Row],[Provincia]],Tab_UBIGEO[Provincia],0),MATCH(Y$34,Tab_UBIGEO[#Headers],0)),"")</f>
        <v/>
      </c>
      <c r="Z423" s="50" t="str">
        <f>IF(PlnMsv_Tab_Documentos[[#This Row],[Departamento]]&lt;&gt;"",IF(COUNTIF(Tab_UBIGEO[Departamento],PlnMsv_Tab_Documentos[[#This Row],[Departamento]])&gt;=1,1,0),"")</f>
        <v/>
      </c>
      <c r="AA4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3" s="34"/>
    </row>
    <row r="424" spans="3:29" ht="27.6" customHeight="1">
      <c r="C424" s="88"/>
      <c r="D424" s="89"/>
      <c r="E424" s="90"/>
      <c r="F424" s="91"/>
      <c r="G424" s="92"/>
      <c r="H424" s="93"/>
      <c r="I424" s="93"/>
      <c r="J424" s="94"/>
      <c r="K424" s="94"/>
      <c r="L424" s="94"/>
      <c r="M424" s="94"/>
      <c r="N424" s="94"/>
      <c r="O424" s="95"/>
      <c r="P424" s="96"/>
      <c r="T424" s="49">
        <v>390</v>
      </c>
      <c r="U4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4" s="50" t="str">
        <f>IFERROR(INDEX(Tab_UBIGEO[],MATCH(PlnMsv_Tab_DocumentosAux[[#This Row],[ADQ_UBIGEO]],Tab_UBIGEO[UBIGEO],0),MATCH($V$34,Tab_UBIGEO[#Headers],0)),"")</f>
        <v/>
      </c>
      <c r="W424" s="50" t="str">
        <f>IFERROR(INDEX(Tab_UBIGEO[],MATCH(PlnMsv_Tab_DocumentosAux[[#This Row],[ADQ_UBIGEO]],Tab_UBIGEO[UBIGEO],0),MATCH($W$34,Tab_UBIGEO[#Headers],0)),"")</f>
        <v/>
      </c>
      <c r="X424" s="51" t="str">
        <f>IFERROR(INDEX(Tab_UBIGEO[],MATCH(PlnMsv_Tab_Documentos[[#This Row],[Departamento]],Tab_UBIGEO[Departamento],0),MATCH(X$34,Tab_UBIGEO[#Headers],0)),"")</f>
        <v/>
      </c>
      <c r="Y424" s="51" t="str">
        <f>IFERROR(INDEX(Tab_UBIGEO[],MATCH(PlnMsv_Tab_Documentos[[#This Row],[Provincia]],Tab_UBIGEO[Provincia],0),MATCH(Y$34,Tab_UBIGEO[#Headers],0)),"")</f>
        <v/>
      </c>
      <c r="Z424" s="50" t="str">
        <f>IF(PlnMsv_Tab_Documentos[[#This Row],[Departamento]]&lt;&gt;"",IF(COUNTIF(Tab_UBIGEO[Departamento],PlnMsv_Tab_Documentos[[#This Row],[Departamento]])&gt;=1,1,0),"")</f>
        <v/>
      </c>
      <c r="AA4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4" s="34"/>
    </row>
    <row r="425" spans="3:29" ht="27.6" customHeight="1">
      <c r="C425" s="88"/>
      <c r="D425" s="89"/>
      <c r="E425" s="90"/>
      <c r="F425" s="91"/>
      <c r="G425" s="92"/>
      <c r="H425" s="93"/>
      <c r="I425" s="93"/>
      <c r="J425" s="94"/>
      <c r="K425" s="94"/>
      <c r="L425" s="94"/>
      <c r="M425" s="94"/>
      <c r="N425" s="94"/>
      <c r="O425" s="95"/>
      <c r="P425" s="96"/>
      <c r="T425" s="49">
        <v>391</v>
      </c>
      <c r="U4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5" s="50" t="str">
        <f>IFERROR(INDEX(Tab_UBIGEO[],MATCH(PlnMsv_Tab_DocumentosAux[[#This Row],[ADQ_UBIGEO]],Tab_UBIGEO[UBIGEO],0),MATCH($V$34,Tab_UBIGEO[#Headers],0)),"")</f>
        <v/>
      </c>
      <c r="W425" s="50" t="str">
        <f>IFERROR(INDEX(Tab_UBIGEO[],MATCH(PlnMsv_Tab_DocumentosAux[[#This Row],[ADQ_UBIGEO]],Tab_UBIGEO[UBIGEO],0),MATCH($W$34,Tab_UBIGEO[#Headers],0)),"")</f>
        <v/>
      </c>
      <c r="X425" s="51" t="str">
        <f>IFERROR(INDEX(Tab_UBIGEO[],MATCH(PlnMsv_Tab_Documentos[[#This Row],[Departamento]],Tab_UBIGEO[Departamento],0),MATCH(X$34,Tab_UBIGEO[#Headers],0)),"")</f>
        <v/>
      </c>
      <c r="Y425" s="51" t="str">
        <f>IFERROR(INDEX(Tab_UBIGEO[],MATCH(PlnMsv_Tab_Documentos[[#This Row],[Provincia]],Tab_UBIGEO[Provincia],0),MATCH(Y$34,Tab_UBIGEO[#Headers],0)),"")</f>
        <v/>
      </c>
      <c r="Z425" s="50" t="str">
        <f>IF(PlnMsv_Tab_Documentos[[#This Row],[Departamento]]&lt;&gt;"",IF(COUNTIF(Tab_UBIGEO[Departamento],PlnMsv_Tab_Documentos[[#This Row],[Departamento]])&gt;=1,1,0),"")</f>
        <v/>
      </c>
      <c r="AA4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5" s="34"/>
    </row>
    <row r="426" spans="3:29" ht="27.6" customHeight="1">
      <c r="C426" s="88"/>
      <c r="D426" s="89"/>
      <c r="E426" s="90"/>
      <c r="F426" s="91"/>
      <c r="G426" s="92"/>
      <c r="H426" s="93"/>
      <c r="I426" s="93"/>
      <c r="J426" s="94"/>
      <c r="K426" s="94"/>
      <c r="L426" s="94"/>
      <c r="M426" s="94"/>
      <c r="N426" s="94"/>
      <c r="O426" s="95"/>
      <c r="P426" s="96"/>
      <c r="T426" s="49">
        <v>392</v>
      </c>
      <c r="U4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6" s="50" t="str">
        <f>IFERROR(INDEX(Tab_UBIGEO[],MATCH(PlnMsv_Tab_DocumentosAux[[#This Row],[ADQ_UBIGEO]],Tab_UBIGEO[UBIGEO],0),MATCH($V$34,Tab_UBIGEO[#Headers],0)),"")</f>
        <v/>
      </c>
      <c r="W426" s="50" t="str">
        <f>IFERROR(INDEX(Tab_UBIGEO[],MATCH(PlnMsv_Tab_DocumentosAux[[#This Row],[ADQ_UBIGEO]],Tab_UBIGEO[UBIGEO],0),MATCH($W$34,Tab_UBIGEO[#Headers],0)),"")</f>
        <v/>
      </c>
      <c r="X426" s="51" t="str">
        <f>IFERROR(INDEX(Tab_UBIGEO[],MATCH(PlnMsv_Tab_Documentos[[#This Row],[Departamento]],Tab_UBIGEO[Departamento],0),MATCH(X$34,Tab_UBIGEO[#Headers],0)),"")</f>
        <v/>
      </c>
      <c r="Y426" s="51" t="str">
        <f>IFERROR(INDEX(Tab_UBIGEO[],MATCH(PlnMsv_Tab_Documentos[[#This Row],[Provincia]],Tab_UBIGEO[Provincia],0),MATCH(Y$34,Tab_UBIGEO[#Headers],0)),"")</f>
        <v/>
      </c>
      <c r="Z426" s="50" t="str">
        <f>IF(PlnMsv_Tab_Documentos[[#This Row],[Departamento]]&lt;&gt;"",IF(COUNTIF(Tab_UBIGEO[Departamento],PlnMsv_Tab_Documentos[[#This Row],[Departamento]])&gt;=1,1,0),"")</f>
        <v/>
      </c>
      <c r="AA4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6" s="34"/>
    </row>
    <row r="427" spans="3:29" ht="27.6" customHeight="1">
      <c r="C427" s="88"/>
      <c r="D427" s="89"/>
      <c r="E427" s="90"/>
      <c r="F427" s="91"/>
      <c r="G427" s="92"/>
      <c r="H427" s="93"/>
      <c r="I427" s="93"/>
      <c r="J427" s="94"/>
      <c r="K427" s="94"/>
      <c r="L427" s="94"/>
      <c r="M427" s="94"/>
      <c r="N427" s="94"/>
      <c r="O427" s="95"/>
      <c r="P427" s="96"/>
      <c r="T427" s="49">
        <v>393</v>
      </c>
      <c r="U4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7" s="50" t="str">
        <f>IFERROR(INDEX(Tab_UBIGEO[],MATCH(PlnMsv_Tab_DocumentosAux[[#This Row],[ADQ_UBIGEO]],Tab_UBIGEO[UBIGEO],0),MATCH($V$34,Tab_UBIGEO[#Headers],0)),"")</f>
        <v/>
      </c>
      <c r="W427" s="50" t="str">
        <f>IFERROR(INDEX(Tab_UBIGEO[],MATCH(PlnMsv_Tab_DocumentosAux[[#This Row],[ADQ_UBIGEO]],Tab_UBIGEO[UBIGEO],0),MATCH($W$34,Tab_UBIGEO[#Headers],0)),"")</f>
        <v/>
      </c>
      <c r="X427" s="51" t="str">
        <f>IFERROR(INDEX(Tab_UBIGEO[],MATCH(PlnMsv_Tab_Documentos[[#This Row],[Departamento]],Tab_UBIGEO[Departamento],0),MATCH(X$34,Tab_UBIGEO[#Headers],0)),"")</f>
        <v/>
      </c>
      <c r="Y427" s="51" t="str">
        <f>IFERROR(INDEX(Tab_UBIGEO[],MATCH(PlnMsv_Tab_Documentos[[#This Row],[Provincia]],Tab_UBIGEO[Provincia],0),MATCH(Y$34,Tab_UBIGEO[#Headers],0)),"")</f>
        <v/>
      </c>
      <c r="Z427" s="50" t="str">
        <f>IF(PlnMsv_Tab_Documentos[[#This Row],[Departamento]]&lt;&gt;"",IF(COUNTIF(Tab_UBIGEO[Departamento],PlnMsv_Tab_Documentos[[#This Row],[Departamento]])&gt;=1,1,0),"")</f>
        <v/>
      </c>
      <c r="AA4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7" s="34"/>
    </row>
    <row r="428" spans="3:29" ht="27.6" customHeight="1">
      <c r="C428" s="88"/>
      <c r="D428" s="89"/>
      <c r="E428" s="90"/>
      <c r="F428" s="91"/>
      <c r="G428" s="92"/>
      <c r="H428" s="93"/>
      <c r="I428" s="93"/>
      <c r="J428" s="94"/>
      <c r="K428" s="94"/>
      <c r="L428" s="94"/>
      <c r="M428" s="94"/>
      <c r="N428" s="94"/>
      <c r="O428" s="95"/>
      <c r="P428" s="96"/>
      <c r="T428" s="49">
        <v>394</v>
      </c>
      <c r="U4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8" s="50" t="str">
        <f>IFERROR(INDEX(Tab_UBIGEO[],MATCH(PlnMsv_Tab_DocumentosAux[[#This Row],[ADQ_UBIGEO]],Tab_UBIGEO[UBIGEO],0),MATCH($V$34,Tab_UBIGEO[#Headers],0)),"")</f>
        <v/>
      </c>
      <c r="W428" s="50" t="str">
        <f>IFERROR(INDEX(Tab_UBIGEO[],MATCH(PlnMsv_Tab_DocumentosAux[[#This Row],[ADQ_UBIGEO]],Tab_UBIGEO[UBIGEO],0),MATCH($W$34,Tab_UBIGEO[#Headers],0)),"")</f>
        <v/>
      </c>
      <c r="X428" s="51" t="str">
        <f>IFERROR(INDEX(Tab_UBIGEO[],MATCH(PlnMsv_Tab_Documentos[[#This Row],[Departamento]],Tab_UBIGEO[Departamento],0),MATCH(X$34,Tab_UBIGEO[#Headers],0)),"")</f>
        <v/>
      </c>
      <c r="Y428" s="51" t="str">
        <f>IFERROR(INDEX(Tab_UBIGEO[],MATCH(PlnMsv_Tab_Documentos[[#This Row],[Provincia]],Tab_UBIGEO[Provincia],0),MATCH(Y$34,Tab_UBIGEO[#Headers],0)),"")</f>
        <v/>
      </c>
      <c r="Z428" s="50" t="str">
        <f>IF(PlnMsv_Tab_Documentos[[#This Row],[Departamento]]&lt;&gt;"",IF(COUNTIF(Tab_UBIGEO[Departamento],PlnMsv_Tab_Documentos[[#This Row],[Departamento]])&gt;=1,1,0),"")</f>
        <v/>
      </c>
      <c r="AA4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8" s="34"/>
    </row>
    <row r="429" spans="3:29" ht="27.6" customHeight="1">
      <c r="C429" s="88"/>
      <c r="D429" s="89"/>
      <c r="E429" s="90"/>
      <c r="F429" s="91"/>
      <c r="G429" s="92"/>
      <c r="H429" s="93"/>
      <c r="I429" s="93"/>
      <c r="J429" s="94"/>
      <c r="K429" s="94"/>
      <c r="L429" s="94"/>
      <c r="M429" s="94"/>
      <c r="N429" s="94"/>
      <c r="O429" s="95"/>
      <c r="P429" s="96"/>
      <c r="T429" s="49">
        <v>395</v>
      </c>
      <c r="U4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29" s="50" t="str">
        <f>IFERROR(INDEX(Tab_UBIGEO[],MATCH(PlnMsv_Tab_DocumentosAux[[#This Row],[ADQ_UBIGEO]],Tab_UBIGEO[UBIGEO],0),MATCH($V$34,Tab_UBIGEO[#Headers],0)),"")</f>
        <v/>
      </c>
      <c r="W429" s="50" t="str">
        <f>IFERROR(INDEX(Tab_UBIGEO[],MATCH(PlnMsv_Tab_DocumentosAux[[#This Row],[ADQ_UBIGEO]],Tab_UBIGEO[UBIGEO],0),MATCH($W$34,Tab_UBIGEO[#Headers],0)),"")</f>
        <v/>
      </c>
      <c r="X429" s="51" t="str">
        <f>IFERROR(INDEX(Tab_UBIGEO[],MATCH(PlnMsv_Tab_Documentos[[#This Row],[Departamento]],Tab_UBIGEO[Departamento],0),MATCH(X$34,Tab_UBIGEO[#Headers],0)),"")</f>
        <v/>
      </c>
      <c r="Y429" s="51" t="str">
        <f>IFERROR(INDEX(Tab_UBIGEO[],MATCH(PlnMsv_Tab_Documentos[[#This Row],[Provincia]],Tab_UBIGEO[Provincia],0),MATCH(Y$34,Tab_UBIGEO[#Headers],0)),"")</f>
        <v/>
      </c>
      <c r="Z429" s="50" t="str">
        <f>IF(PlnMsv_Tab_Documentos[[#This Row],[Departamento]]&lt;&gt;"",IF(COUNTIF(Tab_UBIGEO[Departamento],PlnMsv_Tab_Documentos[[#This Row],[Departamento]])&gt;=1,1,0),"")</f>
        <v/>
      </c>
      <c r="AA4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29" s="34"/>
    </row>
    <row r="430" spans="3:29" ht="27.6" customHeight="1">
      <c r="C430" s="88"/>
      <c r="D430" s="89"/>
      <c r="E430" s="90"/>
      <c r="F430" s="91"/>
      <c r="G430" s="92"/>
      <c r="H430" s="93"/>
      <c r="I430" s="93"/>
      <c r="J430" s="94"/>
      <c r="K430" s="94"/>
      <c r="L430" s="94"/>
      <c r="M430" s="94"/>
      <c r="N430" s="94"/>
      <c r="O430" s="95"/>
      <c r="P430" s="96"/>
      <c r="T430" s="49">
        <v>396</v>
      </c>
      <c r="U4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0" s="50" t="str">
        <f>IFERROR(INDEX(Tab_UBIGEO[],MATCH(PlnMsv_Tab_DocumentosAux[[#This Row],[ADQ_UBIGEO]],Tab_UBIGEO[UBIGEO],0),MATCH($V$34,Tab_UBIGEO[#Headers],0)),"")</f>
        <v/>
      </c>
      <c r="W430" s="50" t="str">
        <f>IFERROR(INDEX(Tab_UBIGEO[],MATCH(PlnMsv_Tab_DocumentosAux[[#This Row],[ADQ_UBIGEO]],Tab_UBIGEO[UBIGEO],0),MATCH($W$34,Tab_UBIGEO[#Headers],0)),"")</f>
        <v/>
      </c>
      <c r="X430" s="51" t="str">
        <f>IFERROR(INDEX(Tab_UBIGEO[],MATCH(PlnMsv_Tab_Documentos[[#This Row],[Departamento]],Tab_UBIGEO[Departamento],0),MATCH(X$34,Tab_UBIGEO[#Headers],0)),"")</f>
        <v/>
      </c>
      <c r="Y430" s="51" t="str">
        <f>IFERROR(INDEX(Tab_UBIGEO[],MATCH(PlnMsv_Tab_Documentos[[#This Row],[Provincia]],Tab_UBIGEO[Provincia],0),MATCH(Y$34,Tab_UBIGEO[#Headers],0)),"")</f>
        <v/>
      </c>
      <c r="Z430" s="50" t="str">
        <f>IF(PlnMsv_Tab_Documentos[[#This Row],[Departamento]]&lt;&gt;"",IF(COUNTIF(Tab_UBIGEO[Departamento],PlnMsv_Tab_Documentos[[#This Row],[Departamento]])&gt;=1,1,0),"")</f>
        <v/>
      </c>
      <c r="AA4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0" s="34"/>
    </row>
    <row r="431" spans="3:29" ht="27.6" customHeight="1">
      <c r="C431" s="88"/>
      <c r="D431" s="89"/>
      <c r="E431" s="90"/>
      <c r="F431" s="91"/>
      <c r="G431" s="92"/>
      <c r="H431" s="93"/>
      <c r="I431" s="93"/>
      <c r="J431" s="94"/>
      <c r="K431" s="94"/>
      <c r="L431" s="94"/>
      <c r="M431" s="94"/>
      <c r="N431" s="94"/>
      <c r="O431" s="95"/>
      <c r="P431" s="96"/>
      <c r="T431" s="49">
        <v>397</v>
      </c>
      <c r="U4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1" s="50" t="str">
        <f>IFERROR(INDEX(Tab_UBIGEO[],MATCH(PlnMsv_Tab_DocumentosAux[[#This Row],[ADQ_UBIGEO]],Tab_UBIGEO[UBIGEO],0),MATCH($V$34,Tab_UBIGEO[#Headers],0)),"")</f>
        <v/>
      </c>
      <c r="W431" s="50" t="str">
        <f>IFERROR(INDEX(Tab_UBIGEO[],MATCH(PlnMsv_Tab_DocumentosAux[[#This Row],[ADQ_UBIGEO]],Tab_UBIGEO[UBIGEO],0),MATCH($W$34,Tab_UBIGEO[#Headers],0)),"")</f>
        <v/>
      </c>
      <c r="X431" s="51" t="str">
        <f>IFERROR(INDEX(Tab_UBIGEO[],MATCH(PlnMsv_Tab_Documentos[[#This Row],[Departamento]],Tab_UBIGEO[Departamento],0),MATCH(X$34,Tab_UBIGEO[#Headers],0)),"")</f>
        <v/>
      </c>
      <c r="Y431" s="51" t="str">
        <f>IFERROR(INDEX(Tab_UBIGEO[],MATCH(PlnMsv_Tab_Documentos[[#This Row],[Provincia]],Tab_UBIGEO[Provincia],0),MATCH(Y$34,Tab_UBIGEO[#Headers],0)),"")</f>
        <v/>
      </c>
      <c r="Z431" s="50" t="str">
        <f>IF(PlnMsv_Tab_Documentos[[#This Row],[Departamento]]&lt;&gt;"",IF(COUNTIF(Tab_UBIGEO[Departamento],PlnMsv_Tab_Documentos[[#This Row],[Departamento]])&gt;=1,1,0),"")</f>
        <v/>
      </c>
      <c r="AA4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1" s="34"/>
    </row>
    <row r="432" spans="3:29" ht="27.6" customHeight="1">
      <c r="C432" s="88"/>
      <c r="D432" s="89"/>
      <c r="E432" s="90"/>
      <c r="F432" s="91"/>
      <c r="G432" s="92"/>
      <c r="H432" s="93"/>
      <c r="I432" s="93"/>
      <c r="J432" s="94"/>
      <c r="K432" s="94"/>
      <c r="L432" s="94"/>
      <c r="M432" s="94"/>
      <c r="N432" s="94"/>
      <c r="O432" s="95"/>
      <c r="P432" s="96"/>
      <c r="T432" s="49">
        <v>398</v>
      </c>
      <c r="U4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2" s="50" t="str">
        <f>IFERROR(INDEX(Tab_UBIGEO[],MATCH(PlnMsv_Tab_DocumentosAux[[#This Row],[ADQ_UBIGEO]],Tab_UBIGEO[UBIGEO],0),MATCH($V$34,Tab_UBIGEO[#Headers],0)),"")</f>
        <v/>
      </c>
      <c r="W432" s="50" t="str">
        <f>IFERROR(INDEX(Tab_UBIGEO[],MATCH(PlnMsv_Tab_DocumentosAux[[#This Row],[ADQ_UBIGEO]],Tab_UBIGEO[UBIGEO],0),MATCH($W$34,Tab_UBIGEO[#Headers],0)),"")</f>
        <v/>
      </c>
      <c r="X432" s="51" t="str">
        <f>IFERROR(INDEX(Tab_UBIGEO[],MATCH(PlnMsv_Tab_Documentos[[#This Row],[Departamento]],Tab_UBIGEO[Departamento],0),MATCH(X$34,Tab_UBIGEO[#Headers],0)),"")</f>
        <v/>
      </c>
      <c r="Y432" s="51" t="str">
        <f>IFERROR(INDEX(Tab_UBIGEO[],MATCH(PlnMsv_Tab_Documentos[[#This Row],[Provincia]],Tab_UBIGEO[Provincia],0),MATCH(Y$34,Tab_UBIGEO[#Headers],0)),"")</f>
        <v/>
      </c>
      <c r="Z432" s="50" t="str">
        <f>IF(PlnMsv_Tab_Documentos[[#This Row],[Departamento]]&lt;&gt;"",IF(COUNTIF(Tab_UBIGEO[Departamento],PlnMsv_Tab_Documentos[[#This Row],[Departamento]])&gt;=1,1,0),"")</f>
        <v/>
      </c>
      <c r="AA4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2" s="34"/>
    </row>
    <row r="433" spans="3:29" ht="27.6" customHeight="1">
      <c r="C433" s="88"/>
      <c r="D433" s="89"/>
      <c r="E433" s="90"/>
      <c r="F433" s="91"/>
      <c r="G433" s="92"/>
      <c r="H433" s="93"/>
      <c r="I433" s="93"/>
      <c r="J433" s="94"/>
      <c r="K433" s="94"/>
      <c r="L433" s="94"/>
      <c r="M433" s="94"/>
      <c r="N433" s="94"/>
      <c r="O433" s="95"/>
      <c r="P433" s="96"/>
      <c r="T433" s="49">
        <v>399</v>
      </c>
      <c r="U4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3" s="50" t="str">
        <f>IFERROR(INDEX(Tab_UBIGEO[],MATCH(PlnMsv_Tab_DocumentosAux[[#This Row],[ADQ_UBIGEO]],Tab_UBIGEO[UBIGEO],0),MATCH($V$34,Tab_UBIGEO[#Headers],0)),"")</f>
        <v/>
      </c>
      <c r="W433" s="50" t="str">
        <f>IFERROR(INDEX(Tab_UBIGEO[],MATCH(PlnMsv_Tab_DocumentosAux[[#This Row],[ADQ_UBIGEO]],Tab_UBIGEO[UBIGEO],0),MATCH($W$34,Tab_UBIGEO[#Headers],0)),"")</f>
        <v/>
      </c>
      <c r="X433" s="51" t="str">
        <f>IFERROR(INDEX(Tab_UBIGEO[],MATCH(PlnMsv_Tab_Documentos[[#This Row],[Departamento]],Tab_UBIGEO[Departamento],0),MATCH(X$34,Tab_UBIGEO[#Headers],0)),"")</f>
        <v/>
      </c>
      <c r="Y433" s="51" t="str">
        <f>IFERROR(INDEX(Tab_UBIGEO[],MATCH(PlnMsv_Tab_Documentos[[#This Row],[Provincia]],Tab_UBIGEO[Provincia],0),MATCH(Y$34,Tab_UBIGEO[#Headers],0)),"")</f>
        <v/>
      </c>
      <c r="Z433" s="50" t="str">
        <f>IF(PlnMsv_Tab_Documentos[[#This Row],[Departamento]]&lt;&gt;"",IF(COUNTIF(Tab_UBIGEO[Departamento],PlnMsv_Tab_Documentos[[#This Row],[Departamento]])&gt;=1,1,0),"")</f>
        <v/>
      </c>
      <c r="AA4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3" s="34"/>
    </row>
    <row r="434" spans="3:29" ht="27.6" customHeight="1">
      <c r="C434" s="88"/>
      <c r="D434" s="89"/>
      <c r="E434" s="90"/>
      <c r="F434" s="91"/>
      <c r="G434" s="92"/>
      <c r="H434" s="93"/>
      <c r="I434" s="93"/>
      <c r="J434" s="94"/>
      <c r="K434" s="94"/>
      <c r="L434" s="94"/>
      <c r="M434" s="94"/>
      <c r="N434" s="94"/>
      <c r="O434" s="95"/>
      <c r="P434" s="96"/>
      <c r="T434" s="49">
        <v>400</v>
      </c>
      <c r="U4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4" s="50" t="str">
        <f>IFERROR(INDEX(Tab_UBIGEO[],MATCH(PlnMsv_Tab_DocumentosAux[[#This Row],[ADQ_UBIGEO]],Tab_UBIGEO[UBIGEO],0),MATCH($V$34,Tab_UBIGEO[#Headers],0)),"")</f>
        <v/>
      </c>
      <c r="W434" s="50" t="str">
        <f>IFERROR(INDEX(Tab_UBIGEO[],MATCH(PlnMsv_Tab_DocumentosAux[[#This Row],[ADQ_UBIGEO]],Tab_UBIGEO[UBIGEO],0),MATCH($W$34,Tab_UBIGEO[#Headers],0)),"")</f>
        <v/>
      </c>
      <c r="X434" s="51" t="str">
        <f>IFERROR(INDEX(Tab_UBIGEO[],MATCH(PlnMsv_Tab_Documentos[[#This Row],[Departamento]],Tab_UBIGEO[Departamento],0),MATCH(X$34,Tab_UBIGEO[#Headers],0)),"")</f>
        <v/>
      </c>
      <c r="Y434" s="51" t="str">
        <f>IFERROR(INDEX(Tab_UBIGEO[],MATCH(PlnMsv_Tab_Documentos[[#This Row],[Provincia]],Tab_UBIGEO[Provincia],0),MATCH(Y$34,Tab_UBIGEO[#Headers],0)),"")</f>
        <v/>
      </c>
      <c r="Z434" s="50" t="str">
        <f>IF(PlnMsv_Tab_Documentos[[#This Row],[Departamento]]&lt;&gt;"",IF(COUNTIF(Tab_UBIGEO[Departamento],PlnMsv_Tab_Documentos[[#This Row],[Departamento]])&gt;=1,1,0),"")</f>
        <v/>
      </c>
      <c r="AA4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4" s="34"/>
    </row>
    <row r="435" spans="3:29" ht="27.6" customHeight="1">
      <c r="C435" s="88"/>
      <c r="D435" s="89"/>
      <c r="E435" s="90"/>
      <c r="F435" s="91"/>
      <c r="G435" s="92"/>
      <c r="H435" s="93"/>
      <c r="I435" s="93"/>
      <c r="J435" s="94"/>
      <c r="K435" s="94"/>
      <c r="L435" s="94"/>
      <c r="M435" s="94"/>
      <c r="N435" s="94"/>
      <c r="O435" s="95"/>
      <c r="P435" s="96"/>
      <c r="T435" s="49">
        <v>401</v>
      </c>
      <c r="U4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5" s="50" t="str">
        <f>IFERROR(INDEX(Tab_UBIGEO[],MATCH(PlnMsv_Tab_DocumentosAux[[#This Row],[ADQ_UBIGEO]],Tab_UBIGEO[UBIGEO],0),MATCH($V$34,Tab_UBIGEO[#Headers],0)),"")</f>
        <v/>
      </c>
      <c r="W435" s="50" t="str">
        <f>IFERROR(INDEX(Tab_UBIGEO[],MATCH(PlnMsv_Tab_DocumentosAux[[#This Row],[ADQ_UBIGEO]],Tab_UBIGEO[UBIGEO],0),MATCH($W$34,Tab_UBIGEO[#Headers],0)),"")</f>
        <v/>
      </c>
      <c r="X435" s="51" t="str">
        <f>IFERROR(INDEX(Tab_UBIGEO[],MATCH(PlnMsv_Tab_Documentos[[#This Row],[Departamento]],Tab_UBIGEO[Departamento],0),MATCH(X$34,Tab_UBIGEO[#Headers],0)),"")</f>
        <v/>
      </c>
      <c r="Y435" s="51" t="str">
        <f>IFERROR(INDEX(Tab_UBIGEO[],MATCH(PlnMsv_Tab_Documentos[[#This Row],[Provincia]],Tab_UBIGEO[Provincia],0),MATCH(Y$34,Tab_UBIGEO[#Headers],0)),"")</f>
        <v/>
      </c>
      <c r="Z435" s="50" t="str">
        <f>IF(PlnMsv_Tab_Documentos[[#This Row],[Departamento]]&lt;&gt;"",IF(COUNTIF(Tab_UBIGEO[Departamento],PlnMsv_Tab_Documentos[[#This Row],[Departamento]])&gt;=1,1,0),"")</f>
        <v/>
      </c>
      <c r="AA4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5" s="34"/>
    </row>
    <row r="436" spans="3:29" ht="27.6" customHeight="1">
      <c r="C436" s="88"/>
      <c r="D436" s="89"/>
      <c r="E436" s="90"/>
      <c r="F436" s="91"/>
      <c r="G436" s="92"/>
      <c r="H436" s="93"/>
      <c r="I436" s="93"/>
      <c r="J436" s="94"/>
      <c r="K436" s="94"/>
      <c r="L436" s="94"/>
      <c r="M436" s="94"/>
      <c r="N436" s="94"/>
      <c r="O436" s="95"/>
      <c r="P436" s="96"/>
      <c r="T436" s="49">
        <v>402</v>
      </c>
      <c r="U4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6" s="50" t="str">
        <f>IFERROR(INDEX(Tab_UBIGEO[],MATCH(PlnMsv_Tab_DocumentosAux[[#This Row],[ADQ_UBIGEO]],Tab_UBIGEO[UBIGEO],0),MATCH($V$34,Tab_UBIGEO[#Headers],0)),"")</f>
        <v/>
      </c>
      <c r="W436" s="50" t="str">
        <f>IFERROR(INDEX(Tab_UBIGEO[],MATCH(PlnMsv_Tab_DocumentosAux[[#This Row],[ADQ_UBIGEO]],Tab_UBIGEO[UBIGEO],0),MATCH($W$34,Tab_UBIGEO[#Headers],0)),"")</f>
        <v/>
      </c>
      <c r="X436" s="51" t="str">
        <f>IFERROR(INDEX(Tab_UBIGEO[],MATCH(PlnMsv_Tab_Documentos[[#This Row],[Departamento]],Tab_UBIGEO[Departamento],0),MATCH(X$34,Tab_UBIGEO[#Headers],0)),"")</f>
        <v/>
      </c>
      <c r="Y436" s="51" t="str">
        <f>IFERROR(INDEX(Tab_UBIGEO[],MATCH(PlnMsv_Tab_Documentos[[#This Row],[Provincia]],Tab_UBIGEO[Provincia],0),MATCH(Y$34,Tab_UBIGEO[#Headers],0)),"")</f>
        <v/>
      </c>
      <c r="Z436" s="50" t="str">
        <f>IF(PlnMsv_Tab_Documentos[[#This Row],[Departamento]]&lt;&gt;"",IF(COUNTIF(Tab_UBIGEO[Departamento],PlnMsv_Tab_Documentos[[#This Row],[Departamento]])&gt;=1,1,0),"")</f>
        <v/>
      </c>
      <c r="AA4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6" s="34"/>
    </row>
    <row r="437" spans="3:29" ht="27.6" customHeight="1">
      <c r="C437" s="88"/>
      <c r="D437" s="89"/>
      <c r="E437" s="90"/>
      <c r="F437" s="91"/>
      <c r="G437" s="92"/>
      <c r="H437" s="93"/>
      <c r="I437" s="93"/>
      <c r="J437" s="94"/>
      <c r="K437" s="94"/>
      <c r="L437" s="94"/>
      <c r="M437" s="94"/>
      <c r="N437" s="94"/>
      <c r="O437" s="95"/>
      <c r="P437" s="96"/>
      <c r="T437" s="49">
        <v>403</v>
      </c>
      <c r="U4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7" s="50" t="str">
        <f>IFERROR(INDEX(Tab_UBIGEO[],MATCH(PlnMsv_Tab_DocumentosAux[[#This Row],[ADQ_UBIGEO]],Tab_UBIGEO[UBIGEO],0),MATCH($V$34,Tab_UBIGEO[#Headers],0)),"")</f>
        <v/>
      </c>
      <c r="W437" s="50" t="str">
        <f>IFERROR(INDEX(Tab_UBIGEO[],MATCH(PlnMsv_Tab_DocumentosAux[[#This Row],[ADQ_UBIGEO]],Tab_UBIGEO[UBIGEO],0),MATCH($W$34,Tab_UBIGEO[#Headers],0)),"")</f>
        <v/>
      </c>
      <c r="X437" s="51" t="str">
        <f>IFERROR(INDEX(Tab_UBIGEO[],MATCH(PlnMsv_Tab_Documentos[[#This Row],[Departamento]],Tab_UBIGEO[Departamento],0),MATCH(X$34,Tab_UBIGEO[#Headers],0)),"")</f>
        <v/>
      </c>
      <c r="Y437" s="51" t="str">
        <f>IFERROR(INDEX(Tab_UBIGEO[],MATCH(PlnMsv_Tab_Documentos[[#This Row],[Provincia]],Tab_UBIGEO[Provincia],0),MATCH(Y$34,Tab_UBIGEO[#Headers],0)),"")</f>
        <v/>
      </c>
      <c r="Z437" s="50" t="str">
        <f>IF(PlnMsv_Tab_Documentos[[#This Row],[Departamento]]&lt;&gt;"",IF(COUNTIF(Tab_UBIGEO[Departamento],PlnMsv_Tab_Documentos[[#This Row],[Departamento]])&gt;=1,1,0),"")</f>
        <v/>
      </c>
      <c r="AA4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7" s="34"/>
    </row>
    <row r="438" spans="3:29" ht="27.6" customHeight="1">
      <c r="C438" s="88"/>
      <c r="D438" s="89"/>
      <c r="E438" s="90"/>
      <c r="F438" s="91"/>
      <c r="G438" s="92"/>
      <c r="H438" s="93"/>
      <c r="I438" s="93"/>
      <c r="J438" s="94"/>
      <c r="K438" s="94"/>
      <c r="L438" s="94"/>
      <c r="M438" s="94"/>
      <c r="N438" s="94"/>
      <c r="O438" s="95"/>
      <c r="P438" s="96"/>
      <c r="T438" s="49">
        <v>404</v>
      </c>
      <c r="U4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8" s="50" t="str">
        <f>IFERROR(INDEX(Tab_UBIGEO[],MATCH(PlnMsv_Tab_DocumentosAux[[#This Row],[ADQ_UBIGEO]],Tab_UBIGEO[UBIGEO],0),MATCH($V$34,Tab_UBIGEO[#Headers],0)),"")</f>
        <v/>
      </c>
      <c r="W438" s="50" t="str">
        <f>IFERROR(INDEX(Tab_UBIGEO[],MATCH(PlnMsv_Tab_DocumentosAux[[#This Row],[ADQ_UBIGEO]],Tab_UBIGEO[UBIGEO],0),MATCH($W$34,Tab_UBIGEO[#Headers],0)),"")</f>
        <v/>
      </c>
      <c r="X438" s="51" t="str">
        <f>IFERROR(INDEX(Tab_UBIGEO[],MATCH(PlnMsv_Tab_Documentos[[#This Row],[Departamento]],Tab_UBIGEO[Departamento],0),MATCH(X$34,Tab_UBIGEO[#Headers],0)),"")</f>
        <v/>
      </c>
      <c r="Y438" s="51" t="str">
        <f>IFERROR(INDEX(Tab_UBIGEO[],MATCH(PlnMsv_Tab_Documentos[[#This Row],[Provincia]],Tab_UBIGEO[Provincia],0),MATCH(Y$34,Tab_UBIGEO[#Headers],0)),"")</f>
        <v/>
      </c>
      <c r="Z438" s="50" t="str">
        <f>IF(PlnMsv_Tab_Documentos[[#This Row],[Departamento]]&lt;&gt;"",IF(COUNTIF(Tab_UBIGEO[Departamento],PlnMsv_Tab_Documentos[[#This Row],[Departamento]])&gt;=1,1,0),"")</f>
        <v/>
      </c>
      <c r="AA4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8" s="34"/>
    </row>
    <row r="439" spans="3:29" ht="27.6" customHeight="1">
      <c r="C439" s="88"/>
      <c r="D439" s="89"/>
      <c r="E439" s="90"/>
      <c r="F439" s="91"/>
      <c r="G439" s="92"/>
      <c r="H439" s="93"/>
      <c r="I439" s="93"/>
      <c r="J439" s="94"/>
      <c r="K439" s="94"/>
      <c r="L439" s="94"/>
      <c r="M439" s="94"/>
      <c r="N439" s="94"/>
      <c r="O439" s="95"/>
      <c r="P439" s="96"/>
      <c r="T439" s="49">
        <v>405</v>
      </c>
      <c r="U4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39" s="50" t="str">
        <f>IFERROR(INDEX(Tab_UBIGEO[],MATCH(PlnMsv_Tab_DocumentosAux[[#This Row],[ADQ_UBIGEO]],Tab_UBIGEO[UBIGEO],0),MATCH($V$34,Tab_UBIGEO[#Headers],0)),"")</f>
        <v/>
      </c>
      <c r="W439" s="50" t="str">
        <f>IFERROR(INDEX(Tab_UBIGEO[],MATCH(PlnMsv_Tab_DocumentosAux[[#This Row],[ADQ_UBIGEO]],Tab_UBIGEO[UBIGEO],0),MATCH($W$34,Tab_UBIGEO[#Headers],0)),"")</f>
        <v/>
      </c>
      <c r="X439" s="51" t="str">
        <f>IFERROR(INDEX(Tab_UBIGEO[],MATCH(PlnMsv_Tab_Documentos[[#This Row],[Departamento]],Tab_UBIGEO[Departamento],0),MATCH(X$34,Tab_UBIGEO[#Headers],0)),"")</f>
        <v/>
      </c>
      <c r="Y439" s="51" t="str">
        <f>IFERROR(INDEX(Tab_UBIGEO[],MATCH(PlnMsv_Tab_Documentos[[#This Row],[Provincia]],Tab_UBIGEO[Provincia],0),MATCH(Y$34,Tab_UBIGEO[#Headers],0)),"")</f>
        <v/>
      </c>
      <c r="Z439" s="50" t="str">
        <f>IF(PlnMsv_Tab_Documentos[[#This Row],[Departamento]]&lt;&gt;"",IF(COUNTIF(Tab_UBIGEO[Departamento],PlnMsv_Tab_Documentos[[#This Row],[Departamento]])&gt;=1,1,0),"")</f>
        <v/>
      </c>
      <c r="AA4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39" s="34"/>
    </row>
    <row r="440" spans="3:29" ht="27.6" customHeight="1">
      <c r="C440" s="88"/>
      <c r="D440" s="89"/>
      <c r="E440" s="90"/>
      <c r="F440" s="91"/>
      <c r="G440" s="92"/>
      <c r="H440" s="93"/>
      <c r="I440" s="93"/>
      <c r="J440" s="94"/>
      <c r="K440" s="94"/>
      <c r="L440" s="94"/>
      <c r="M440" s="94"/>
      <c r="N440" s="94"/>
      <c r="O440" s="95"/>
      <c r="P440" s="96"/>
      <c r="T440" s="49">
        <v>406</v>
      </c>
      <c r="U4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0" s="50" t="str">
        <f>IFERROR(INDEX(Tab_UBIGEO[],MATCH(PlnMsv_Tab_DocumentosAux[[#This Row],[ADQ_UBIGEO]],Tab_UBIGEO[UBIGEO],0),MATCH($V$34,Tab_UBIGEO[#Headers],0)),"")</f>
        <v/>
      </c>
      <c r="W440" s="50" t="str">
        <f>IFERROR(INDEX(Tab_UBIGEO[],MATCH(PlnMsv_Tab_DocumentosAux[[#This Row],[ADQ_UBIGEO]],Tab_UBIGEO[UBIGEO],0),MATCH($W$34,Tab_UBIGEO[#Headers],0)),"")</f>
        <v/>
      </c>
      <c r="X440" s="51" t="str">
        <f>IFERROR(INDEX(Tab_UBIGEO[],MATCH(PlnMsv_Tab_Documentos[[#This Row],[Departamento]],Tab_UBIGEO[Departamento],0),MATCH(X$34,Tab_UBIGEO[#Headers],0)),"")</f>
        <v/>
      </c>
      <c r="Y440" s="51" t="str">
        <f>IFERROR(INDEX(Tab_UBIGEO[],MATCH(PlnMsv_Tab_Documentos[[#This Row],[Provincia]],Tab_UBIGEO[Provincia],0),MATCH(Y$34,Tab_UBIGEO[#Headers],0)),"")</f>
        <v/>
      </c>
      <c r="Z440" s="50" t="str">
        <f>IF(PlnMsv_Tab_Documentos[[#This Row],[Departamento]]&lt;&gt;"",IF(COUNTIF(Tab_UBIGEO[Departamento],PlnMsv_Tab_Documentos[[#This Row],[Departamento]])&gt;=1,1,0),"")</f>
        <v/>
      </c>
      <c r="AA4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0" s="34"/>
    </row>
    <row r="441" spans="3:29" ht="27.6" customHeight="1">
      <c r="C441" s="88"/>
      <c r="D441" s="89"/>
      <c r="E441" s="90"/>
      <c r="F441" s="91"/>
      <c r="G441" s="92"/>
      <c r="H441" s="93"/>
      <c r="I441" s="93"/>
      <c r="J441" s="94"/>
      <c r="K441" s="94"/>
      <c r="L441" s="94"/>
      <c r="M441" s="94"/>
      <c r="N441" s="94"/>
      <c r="O441" s="95"/>
      <c r="P441" s="96"/>
      <c r="T441" s="49">
        <v>407</v>
      </c>
      <c r="U4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1" s="50" t="str">
        <f>IFERROR(INDEX(Tab_UBIGEO[],MATCH(PlnMsv_Tab_DocumentosAux[[#This Row],[ADQ_UBIGEO]],Tab_UBIGEO[UBIGEO],0),MATCH($V$34,Tab_UBIGEO[#Headers],0)),"")</f>
        <v/>
      </c>
      <c r="W441" s="50" t="str">
        <f>IFERROR(INDEX(Tab_UBIGEO[],MATCH(PlnMsv_Tab_DocumentosAux[[#This Row],[ADQ_UBIGEO]],Tab_UBIGEO[UBIGEO],0),MATCH($W$34,Tab_UBIGEO[#Headers],0)),"")</f>
        <v/>
      </c>
      <c r="X441" s="51" t="str">
        <f>IFERROR(INDEX(Tab_UBIGEO[],MATCH(PlnMsv_Tab_Documentos[[#This Row],[Departamento]],Tab_UBIGEO[Departamento],0),MATCH(X$34,Tab_UBIGEO[#Headers],0)),"")</f>
        <v/>
      </c>
      <c r="Y441" s="51" t="str">
        <f>IFERROR(INDEX(Tab_UBIGEO[],MATCH(PlnMsv_Tab_Documentos[[#This Row],[Provincia]],Tab_UBIGEO[Provincia],0),MATCH(Y$34,Tab_UBIGEO[#Headers],0)),"")</f>
        <v/>
      </c>
      <c r="Z441" s="50" t="str">
        <f>IF(PlnMsv_Tab_Documentos[[#This Row],[Departamento]]&lt;&gt;"",IF(COUNTIF(Tab_UBIGEO[Departamento],PlnMsv_Tab_Documentos[[#This Row],[Departamento]])&gt;=1,1,0),"")</f>
        <v/>
      </c>
      <c r="AA4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1" s="34"/>
    </row>
    <row r="442" spans="3:29" ht="27.6" customHeight="1">
      <c r="C442" s="88"/>
      <c r="D442" s="89"/>
      <c r="E442" s="90"/>
      <c r="F442" s="91"/>
      <c r="G442" s="92"/>
      <c r="H442" s="93"/>
      <c r="I442" s="93"/>
      <c r="J442" s="94"/>
      <c r="K442" s="94"/>
      <c r="L442" s="94"/>
      <c r="M442" s="94"/>
      <c r="N442" s="94"/>
      <c r="O442" s="95"/>
      <c r="P442" s="96"/>
      <c r="T442" s="49">
        <v>408</v>
      </c>
      <c r="U4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2" s="50" t="str">
        <f>IFERROR(INDEX(Tab_UBIGEO[],MATCH(PlnMsv_Tab_DocumentosAux[[#This Row],[ADQ_UBIGEO]],Tab_UBIGEO[UBIGEO],0),MATCH($V$34,Tab_UBIGEO[#Headers],0)),"")</f>
        <v/>
      </c>
      <c r="W442" s="50" t="str">
        <f>IFERROR(INDEX(Tab_UBIGEO[],MATCH(PlnMsv_Tab_DocumentosAux[[#This Row],[ADQ_UBIGEO]],Tab_UBIGEO[UBIGEO],0),MATCH($W$34,Tab_UBIGEO[#Headers],0)),"")</f>
        <v/>
      </c>
      <c r="X442" s="51" t="str">
        <f>IFERROR(INDEX(Tab_UBIGEO[],MATCH(PlnMsv_Tab_Documentos[[#This Row],[Departamento]],Tab_UBIGEO[Departamento],0),MATCH(X$34,Tab_UBIGEO[#Headers],0)),"")</f>
        <v/>
      </c>
      <c r="Y442" s="51" t="str">
        <f>IFERROR(INDEX(Tab_UBIGEO[],MATCH(PlnMsv_Tab_Documentos[[#This Row],[Provincia]],Tab_UBIGEO[Provincia],0),MATCH(Y$34,Tab_UBIGEO[#Headers],0)),"")</f>
        <v/>
      </c>
      <c r="Z442" s="50" t="str">
        <f>IF(PlnMsv_Tab_Documentos[[#This Row],[Departamento]]&lt;&gt;"",IF(COUNTIF(Tab_UBIGEO[Departamento],PlnMsv_Tab_Documentos[[#This Row],[Departamento]])&gt;=1,1,0),"")</f>
        <v/>
      </c>
      <c r="AA4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2" s="34"/>
    </row>
    <row r="443" spans="3:29" ht="27.6" customHeight="1">
      <c r="C443" s="88"/>
      <c r="D443" s="89"/>
      <c r="E443" s="90"/>
      <c r="F443" s="91"/>
      <c r="G443" s="92"/>
      <c r="H443" s="93"/>
      <c r="I443" s="93"/>
      <c r="J443" s="94"/>
      <c r="K443" s="94"/>
      <c r="L443" s="94"/>
      <c r="M443" s="94"/>
      <c r="N443" s="94"/>
      <c r="O443" s="95"/>
      <c r="P443" s="96"/>
      <c r="T443" s="49">
        <v>409</v>
      </c>
      <c r="U4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3" s="50" t="str">
        <f>IFERROR(INDEX(Tab_UBIGEO[],MATCH(PlnMsv_Tab_DocumentosAux[[#This Row],[ADQ_UBIGEO]],Tab_UBIGEO[UBIGEO],0),MATCH($V$34,Tab_UBIGEO[#Headers],0)),"")</f>
        <v/>
      </c>
      <c r="W443" s="50" t="str">
        <f>IFERROR(INDEX(Tab_UBIGEO[],MATCH(PlnMsv_Tab_DocumentosAux[[#This Row],[ADQ_UBIGEO]],Tab_UBIGEO[UBIGEO],0),MATCH($W$34,Tab_UBIGEO[#Headers],0)),"")</f>
        <v/>
      </c>
      <c r="X443" s="51" t="str">
        <f>IFERROR(INDEX(Tab_UBIGEO[],MATCH(PlnMsv_Tab_Documentos[[#This Row],[Departamento]],Tab_UBIGEO[Departamento],0),MATCH(X$34,Tab_UBIGEO[#Headers],0)),"")</f>
        <v/>
      </c>
      <c r="Y443" s="51" t="str">
        <f>IFERROR(INDEX(Tab_UBIGEO[],MATCH(PlnMsv_Tab_Documentos[[#This Row],[Provincia]],Tab_UBIGEO[Provincia],0),MATCH(Y$34,Tab_UBIGEO[#Headers],0)),"")</f>
        <v/>
      </c>
      <c r="Z443" s="50" t="str">
        <f>IF(PlnMsv_Tab_Documentos[[#This Row],[Departamento]]&lt;&gt;"",IF(COUNTIF(Tab_UBIGEO[Departamento],PlnMsv_Tab_Documentos[[#This Row],[Departamento]])&gt;=1,1,0),"")</f>
        <v/>
      </c>
      <c r="AA4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3" s="34"/>
    </row>
    <row r="444" spans="3:29" ht="27.6" customHeight="1">
      <c r="C444" s="88"/>
      <c r="D444" s="89"/>
      <c r="E444" s="90"/>
      <c r="F444" s="91"/>
      <c r="G444" s="92"/>
      <c r="H444" s="93"/>
      <c r="I444" s="93"/>
      <c r="J444" s="94"/>
      <c r="K444" s="94"/>
      <c r="L444" s="94"/>
      <c r="M444" s="94"/>
      <c r="N444" s="94"/>
      <c r="O444" s="95"/>
      <c r="P444" s="96"/>
      <c r="T444" s="49">
        <v>410</v>
      </c>
      <c r="U4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4" s="50" t="str">
        <f>IFERROR(INDEX(Tab_UBIGEO[],MATCH(PlnMsv_Tab_DocumentosAux[[#This Row],[ADQ_UBIGEO]],Tab_UBIGEO[UBIGEO],0),MATCH($V$34,Tab_UBIGEO[#Headers],0)),"")</f>
        <v/>
      </c>
      <c r="W444" s="50" t="str">
        <f>IFERROR(INDEX(Tab_UBIGEO[],MATCH(PlnMsv_Tab_DocumentosAux[[#This Row],[ADQ_UBIGEO]],Tab_UBIGEO[UBIGEO],0),MATCH($W$34,Tab_UBIGEO[#Headers],0)),"")</f>
        <v/>
      </c>
      <c r="X444" s="51" t="str">
        <f>IFERROR(INDEX(Tab_UBIGEO[],MATCH(PlnMsv_Tab_Documentos[[#This Row],[Departamento]],Tab_UBIGEO[Departamento],0),MATCH(X$34,Tab_UBIGEO[#Headers],0)),"")</f>
        <v/>
      </c>
      <c r="Y444" s="51" t="str">
        <f>IFERROR(INDEX(Tab_UBIGEO[],MATCH(PlnMsv_Tab_Documentos[[#This Row],[Provincia]],Tab_UBIGEO[Provincia],0),MATCH(Y$34,Tab_UBIGEO[#Headers],0)),"")</f>
        <v/>
      </c>
      <c r="Z444" s="50" t="str">
        <f>IF(PlnMsv_Tab_Documentos[[#This Row],[Departamento]]&lt;&gt;"",IF(COUNTIF(Tab_UBIGEO[Departamento],PlnMsv_Tab_Documentos[[#This Row],[Departamento]])&gt;=1,1,0),"")</f>
        <v/>
      </c>
      <c r="AA4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4" s="34"/>
    </row>
    <row r="445" spans="3:29" ht="27.6" customHeight="1">
      <c r="C445" s="88"/>
      <c r="D445" s="89"/>
      <c r="E445" s="90"/>
      <c r="F445" s="91"/>
      <c r="G445" s="92"/>
      <c r="H445" s="93"/>
      <c r="I445" s="93"/>
      <c r="J445" s="94"/>
      <c r="K445" s="94"/>
      <c r="L445" s="94"/>
      <c r="M445" s="94"/>
      <c r="N445" s="94"/>
      <c r="O445" s="95"/>
      <c r="P445" s="96"/>
      <c r="T445" s="49">
        <v>411</v>
      </c>
      <c r="U4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5" s="50" t="str">
        <f>IFERROR(INDEX(Tab_UBIGEO[],MATCH(PlnMsv_Tab_DocumentosAux[[#This Row],[ADQ_UBIGEO]],Tab_UBIGEO[UBIGEO],0),MATCH($V$34,Tab_UBIGEO[#Headers],0)),"")</f>
        <v/>
      </c>
      <c r="W445" s="50" t="str">
        <f>IFERROR(INDEX(Tab_UBIGEO[],MATCH(PlnMsv_Tab_DocumentosAux[[#This Row],[ADQ_UBIGEO]],Tab_UBIGEO[UBIGEO],0),MATCH($W$34,Tab_UBIGEO[#Headers],0)),"")</f>
        <v/>
      </c>
      <c r="X445" s="51" t="str">
        <f>IFERROR(INDEX(Tab_UBIGEO[],MATCH(PlnMsv_Tab_Documentos[[#This Row],[Departamento]],Tab_UBIGEO[Departamento],0),MATCH(X$34,Tab_UBIGEO[#Headers],0)),"")</f>
        <v/>
      </c>
      <c r="Y445" s="51" t="str">
        <f>IFERROR(INDEX(Tab_UBIGEO[],MATCH(PlnMsv_Tab_Documentos[[#This Row],[Provincia]],Tab_UBIGEO[Provincia],0),MATCH(Y$34,Tab_UBIGEO[#Headers],0)),"")</f>
        <v/>
      </c>
      <c r="Z445" s="50" t="str">
        <f>IF(PlnMsv_Tab_Documentos[[#This Row],[Departamento]]&lt;&gt;"",IF(COUNTIF(Tab_UBIGEO[Departamento],PlnMsv_Tab_Documentos[[#This Row],[Departamento]])&gt;=1,1,0),"")</f>
        <v/>
      </c>
      <c r="AA4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5" s="34"/>
    </row>
    <row r="446" spans="3:29" ht="27.6" customHeight="1">
      <c r="C446" s="88"/>
      <c r="D446" s="89"/>
      <c r="E446" s="90"/>
      <c r="F446" s="91"/>
      <c r="G446" s="92"/>
      <c r="H446" s="93"/>
      <c r="I446" s="93"/>
      <c r="J446" s="94"/>
      <c r="K446" s="94"/>
      <c r="L446" s="94"/>
      <c r="M446" s="94"/>
      <c r="N446" s="94"/>
      <c r="O446" s="95"/>
      <c r="P446" s="96"/>
      <c r="T446" s="49">
        <v>412</v>
      </c>
      <c r="U4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6" s="50" t="str">
        <f>IFERROR(INDEX(Tab_UBIGEO[],MATCH(PlnMsv_Tab_DocumentosAux[[#This Row],[ADQ_UBIGEO]],Tab_UBIGEO[UBIGEO],0),MATCH($V$34,Tab_UBIGEO[#Headers],0)),"")</f>
        <v/>
      </c>
      <c r="W446" s="50" t="str">
        <f>IFERROR(INDEX(Tab_UBIGEO[],MATCH(PlnMsv_Tab_DocumentosAux[[#This Row],[ADQ_UBIGEO]],Tab_UBIGEO[UBIGEO],0),MATCH($W$34,Tab_UBIGEO[#Headers],0)),"")</f>
        <v/>
      </c>
      <c r="X446" s="51" t="str">
        <f>IFERROR(INDEX(Tab_UBIGEO[],MATCH(PlnMsv_Tab_Documentos[[#This Row],[Departamento]],Tab_UBIGEO[Departamento],0),MATCH(X$34,Tab_UBIGEO[#Headers],0)),"")</f>
        <v/>
      </c>
      <c r="Y446" s="51" t="str">
        <f>IFERROR(INDEX(Tab_UBIGEO[],MATCH(PlnMsv_Tab_Documentos[[#This Row],[Provincia]],Tab_UBIGEO[Provincia],0),MATCH(Y$34,Tab_UBIGEO[#Headers],0)),"")</f>
        <v/>
      </c>
      <c r="Z446" s="50" t="str">
        <f>IF(PlnMsv_Tab_Documentos[[#This Row],[Departamento]]&lt;&gt;"",IF(COUNTIF(Tab_UBIGEO[Departamento],PlnMsv_Tab_Documentos[[#This Row],[Departamento]])&gt;=1,1,0),"")</f>
        <v/>
      </c>
      <c r="AA4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6" s="34"/>
    </row>
    <row r="447" spans="3:29" ht="27.6" customHeight="1">
      <c r="C447" s="88"/>
      <c r="D447" s="89"/>
      <c r="E447" s="90"/>
      <c r="F447" s="91"/>
      <c r="G447" s="92"/>
      <c r="H447" s="93"/>
      <c r="I447" s="93"/>
      <c r="J447" s="94"/>
      <c r="K447" s="94"/>
      <c r="L447" s="94"/>
      <c r="M447" s="94"/>
      <c r="N447" s="94"/>
      <c r="O447" s="95"/>
      <c r="P447" s="96"/>
      <c r="T447" s="49">
        <v>413</v>
      </c>
      <c r="U4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7" s="50" t="str">
        <f>IFERROR(INDEX(Tab_UBIGEO[],MATCH(PlnMsv_Tab_DocumentosAux[[#This Row],[ADQ_UBIGEO]],Tab_UBIGEO[UBIGEO],0),MATCH($V$34,Tab_UBIGEO[#Headers],0)),"")</f>
        <v/>
      </c>
      <c r="W447" s="50" t="str">
        <f>IFERROR(INDEX(Tab_UBIGEO[],MATCH(PlnMsv_Tab_DocumentosAux[[#This Row],[ADQ_UBIGEO]],Tab_UBIGEO[UBIGEO],0),MATCH($W$34,Tab_UBIGEO[#Headers],0)),"")</f>
        <v/>
      </c>
      <c r="X447" s="51" t="str">
        <f>IFERROR(INDEX(Tab_UBIGEO[],MATCH(PlnMsv_Tab_Documentos[[#This Row],[Departamento]],Tab_UBIGEO[Departamento],0),MATCH(X$34,Tab_UBIGEO[#Headers],0)),"")</f>
        <v/>
      </c>
      <c r="Y447" s="51" t="str">
        <f>IFERROR(INDEX(Tab_UBIGEO[],MATCH(PlnMsv_Tab_Documentos[[#This Row],[Provincia]],Tab_UBIGEO[Provincia],0),MATCH(Y$34,Tab_UBIGEO[#Headers],0)),"")</f>
        <v/>
      </c>
      <c r="Z447" s="50" t="str">
        <f>IF(PlnMsv_Tab_Documentos[[#This Row],[Departamento]]&lt;&gt;"",IF(COUNTIF(Tab_UBIGEO[Departamento],PlnMsv_Tab_Documentos[[#This Row],[Departamento]])&gt;=1,1,0),"")</f>
        <v/>
      </c>
      <c r="AA4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7" s="34"/>
    </row>
    <row r="448" spans="3:29" ht="27.6" customHeight="1">
      <c r="C448" s="88"/>
      <c r="D448" s="89"/>
      <c r="E448" s="90"/>
      <c r="F448" s="91"/>
      <c r="G448" s="92"/>
      <c r="H448" s="93"/>
      <c r="I448" s="93"/>
      <c r="J448" s="94"/>
      <c r="K448" s="94"/>
      <c r="L448" s="94"/>
      <c r="M448" s="94"/>
      <c r="N448" s="94"/>
      <c r="O448" s="95"/>
      <c r="P448" s="96"/>
      <c r="T448" s="49">
        <v>414</v>
      </c>
      <c r="U4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8" s="50" t="str">
        <f>IFERROR(INDEX(Tab_UBIGEO[],MATCH(PlnMsv_Tab_DocumentosAux[[#This Row],[ADQ_UBIGEO]],Tab_UBIGEO[UBIGEO],0),MATCH($V$34,Tab_UBIGEO[#Headers],0)),"")</f>
        <v/>
      </c>
      <c r="W448" s="50" t="str">
        <f>IFERROR(INDEX(Tab_UBIGEO[],MATCH(PlnMsv_Tab_DocumentosAux[[#This Row],[ADQ_UBIGEO]],Tab_UBIGEO[UBIGEO],0),MATCH($W$34,Tab_UBIGEO[#Headers],0)),"")</f>
        <v/>
      </c>
      <c r="X448" s="51" t="str">
        <f>IFERROR(INDEX(Tab_UBIGEO[],MATCH(PlnMsv_Tab_Documentos[[#This Row],[Departamento]],Tab_UBIGEO[Departamento],0),MATCH(X$34,Tab_UBIGEO[#Headers],0)),"")</f>
        <v/>
      </c>
      <c r="Y448" s="51" t="str">
        <f>IFERROR(INDEX(Tab_UBIGEO[],MATCH(PlnMsv_Tab_Documentos[[#This Row],[Provincia]],Tab_UBIGEO[Provincia],0),MATCH(Y$34,Tab_UBIGEO[#Headers],0)),"")</f>
        <v/>
      </c>
      <c r="Z448" s="50" t="str">
        <f>IF(PlnMsv_Tab_Documentos[[#This Row],[Departamento]]&lt;&gt;"",IF(COUNTIF(Tab_UBIGEO[Departamento],PlnMsv_Tab_Documentos[[#This Row],[Departamento]])&gt;=1,1,0),"")</f>
        <v/>
      </c>
      <c r="AA4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8" s="34"/>
    </row>
    <row r="449" spans="3:29" ht="27.6" customHeight="1">
      <c r="C449" s="88"/>
      <c r="D449" s="89"/>
      <c r="E449" s="90"/>
      <c r="F449" s="91"/>
      <c r="G449" s="92"/>
      <c r="H449" s="93"/>
      <c r="I449" s="93"/>
      <c r="J449" s="94"/>
      <c r="K449" s="94"/>
      <c r="L449" s="94"/>
      <c r="M449" s="94"/>
      <c r="N449" s="94"/>
      <c r="O449" s="95"/>
      <c r="P449" s="96"/>
      <c r="T449" s="49">
        <v>415</v>
      </c>
      <c r="U4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49" s="50" t="str">
        <f>IFERROR(INDEX(Tab_UBIGEO[],MATCH(PlnMsv_Tab_DocumentosAux[[#This Row],[ADQ_UBIGEO]],Tab_UBIGEO[UBIGEO],0),MATCH($V$34,Tab_UBIGEO[#Headers],0)),"")</f>
        <v/>
      </c>
      <c r="W449" s="50" t="str">
        <f>IFERROR(INDEX(Tab_UBIGEO[],MATCH(PlnMsv_Tab_DocumentosAux[[#This Row],[ADQ_UBIGEO]],Tab_UBIGEO[UBIGEO],0),MATCH($W$34,Tab_UBIGEO[#Headers],0)),"")</f>
        <v/>
      </c>
      <c r="X449" s="51" t="str">
        <f>IFERROR(INDEX(Tab_UBIGEO[],MATCH(PlnMsv_Tab_Documentos[[#This Row],[Departamento]],Tab_UBIGEO[Departamento],0),MATCH(X$34,Tab_UBIGEO[#Headers],0)),"")</f>
        <v/>
      </c>
      <c r="Y449" s="51" t="str">
        <f>IFERROR(INDEX(Tab_UBIGEO[],MATCH(PlnMsv_Tab_Documentos[[#This Row],[Provincia]],Tab_UBIGEO[Provincia],0),MATCH(Y$34,Tab_UBIGEO[#Headers],0)),"")</f>
        <v/>
      </c>
      <c r="Z449" s="50" t="str">
        <f>IF(PlnMsv_Tab_Documentos[[#This Row],[Departamento]]&lt;&gt;"",IF(COUNTIF(Tab_UBIGEO[Departamento],PlnMsv_Tab_Documentos[[#This Row],[Departamento]])&gt;=1,1,0),"")</f>
        <v/>
      </c>
      <c r="AA4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49" s="34"/>
    </row>
    <row r="450" spans="3:29" ht="27.6" customHeight="1">
      <c r="C450" s="88"/>
      <c r="D450" s="89"/>
      <c r="E450" s="90"/>
      <c r="F450" s="91"/>
      <c r="G450" s="92"/>
      <c r="H450" s="93"/>
      <c r="I450" s="93"/>
      <c r="J450" s="94"/>
      <c r="K450" s="94"/>
      <c r="L450" s="94"/>
      <c r="M450" s="94"/>
      <c r="N450" s="94"/>
      <c r="O450" s="95"/>
      <c r="P450" s="96"/>
      <c r="T450" s="49">
        <v>416</v>
      </c>
      <c r="U4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0" s="50" t="str">
        <f>IFERROR(INDEX(Tab_UBIGEO[],MATCH(PlnMsv_Tab_DocumentosAux[[#This Row],[ADQ_UBIGEO]],Tab_UBIGEO[UBIGEO],0),MATCH($V$34,Tab_UBIGEO[#Headers],0)),"")</f>
        <v/>
      </c>
      <c r="W450" s="50" t="str">
        <f>IFERROR(INDEX(Tab_UBIGEO[],MATCH(PlnMsv_Tab_DocumentosAux[[#This Row],[ADQ_UBIGEO]],Tab_UBIGEO[UBIGEO],0),MATCH($W$34,Tab_UBIGEO[#Headers],0)),"")</f>
        <v/>
      </c>
      <c r="X450" s="51" t="str">
        <f>IFERROR(INDEX(Tab_UBIGEO[],MATCH(PlnMsv_Tab_Documentos[[#This Row],[Departamento]],Tab_UBIGEO[Departamento],0),MATCH(X$34,Tab_UBIGEO[#Headers],0)),"")</f>
        <v/>
      </c>
      <c r="Y450" s="51" t="str">
        <f>IFERROR(INDEX(Tab_UBIGEO[],MATCH(PlnMsv_Tab_Documentos[[#This Row],[Provincia]],Tab_UBIGEO[Provincia],0),MATCH(Y$34,Tab_UBIGEO[#Headers],0)),"")</f>
        <v/>
      </c>
      <c r="Z450" s="50" t="str">
        <f>IF(PlnMsv_Tab_Documentos[[#This Row],[Departamento]]&lt;&gt;"",IF(COUNTIF(Tab_UBIGEO[Departamento],PlnMsv_Tab_Documentos[[#This Row],[Departamento]])&gt;=1,1,0),"")</f>
        <v/>
      </c>
      <c r="AA4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0" s="34"/>
    </row>
    <row r="451" spans="3:29" ht="27.6" customHeight="1">
      <c r="C451" s="88"/>
      <c r="D451" s="89"/>
      <c r="E451" s="90"/>
      <c r="F451" s="91"/>
      <c r="G451" s="92"/>
      <c r="H451" s="93"/>
      <c r="I451" s="93"/>
      <c r="J451" s="94"/>
      <c r="K451" s="94"/>
      <c r="L451" s="94"/>
      <c r="M451" s="94"/>
      <c r="N451" s="94"/>
      <c r="O451" s="95"/>
      <c r="P451" s="96"/>
      <c r="T451" s="49">
        <v>417</v>
      </c>
      <c r="U4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1" s="50" t="str">
        <f>IFERROR(INDEX(Tab_UBIGEO[],MATCH(PlnMsv_Tab_DocumentosAux[[#This Row],[ADQ_UBIGEO]],Tab_UBIGEO[UBIGEO],0),MATCH($V$34,Tab_UBIGEO[#Headers],0)),"")</f>
        <v/>
      </c>
      <c r="W451" s="50" t="str">
        <f>IFERROR(INDEX(Tab_UBIGEO[],MATCH(PlnMsv_Tab_DocumentosAux[[#This Row],[ADQ_UBIGEO]],Tab_UBIGEO[UBIGEO],0),MATCH($W$34,Tab_UBIGEO[#Headers],0)),"")</f>
        <v/>
      </c>
      <c r="X451" s="51" t="str">
        <f>IFERROR(INDEX(Tab_UBIGEO[],MATCH(PlnMsv_Tab_Documentos[[#This Row],[Departamento]],Tab_UBIGEO[Departamento],0),MATCH(X$34,Tab_UBIGEO[#Headers],0)),"")</f>
        <v/>
      </c>
      <c r="Y451" s="51" t="str">
        <f>IFERROR(INDEX(Tab_UBIGEO[],MATCH(PlnMsv_Tab_Documentos[[#This Row],[Provincia]],Tab_UBIGEO[Provincia],0),MATCH(Y$34,Tab_UBIGEO[#Headers],0)),"")</f>
        <v/>
      </c>
      <c r="Z451" s="50" t="str">
        <f>IF(PlnMsv_Tab_Documentos[[#This Row],[Departamento]]&lt;&gt;"",IF(COUNTIF(Tab_UBIGEO[Departamento],PlnMsv_Tab_Documentos[[#This Row],[Departamento]])&gt;=1,1,0),"")</f>
        <v/>
      </c>
      <c r="AA4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1" s="34"/>
    </row>
    <row r="452" spans="3:29" ht="27.6" customHeight="1">
      <c r="C452" s="88"/>
      <c r="D452" s="89"/>
      <c r="E452" s="90"/>
      <c r="F452" s="91"/>
      <c r="G452" s="92"/>
      <c r="H452" s="93"/>
      <c r="I452" s="93"/>
      <c r="J452" s="94"/>
      <c r="K452" s="94"/>
      <c r="L452" s="94"/>
      <c r="M452" s="94"/>
      <c r="N452" s="94"/>
      <c r="O452" s="95"/>
      <c r="P452" s="96"/>
      <c r="T452" s="49">
        <v>418</v>
      </c>
      <c r="U4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2" s="50" t="str">
        <f>IFERROR(INDEX(Tab_UBIGEO[],MATCH(PlnMsv_Tab_DocumentosAux[[#This Row],[ADQ_UBIGEO]],Tab_UBIGEO[UBIGEO],0),MATCH($V$34,Tab_UBIGEO[#Headers],0)),"")</f>
        <v/>
      </c>
      <c r="W452" s="50" t="str">
        <f>IFERROR(INDEX(Tab_UBIGEO[],MATCH(PlnMsv_Tab_DocumentosAux[[#This Row],[ADQ_UBIGEO]],Tab_UBIGEO[UBIGEO],0),MATCH($W$34,Tab_UBIGEO[#Headers],0)),"")</f>
        <v/>
      </c>
      <c r="X452" s="51" t="str">
        <f>IFERROR(INDEX(Tab_UBIGEO[],MATCH(PlnMsv_Tab_Documentos[[#This Row],[Departamento]],Tab_UBIGEO[Departamento],0),MATCH(X$34,Tab_UBIGEO[#Headers],0)),"")</f>
        <v/>
      </c>
      <c r="Y452" s="51" t="str">
        <f>IFERROR(INDEX(Tab_UBIGEO[],MATCH(PlnMsv_Tab_Documentos[[#This Row],[Provincia]],Tab_UBIGEO[Provincia],0),MATCH(Y$34,Tab_UBIGEO[#Headers],0)),"")</f>
        <v/>
      </c>
      <c r="Z452" s="50" t="str">
        <f>IF(PlnMsv_Tab_Documentos[[#This Row],[Departamento]]&lt;&gt;"",IF(COUNTIF(Tab_UBIGEO[Departamento],PlnMsv_Tab_Documentos[[#This Row],[Departamento]])&gt;=1,1,0),"")</f>
        <v/>
      </c>
      <c r="AA4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2" s="34"/>
    </row>
    <row r="453" spans="3:29" ht="27.6" customHeight="1">
      <c r="C453" s="88"/>
      <c r="D453" s="89"/>
      <c r="E453" s="90"/>
      <c r="F453" s="91"/>
      <c r="G453" s="92"/>
      <c r="H453" s="93"/>
      <c r="I453" s="93"/>
      <c r="J453" s="94"/>
      <c r="K453" s="94"/>
      <c r="L453" s="94"/>
      <c r="M453" s="94"/>
      <c r="N453" s="94"/>
      <c r="O453" s="95"/>
      <c r="P453" s="96"/>
      <c r="T453" s="49">
        <v>419</v>
      </c>
      <c r="U4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3" s="50" t="str">
        <f>IFERROR(INDEX(Tab_UBIGEO[],MATCH(PlnMsv_Tab_DocumentosAux[[#This Row],[ADQ_UBIGEO]],Tab_UBIGEO[UBIGEO],0),MATCH($V$34,Tab_UBIGEO[#Headers],0)),"")</f>
        <v/>
      </c>
      <c r="W453" s="50" t="str">
        <f>IFERROR(INDEX(Tab_UBIGEO[],MATCH(PlnMsv_Tab_DocumentosAux[[#This Row],[ADQ_UBIGEO]],Tab_UBIGEO[UBIGEO],0),MATCH($W$34,Tab_UBIGEO[#Headers],0)),"")</f>
        <v/>
      </c>
      <c r="X453" s="51" t="str">
        <f>IFERROR(INDEX(Tab_UBIGEO[],MATCH(PlnMsv_Tab_Documentos[[#This Row],[Departamento]],Tab_UBIGEO[Departamento],0),MATCH(X$34,Tab_UBIGEO[#Headers],0)),"")</f>
        <v/>
      </c>
      <c r="Y453" s="51" t="str">
        <f>IFERROR(INDEX(Tab_UBIGEO[],MATCH(PlnMsv_Tab_Documentos[[#This Row],[Provincia]],Tab_UBIGEO[Provincia],0),MATCH(Y$34,Tab_UBIGEO[#Headers],0)),"")</f>
        <v/>
      </c>
      <c r="Z453" s="50" t="str">
        <f>IF(PlnMsv_Tab_Documentos[[#This Row],[Departamento]]&lt;&gt;"",IF(COUNTIF(Tab_UBIGEO[Departamento],PlnMsv_Tab_Documentos[[#This Row],[Departamento]])&gt;=1,1,0),"")</f>
        <v/>
      </c>
      <c r="AA4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3" s="34"/>
    </row>
    <row r="454" spans="3:29" ht="27.6" customHeight="1">
      <c r="C454" s="88"/>
      <c r="D454" s="89"/>
      <c r="E454" s="90"/>
      <c r="F454" s="91"/>
      <c r="G454" s="92"/>
      <c r="H454" s="93"/>
      <c r="I454" s="93"/>
      <c r="J454" s="94"/>
      <c r="K454" s="94"/>
      <c r="L454" s="94"/>
      <c r="M454" s="94"/>
      <c r="N454" s="94"/>
      <c r="O454" s="95"/>
      <c r="P454" s="96"/>
      <c r="T454" s="49">
        <v>420</v>
      </c>
      <c r="U4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4" s="50" t="str">
        <f>IFERROR(INDEX(Tab_UBIGEO[],MATCH(PlnMsv_Tab_DocumentosAux[[#This Row],[ADQ_UBIGEO]],Tab_UBIGEO[UBIGEO],0),MATCH($V$34,Tab_UBIGEO[#Headers],0)),"")</f>
        <v/>
      </c>
      <c r="W454" s="50" t="str">
        <f>IFERROR(INDEX(Tab_UBIGEO[],MATCH(PlnMsv_Tab_DocumentosAux[[#This Row],[ADQ_UBIGEO]],Tab_UBIGEO[UBIGEO],0),MATCH($W$34,Tab_UBIGEO[#Headers],0)),"")</f>
        <v/>
      </c>
      <c r="X454" s="51" t="str">
        <f>IFERROR(INDEX(Tab_UBIGEO[],MATCH(PlnMsv_Tab_Documentos[[#This Row],[Departamento]],Tab_UBIGEO[Departamento],0),MATCH(X$34,Tab_UBIGEO[#Headers],0)),"")</f>
        <v/>
      </c>
      <c r="Y454" s="51" t="str">
        <f>IFERROR(INDEX(Tab_UBIGEO[],MATCH(PlnMsv_Tab_Documentos[[#This Row],[Provincia]],Tab_UBIGEO[Provincia],0),MATCH(Y$34,Tab_UBIGEO[#Headers],0)),"")</f>
        <v/>
      </c>
      <c r="Z454" s="50" t="str">
        <f>IF(PlnMsv_Tab_Documentos[[#This Row],[Departamento]]&lt;&gt;"",IF(COUNTIF(Tab_UBIGEO[Departamento],PlnMsv_Tab_Documentos[[#This Row],[Departamento]])&gt;=1,1,0),"")</f>
        <v/>
      </c>
      <c r="AA4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4" s="34"/>
    </row>
    <row r="455" spans="3:29" ht="27.6" customHeight="1">
      <c r="C455" s="88"/>
      <c r="D455" s="89"/>
      <c r="E455" s="90"/>
      <c r="F455" s="91"/>
      <c r="G455" s="92"/>
      <c r="H455" s="93"/>
      <c r="I455" s="93"/>
      <c r="J455" s="94"/>
      <c r="K455" s="94"/>
      <c r="L455" s="94"/>
      <c r="M455" s="94"/>
      <c r="N455" s="94"/>
      <c r="O455" s="95"/>
      <c r="P455" s="96"/>
      <c r="T455" s="49">
        <v>421</v>
      </c>
      <c r="U4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5" s="50" t="str">
        <f>IFERROR(INDEX(Tab_UBIGEO[],MATCH(PlnMsv_Tab_DocumentosAux[[#This Row],[ADQ_UBIGEO]],Tab_UBIGEO[UBIGEO],0),MATCH($V$34,Tab_UBIGEO[#Headers],0)),"")</f>
        <v/>
      </c>
      <c r="W455" s="50" t="str">
        <f>IFERROR(INDEX(Tab_UBIGEO[],MATCH(PlnMsv_Tab_DocumentosAux[[#This Row],[ADQ_UBIGEO]],Tab_UBIGEO[UBIGEO],0),MATCH($W$34,Tab_UBIGEO[#Headers],0)),"")</f>
        <v/>
      </c>
      <c r="X455" s="51" t="str">
        <f>IFERROR(INDEX(Tab_UBIGEO[],MATCH(PlnMsv_Tab_Documentos[[#This Row],[Departamento]],Tab_UBIGEO[Departamento],0),MATCH(X$34,Tab_UBIGEO[#Headers],0)),"")</f>
        <v/>
      </c>
      <c r="Y455" s="51" t="str">
        <f>IFERROR(INDEX(Tab_UBIGEO[],MATCH(PlnMsv_Tab_Documentos[[#This Row],[Provincia]],Tab_UBIGEO[Provincia],0),MATCH(Y$34,Tab_UBIGEO[#Headers],0)),"")</f>
        <v/>
      </c>
      <c r="Z455" s="50" t="str">
        <f>IF(PlnMsv_Tab_Documentos[[#This Row],[Departamento]]&lt;&gt;"",IF(COUNTIF(Tab_UBIGEO[Departamento],PlnMsv_Tab_Documentos[[#This Row],[Departamento]])&gt;=1,1,0),"")</f>
        <v/>
      </c>
      <c r="AA4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5" s="34"/>
    </row>
    <row r="456" spans="3:29" ht="27.6" customHeight="1">
      <c r="C456" s="88"/>
      <c r="D456" s="89"/>
      <c r="E456" s="90"/>
      <c r="F456" s="91"/>
      <c r="G456" s="92"/>
      <c r="H456" s="93"/>
      <c r="I456" s="93"/>
      <c r="J456" s="94"/>
      <c r="K456" s="94"/>
      <c r="L456" s="94"/>
      <c r="M456" s="94"/>
      <c r="N456" s="94"/>
      <c r="O456" s="95"/>
      <c r="P456" s="96"/>
      <c r="T456" s="49">
        <v>422</v>
      </c>
      <c r="U4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6" s="50" t="str">
        <f>IFERROR(INDEX(Tab_UBIGEO[],MATCH(PlnMsv_Tab_DocumentosAux[[#This Row],[ADQ_UBIGEO]],Tab_UBIGEO[UBIGEO],0),MATCH($V$34,Tab_UBIGEO[#Headers],0)),"")</f>
        <v/>
      </c>
      <c r="W456" s="50" t="str">
        <f>IFERROR(INDEX(Tab_UBIGEO[],MATCH(PlnMsv_Tab_DocumentosAux[[#This Row],[ADQ_UBIGEO]],Tab_UBIGEO[UBIGEO],0),MATCH($W$34,Tab_UBIGEO[#Headers],0)),"")</f>
        <v/>
      </c>
      <c r="X456" s="51" t="str">
        <f>IFERROR(INDEX(Tab_UBIGEO[],MATCH(PlnMsv_Tab_Documentos[[#This Row],[Departamento]],Tab_UBIGEO[Departamento],0),MATCH(X$34,Tab_UBIGEO[#Headers],0)),"")</f>
        <v/>
      </c>
      <c r="Y456" s="51" t="str">
        <f>IFERROR(INDEX(Tab_UBIGEO[],MATCH(PlnMsv_Tab_Documentos[[#This Row],[Provincia]],Tab_UBIGEO[Provincia],0),MATCH(Y$34,Tab_UBIGEO[#Headers],0)),"")</f>
        <v/>
      </c>
      <c r="Z456" s="50" t="str">
        <f>IF(PlnMsv_Tab_Documentos[[#This Row],[Departamento]]&lt;&gt;"",IF(COUNTIF(Tab_UBIGEO[Departamento],PlnMsv_Tab_Documentos[[#This Row],[Departamento]])&gt;=1,1,0),"")</f>
        <v/>
      </c>
      <c r="AA4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6" s="34"/>
    </row>
    <row r="457" spans="3:29" ht="27.6" customHeight="1">
      <c r="C457" s="88"/>
      <c r="D457" s="89"/>
      <c r="E457" s="90"/>
      <c r="F457" s="91"/>
      <c r="G457" s="92"/>
      <c r="H457" s="93"/>
      <c r="I457" s="93"/>
      <c r="J457" s="94"/>
      <c r="K457" s="94"/>
      <c r="L457" s="94"/>
      <c r="M457" s="94"/>
      <c r="N457" s="94"/>
      <c r="O457" s="95"/>
      <c r="P457" s="96"/>
      <c r="T457" s="49">
        <v>423</v>
      </c>
      <c r="U4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7" s="50" t="str">
        <f>IFERROR(INDEX(Tab_UBIGEO[],MATCH(PlnMsv_Tab_DocumentosAux[[#This Row],[ADQ_UBIGEO]],Tab_UBIGEO[UBIGEO],0),MATCH($V$34,Tab_UBIGEO[#Headers],0)),"")</f>
        <v/>
      </c>
      <c r="W457" s="50" t="str">
        <f>IFERROR(INDEX(Tab_UBIGEO[],MATCH(PlnMsv_Tab_DocumentosAux[[#This Row],[ADQ_UBIGEO]],Tab_UBIGEO[UBIGEO],0),MATCH($W$34,Tab_UBIGEO[#Headers],0)),"")</f>
        <v/>
      </c>
      <c r="X457" s="51" t="str">
        <f>IFERROR(INDEX(Tab_UBIGEO[],MATCH(PlnMsv_Tab_Documentos[[#This Row],[Departamento]],Tab_UBIGEO[Departamento],0),MATCH(X$34,Tab_UBIGEO[#Headers],0)),"")</f>
        <v/>
      </c>
      <c r="Y457" s="51" t="str">
        <f>IFERROR(INDEX(Tab_UBIGEO[],MATCH(PlnMsv_Tab_Documentos[[#This Row],[Provincia]],Tab_UBIGEO[Provincia],0),MATCH(Y$34,Tab_UBIGEO[#Headers],0)),"")</f>
        <v/>
      </c>
      <c r="Z457" s="50" t="str">
        <f>IF(PlnMsv_Tab_Documentos[[#This Row],[Departamento]]&lt;&gt;"",IF(COUNTIF(Tab_UBIGEO[Departamento],PlnMsv_Tab_Documentos[[#This Row],[Departamento]])&gt;=1,1,0),"")</f>
        <v/>
      </c>
      <c r="AA4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7" s="34"/>
    </row>
    <row r="458" spans="3:29" ht="27.6" customHeight="1">
      <c r="C458" s="88"/>
      <c r="D458" s="89"/>
      <c r="E458" s="90"/>
      <c r="F458" s="91"/>
      <c r="G458" s="92"/>
      <c r="H458" s="93"/>
      <c r="I458" s="93"/>
      <c r="J458" s="94"/>
      <c r="K458" s="94"/>
      <c r="L458" s="94"/>
      <c r="M458" s="94"/>
      <c r="N458" s="94"/>
      <c r="O458" s="95"/>
      <c r="P458" s="96"/>
      <c r="T458" s="49">
        <v>424</v>
      </c>
      <c r="U4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8" s="50" t="str">
        <f>IFERROR(INDEX(Tab_UBIGEO[],MATCH(PlnMsv_Tab_DocumentosAux[[#This Row],[ADQ_UBIGEO]],Tab_UBIGEO[UBIGEO],0),MATCH($V$34,Tab_UBIGEO[#Headers],0)),"")</f>
        <v/>
      </c>
      <c r="W458" s="50" t="str">
        <f>IFERROR(INDEX(Tab_UBIGEO[],MATCH(PlnMsv_Tab_DocumentosAux[[#This Row],[ADQ_UBIGEO]],Tab_UBIGEO[UBIGEO],0),MATCH($W$34,Tab_UBIGEO[#Headers],0)),"")</f>
        <v/>
      </c>
      <c r="X458" s="51" t="str">
        <f>IFERROR(INDEX(Tab_UBIGEO[],MATCH(PlnMsv_Tab_Documentos[[#This Row],[Departamento]],Tab_UBIGEO[Departamento],0),MATCH(X$34,Tab_UBIGEO[#Headers],0)),"")</f>
        <v/>
      </c>
      <c r="Y458" s="51" t="str">
        <f>IFERROR(INDEX(Tab_UBIGEO[],MATCH(PlnMsv_Tab_Documentos[[#This Row],[Provincia]],Tab_UBIGEO[Provincia],0),MATCH(Y$34,Tab_UBIGEO[#Headers],0)),"")</f>
        <v/>
      </c>
      <c r="Z458" s="50" t="str">
        <f>IF(PlnMsv_Tab_Documentos[[#This Row],[Departamento]]&lt;&gt;"",IF(COUNTIF(Tab_UBIGEO[Departamento],PlnMsv_Tab_Documentos[[#This Row],[Departamento]])&gt;=1,1,0),"")</f>
        <v/>
      </c>
      <c r="AA4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8" s="34"/>
    </row>
    <row r="459" spans="3:29" ht="27.6" customHeight="1">
      <c r="C459" s="88"/>
      <c r="D459" s="89"/>
      <c r="E459" s="90"/>
      <c r="F459" s="91"/>
      <c r="G459" s="92"/>
      <c r="H459" s="93"/>
      <c r="I459" s="93"/>
      <c r="J459" s="94"/>
      <c r="K459" s="94"/>
      <c r="L459" s="94"/>
      <c r="M459" s="94"/>
      <c r="N459" s="94"/>
      <c r="O459" s="95"/>
      <c r="P459" s="96"/>
      <c r="T459" s="49">
        <v>425</v>
      </c>
      <c r="U4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59" s="50" t="str">
        <f>IFERROR(INDEX(Tab_UBIGEO[],MATCH(PlnMsv_Tab_DocumentosAux[[#This Row],[ADQ_UBIGEO]],Tab_UBIGEO[UBIGEO],0),MATCH($V$34,Tab_UBIGEO[#Headers],0)),"")</f>
        <v/>
      </c>
      <c r="W459" s="50" t="str">
        <f>IFERROR(INDEX(Tab_UBIGEO[],MATCH(PlnMsv_Tab_DocumentosAux[[#This Row],[ADQ_UBIGEO]],Tab_UBIGEO[UBIGEO],0),MATCH($W$34,Tab_UBIGEO[#Headers],0)),"")</f>
        <v/>
      </c>
      <c r="X459" s="51" t="str">
        <f>IFERROR(INDEX(Tab_UBIGEO[],MATCH(PlnMsv_Tab_Documentos[[#This Row],[Departamento]],Tab_UBIGEO[Departamento],0),MATCH(X$34,Tab_UBIGEO[#Headers],0)),"")</f>
        <v/>
      </c>
      <c r="Y459" s="51" t="str">
        <f>IFERROR(INDEX(Tab_UBIGEO[],MATCH(PlnMsv_Tab_Documentos[[#This Row],[Provincia]],Tab_UBIGEO[Provincia],0),MATCH(Y$34,Tab_UBIGEO[#Headers],0)),"")</f>
        <v/>
      </c>
      <c r="Z459" s="50" t="str">
        <f>IF(PlnMsv_Tab_Documentos[[#This Row],[Departamento]]&lt;&gt;"",IF(COUNTIF(Tab_UBIGEO[Departamento],PlnMsv_Tab_Documentos[[#This Row],[Departamento]])&gt;=1,1,0),"")</f>
        <v/>
      </c>
      <c r="AA4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59" s="34"/>
    </row>
    <row r="460" spans="3:29" ht="27.6" customHeight="1">
      <c r="C460" s="88"/>
      <c r="D460" s="89"/>
      <c r="E460" s="90"/>
      <c r="F460" s="91"/>
      <c r="G460" s="92"/>
      <c r="H460" s="93"/>
      <c r="I460" s="93"/>
      <c r="J460" s="94"/>
      <c r="K460" s="94"/>
      <c r="L460" s="94"/>
      <c r="M460" s="94"/>
      <c r="N460" s="94"/>
      <c r="O460" s="95"/>
      <c r="P460" s="96"/>
      <c r="T460" s="49">
        <v>426</v>
      </c>
      <c r="U4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0" s="50" t="str">
        <f>IFERROR(INDEX(Tab_UBIGEO[],MATCH(PlnMsv_Tab_DocumentosAux[[#This Row],[ADQ_UBIGEO]],Tab_UBIGEO[UBIGEO],0),MATCH($V$34,Tab_UBIGEO[#Headers],0)),"")</f>
        <v/>
      </c>
      <c r="W460" s="50" t="str">
        <f>IFERROR(INDEX(Tab_UBIGEO[],MATCH(PlnMsv_Tab_DocumentosAux[[#This Row],[ADQ_UBIGEO]],Tab_UBIGEO[UBIGEO],0),MATCH($W$34,Tab_UBIGEO[#Headers],0)),"")</f>
        <v/>
      </c>
      <c r="X460" s="51" t="str">
        <f>IFERROR(INDEX(Tab_UBIGEO[],MATCH(PlnMsv_Tab_Documentos[[#This Row],[Departamento]],Tab_UBIGEO[Departamento],0),MATCH(X$34,Tab_UBIGEO[#Headers],0)),"")</f>
        <v/>
      </c>
      <c r="Y460" s="51" t="str">
        <f>IFERROR(INDEX(Tab_UBIGEO[],MATCH(PlnMsv_Tab_Documentos[[#This Row],[Provincia]],Tab_UBIGEO[Provincia],0),MATCH(Y$34,Tab_UBIGEO[#Headers],0)),"")</f>
        <v/>
      </c>
      <c r="Z460" s="50" t="str">
        <f>IF(PlnMsv_Tab_Documentos[[#This Row],[Departamento]]&lt;&gt;"",IF(COUNTIF(Tab_UBIGEO[Departamento],PlnMsv_Tab_Documentos[[#This Row],[Departamento]])&gt;=1,1,0),"")</f>
        <v/>
      </c>
      <c r="AA4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0" s="34"/>
    </row>
    <row r="461" spans="3:29" ht="27.6" customHeight="1">
      <c r="C461" s="88"/>
      <c r="D461" s="89"/>
      <c r="E461" s="90"/>
      <c r="F461" s="91"/>
      <c r="G461" s="92"/>
      <c r="H461" s="93"/>
      <c r="I461" s="93"/>
      <c r="J461" s="94"/>
      <c r="K461" s="94"/>
      <c r="L461" s="94"/>
      <c r="M461" s="94"/>
      <c r="N461" s="94"/>
      <c r="O461" s="95"/>
      <c r="P461" s="96"/>
      <c r="T461" s="49">
        <v>427</v>
      </c>
      <c r="U4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1" s="50" t="str">
        <f>IFERROR(INDEX(Tab_UBIGEO[],MATCH(PlnMsv_Tab_DocumentosAux[[#This Row],[ADQ_UBIGEO]],Tab_UBIGEO[UBIGEO],0),MATCH($V$34,Tab_UBIGEO[#Headers],0)),"")</f>
        <v/>
      </c>
      <c r="W461" s="50" t="str">
        <f>IFERROR(INDEX(Tab_UBIGEO[],MATCH(PlnMsv_Tab_DocumentosAux[[#This Row],[ADQ_UBIGEO]],Tab_UBIGEO[UBIGEO],0),MATCH($W$34,Tab_UBIGEO[#Headers],0)),"")</f>
        <v/>
      </c>
      <c r="X461" s="51" t="str">
        <f>IFERROR(INDEX(Tab_UBIGEO[],MATCH(PlnMsv_Tab_Documentos[[#This Row],[Departamento]],Tab_UBIGEO[Departamento],0),MATCH(X$34,Tab_UBIGEO[#Headers],0)),"")</f>
        <v/>
      </c>
      <c r="Y461" s="51" t="str">
        <f>IFERROR(INDEX(Tab_UBIGEO[],MATCH(PlnMsv_Tab_Documentos[[#This Row],[Provincia]],Tab_UBIGEO[Provincia],0),MATCH(Y$34,Tab_UBIGEO[#Headers],0)),"")</f>
        <v/>
      </c>
      <c r="Z461" s="50" t="str">
        <f>IF(PlnMsv_Tab_Documentos[[#This Row],[Departamento]]&lt;&gt;"",IF(COUNTIF(Tab_UBIGEO[Departamento],PlnMsv_Tab_Documentos[[#This Row],[Departamento]])&gt;=1,1,0),"")</f>
        <v/>
      </c>
      <c r="AA4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1" s="34"/>
    </row>
    <row r="462" spans="3:29" ht="27.6" customHeight="1">
      <c r="C462" s="88"/>
      <c r="D462" s="89"/>
      <c r="E462" s="90"/>
      <c r="F462" s="91"/>
      <c r="G462" s="92"/>
      <c r="H462" s="93"/>
      <c r="I462" s="93"/>
      <c r="J462" s="94"/>
      <c r="K462" s="94"/>
      <c r="L462" s="94"/>
      <c r="M462" s="94"/>
      <c r="N462" s="94"/>
      <c r="O462" s="95"/>
      <c r="P462" s="96"/>
      <c r="T462" s="49">
        <v>428</v>
      </c>
      <c r="U4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2" s="50" t="str">
        <f>IFERROR(INDEX(Tab_UBIGEO[],MATCH(PlnMsv_Tab_DocumentosAux[[#This Row],[ADQ_UBIGEO]],Tab_UBIGEO[UBIGEO],0),MATCH($V$34,Tab_UBIGEO[#Headers],0)),"")</f>
        <v/>
      </c>
      <c r="W462" s="50" t="str">
        <f>IFERROR(INDEX(Tab_UBIGEO[],MATCH(PlnMsv_Tab_DocumentosAux[[#This Row],[ADQ_UBIGEO]],Tab_UBIGEO[UBIGEO],0),MATCH($W$34,Tab_UBIGEO[#Headers],0)),"")</f>
        <v/>
      </c>
      <c r="X462" s="51" t="str">
        <f>IFERROR(INDEX(Tab_UBIGEO[],MATCH(PlnMsv_Tab_Documentos[[#This Row],[Departamento]],Tab_UBIGEO[Departamento],0),MATCH(X$34,Tab_UBIGEO[#Headers],0)),"")</f>
        <v/>
      </c>
      <c r="Y462" s="51" t="str">
        <f>IFERROR(INDEX(Tab_UBIGEO[],MATCH(PlnMsv_Tab_Documentos[[#This Row],[Provincia]],Tab_UBIGEO[Provincia],0),MATCH(Y$34,Tab_UBIGEO[#Headers],0)),"")</f>
        <v/>
      </c>
      <c r="Z462" s="50" t="str">
        <f>IF(PlnMsv_Tab_Documentos[[#This Row],[Departamento]]&lt;&gt;"",IF(COUNTIF(Tab_UBIGEO[Departamento],PlnMsv_Tab_Documentos[[#This Row],[Departamento]])&gt;=1,1,0),"")</f>
        <v/>
      </c>
      <c r="AA4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2" s="34"/>
    </row>
    <row r="463" spans="3:29" ht="27.6" customHeight="1">
      <c r="C463" s="88"/>
      <c r="D463" s="89"/>
      <c r="E463" s="90"/>
      <c r="F463" s="91"/>
      <c r="G463" s="92"/>
      <c r="H463" s="93"/>
      <c r="I463" s="93"/>
      <c r="J463" s="94"/>
      <c r="K463" s="94"/>
      <c r="L463" s="94"/>
      <c r="M463" s="94"/>
      <c r="N463" s="94"/>
      <c r="O463" s="95"/>
      <c r="P463" s="96"/>
      <c r="T463" s="49">
        <v>429</v>
      </c>
      <c r="U4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3" s="50" t="str">
        <f>IFERROR(INDEX(Tab_UBIGEO[],MATCH(PlnMsv_Tab_DocumentosAux[[#This Row],[ADQ_UBIGEO]],Tab_UBIGEO[UBIGEO],0),MATCH($V$34,Tab_UBIGEO[#Headers],0)),"")</f>
        <v/>
      </c>
      <c r="W463" s="50" t="str">
        <f>IFERROR(INDEX(Tab_UBIGEO[],MATCH(PlnMsv_Tab_DocumentosAux[[#This Row],[ADQ_UBIGEO]],Tab_UBIGEO[UBIGEO],0),MATCH($W$34,Tab_UBIGEO[#Headers],0)),"")</f>
        <v/>
      </c>
      <c r="X463" s="51" t="str">
        <f>IFERROR(INDEX(Tab_UBIGEO[],MATCH(PlnMsv_Tab_Documentos[[#This Row],[Departamento]],Tab_UBIGEO[Departamento],0),MATCH(X$34,Tab_UBIGEO[#Headers],0)),"")</f>
        <v/>
      </c>
      <c r="Y463" s="51" t="str">
        <f>IFERROR(INDEX(Tab_UBIGEO[],MATCH(PlnMsv_Tab_Documentos[[#This Row],[Provincia]],Tab_UBIGEO[Provincia],0),MATCH(Y$34,Tab_UBIGEO[#Headers],0)),"")</f>
        <v/>
      </c>
      <c r="Z463" s="50" t="str">
        <f>IF(PlnMsv_Tab_Documentos[[#This Row],[Departamento]]&lt;&gt;"",IF(COUNTIF(Tab_UBIGEO[Departamento],PlnMsv_Tab_Documentos[[#This Row],[Departamento]])&gt;=1,1,0),"")</f>
        <v/>
      </c>
      <c r="AA4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3" s="34"/>
    </row>
    <row r="464" spans="3:29" ht="27.6" customHeight="1">
      <c r="C464" s="88"/>
      <c r="D464" s="89"/>
      <c r="E464" s="90"/>
      <c r="F464" s="91"/>
      <c r="G464" s="92"/>
      <c r="H464" s="93"/>
      <c r="I464" s="93"/>
      <c r="J464" s="94"/>
      <c r="K464" s="94"/>
      <c r="L464" s="94"/>
      <c r="M464" s="94"/>
      <c r="N464" s="94"/>
      <c r="O464" s="95"/>
      <c r="P464" s="96"/>
      <c r="T464" s="49">
        <v>430</v>
      </c>
      <c r="U4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4" s="50" t="str">
        <f>IFERROR(INDEX(Tab_UBIGEO[],MATCH(PlnMsv_Tab_DocumentosAux[[#This Row],[ADQ_UBIGEO]],Tab_UBIGEO[UBIGEO],0),MATCH($V$34,Tab_UBIGEO[#Headers],0)),"")</f>
        <v/>
      </c>
      <c r="W464" s="50" t="str">
        <f>IFERROR(INDEX(Tab_UBIGEO[],MATCH(PlnMsv_Tab_DocumentosAux[[#This Row],[ADQ_UBIGEO]],Tab_UBIGEO[UBIGEO],0),MATCH($W$34,Tab_UBIGEO[#Headers],0)),"")</f>
        <v/>
      </c>
      <c r="X464" s="51" t="str">
        <f>IFERROR(INDEX(Tab_UBIGEO[],MATCH(PlnMsv_Tab_Documentos[[#This Row],[Departamento]],Tab_UBIGEO[Departamento],0),MATCH(X$34,Tab_UBIGEO[#Headers],0)),"")</f>
        <v/>
      </c>
      <c r="Y464" s="51" t="str">
        <f>IFERROR(INDEX(Tab_UBIGEO[],MATCH(PlnMsv_Tab_Documentos[[#This Row],[Provincia]],Tab_UBIGEO[Provincia],0),MATCH(Y$34,Tab_UBIGEO[#Headers],0)),"")</f>
        <v/>
      </c>
      <c r="Z464" s="50" t="str">
        <f>IF(PlnMsv_Tab_Documentos[[#This Row],[Departamento]]&lt;&gt;"",IF(COUNTIF(Tab_UBIGEO[Departamento],PlnMsv_Tab_Documentos[[#This Row],[Departamento]])&gt;=1,1,0),"")</f>
        <v/>
      </c>
      <c r="AA4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4" s="34"/>
    </row>
    <row r="465" spans="3:29" ht="27.6" customHeight="1">
      <c r="C465" s="88"/>
      <c r="D465" s="89"/>
      <c r="E465" s="90"/>
      <c r="F465" s="91"/>
      <c r="G465" s="92"/>
      <c r="H465" s="93"/>
      <c r="I465" s="93"/>
      <c r="J465" s="94"/>
      <c r="K465" s="94"/>
      <c r="L465" s="94"/>
      <c r="M465" s="94"/>
      <c r="N465" s="94"/>
      <c r="O465" s="95"/>
      <c r="P465" s="96"/>
      <c r="T465" s="49">
        <v>431</v>
      </c>
      <c r="U4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5" s="50" t="str">
        <f>IFERROR(INDEX(Tab_UBIGEO[],MATCH(PlnMsv_Tab_DocumentosAux[[#This Row],[ADQ_UBIGEO]],Tab_UBIGEO[UBIGEO],0),MATCH($V$34,Tab_UBIGEO[#Headers],0)),"")</f>
        <v/>
      </c>
      <c r="W465" s="50" t="str">
        <f>IFERROR(INDEX(Tab_UBIGEO[],MATCH(PlnMsv_Tab_DocumentosAux[[#This Row],[ADQ_UBIGEO]],Tab_UBIGEO[UBIGEO],0),MATCH($W$34,Tab_UBIGEO[#Headers],0)),"")</f>
        <v/>
      </c>
      <c r="X465" s="51" t="str">
        <f>IFERROR(INDEX(Tab_UBIGEO[],MATCH(PlnMsv_Tab_Documentos[[#This Row],[Departamento]],Tab_UBIGEO[Departamento],0),MATCH(X$34,Tab_UBIGEO[#Headers],0)),"")</f>
        <v/>
      </c>
      <c r="Y465" s="51" t="str">
        <f>IFERROR(INDEX(Tab_UBIGEO[],MATCH(PlnMsv_Tab_Documentos[[#This Row],[Provincia]],Tab_UBIGEO[Provincia],0),MATCH(Y$34,Tab_UBIGEO[#Headers],0)),"")</f>
        <v/>
      </c>
      <c r="Z465" s="50" t="str">
        <f>IF(PlnMsv_Tab_Documentos[[#This Row],[Departamento]]&lt;&gt;"",IF(COUNTIF(Tab_UBIGEO[Departamento],PlnMsv_Tab_Documentos[[#This Row],[Departamento]])&gt;=1,1,0),"")</f>
        <v/>
      </c>
      <c r="AA4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5" s="34"/>
    </row>
    <row r="466" spans="3:29" ht="27.6" customHeight="1">
      <c r="C466" s="88"/>
      <c r="D466" s="89"/>
      <c r="E466" s="90"/>
      <c r="F466" s="91"/>
      <c r="G466" s="92"/>
      <c r="H466" s="93"/>
      <c r="I466" s="93"/>
      <c r="J466" s="94"/>
      <c r="K466" s="94"/>
      <c r="L466" s="94"/>
      <c r="M466" s="94"/>
      <c r="N466" s="94"/>
      <c r="O466" s="95"/>
      <c r="P466" s="96"/>
      <c r="T466" s="49">
        <v>432</v>
      </c>
      <c r="U4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6" s="50" t="str">
        <f>IFERROR(INDEX(Tab_UBIGEO[],MATCH(PlnMsv_Tab_DocumentosAux[[#This Row],[ADQ_UBIGEO]],Tab_UBIGEO[UBIGEO],0),MATCH($V$34,Tab_UBIGEO[#Headers],0)),"")</f>
        <v/>
      </c>
      <c r="W466" s="50" t="str">
        <f>IFERROR(INDEX(Tab_UBIGEO[],MATCH(PlnMsv_Tab_DocumentosAux[[#This Row],[ADQ_UBIGEO]],Tab_UBIGEO[UBIGEO],0),MATCH($W$34,Tab_UBIGEO[#Headers],0)),"")</f>
        <v/>
      </c>
      <c r="X466" s="51" t="str">
        <f>IFERROR(INDEX(Tab_UBIGEO[],MATCH(PlnMsv_Tab_Documentos[[#This Row],[Departamento]],Tab_UBIGEO[Departamento],0),MATCH(X$34,Tab_UBIGEO[#Headers],0)),"")</f>
        <v/>
      </c>
      <c r="Y466" s="51" t="str">
        <f>IFERROR(INDEX(Tab_UBIGEO[],MATCH(PlnMsv_Tab_Documentos[[#This Row],[Provincia]],Tab_UBIGEO[Provincia],0),MATCH(Y$34,Tab_UBIGEO[#Headers],0)),"")</f>
        <v/>
      </c>
      <c r="Z466" s="50" t="str">
        <f>IF(PlnMsv_Tab_Documentos[[#This Row],[Departamento]]&lt;&gt;"",IF(COUNTIF(Tab_UBIGEO[Departamento],PlnMsv_Tab_Documentos[[#This Row],[Departamento]])&gt;=1,1,0),"")</f>
        <v/>
      </c>
      <c r="AA4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6" s="34"/>
    </row>
    <row r="467" spans="3:29" ht="27.6" customHeight="1">
      <c r="C467" s="88"/>
      <c r="D467" s="89"/>
      <c r="E467" s="90"/>
      <c r="F467" s="91"/>
      <c r="G467" s="92"/>
      <c r="H467" s="93"/>
      <c r="I467" s="93"/>
      <c r="J467" s="94"/>
      <c r="K467" s="94"/>
      <c r="L467" s="94"/>
      <c r="M467" s="94"/>
      <c r="N467" s="94"/>
      <c r="O467" s="95"/>
      <c r="P467" s="96"/>
      <c r="T467" s="49">
        <v>433</v>
      </c>
      <c r="U4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7" s="50" t="str">
        <f>IFERROR(INDEX(Tab_UBIGEO[],MATCH(PlnMsv_Tab_DocumentosAux[[#This Row],[ADQ_UBIGEO]],Tab_UBIGEO[UBIGEO],0),MATCH($V$34,Tab_UBIGEO[#Headers],0)),"")</f>
        <v/>
      </c>
      <c r="W467" s="50" t="str">
        <f>IFERROR(INDEX(Tab_UBIGEO[],MATCH(PlnMsv_Tab_DocumentosAux[[#This Row],[ADQ_UBIGEO]],Tab_UBIGEO[UBIGEO],0),MATCH($W$34,Tab_UBIGEO[#Headers],0)),"")</f>
        <v/>
      </c>
      <c r="X467" s="51" t="str">
        <f>IFERROR(INDEX(Tab_UBIGEO[],MATCH(PlnMsv_Tab_Documentos[[#This Row],[Departamento]],Tab_UBIGEO[Departamento],0),MATCH(X$34,Tab_UBIGEO[#Headers],0)),"")</f>
        <v/>
      </c>
      <c r="Y467" s="51" t="str">
        <f>IFERROR(INDEX(Tab_UBIGEO[],MATCH(PlnMsv_Tab_Documentos[[#This Row],[Provincia]],Tab_UBIGEO[Provincia],0),MATCH(Y$34,Tab_UBIGEO[#Headers],0)),"")</f>
        <v/>
      </c>
      <c r="Z467" s="50" t="str">
        <f>IF(PlnMsv_Tab_Documentos[[#This Row],[Departamento]]&lt;&gt;"",IF(COUNTIF(Tab_UBIGEO[Departamento],PlnMsv_Tab_Documentos[[#This Row],[Departamento]])&gt;=1,1,0),"")</f>
        <v/>
      </c>
      <c r="AA4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7" s="34"/>
    </row>
    <row r="468" spans="3:29" ht="27.6" customHeight="1">
      <c r="C468" s="88"/>
      <c r="D468" s="89"/>
      <c r="E468" s="90"/>
      <c r="F468" s="91"/>
      <c r="G468" s="92"/>
      <c r="H468" s="93"/>
      <c r="I468" s="93"/>
      <c r="J468" s="94"/>
      <c r="K468" s="94"/>
      <c r="L468" s="94"/>
      <c r="M468" s="94"/>
      <c r="N468" s="94"/>
      <c r="O468" s="95"/>
      <c r="P468" s="96"/>
      <c r="T468" s="49">
        <v>434</v>
      </c>
      <c r="U4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8" s="50" t="str">
        <f>IFERROR(INDEX(Tab_UBIGEO[],MATCH(PlnMsv_Tab_DocumentosAux[[#This Row],[ADQ_UBIGEO]],Tab_UBIGEO[UBIGEO],0),MATCH($V$34,Tab_UBIGEO[#Headers],0)),"")</f>
        <v/>
      </c>
      <c r="W468" s="50" t="str">
        <f>IFERROR(INDEX(Tab_UBIGEO[],MATCH(PlnMsv_Tab_DocumentosAux[[#This Row],[ADQ_UBIGEO]],Tab_UBIGEO[UBIGEO],0),MATCH($W$34,Tab_UBIGEO[#Headers],0)),"")</f>
        <v/>
      </c>
      <c r="X468" s="51" t="str">
        <f>IFERROR(INDEX(Tab_UBIGEO[],MATCH(PlnMsv_Tab_Documentos[[#This Row],[Departamento]],Tab_UBIGEO[Departamento],0),MATCH(X$34,Tab_UBIGEO[#Headers],0)),"")</f>
        <v/>
      </c>
      <c r="Y468" s="51" t="str">
        <f>IFERROR(INDEX(Tab_UBIGEO[],MATCH(PlnMsv_Tab_Documentos[[#This Row],[Provincia]],Tab_UBIGEO[Provincia],0),MATCH(Y$34,Tab_UBIGEO[#Headers],0)),"")</f>
        <v/>
      </c>
      <c r="Z468" s="50" t="str">
        <f>IF(PlnMsv_Tab_Documentos[[#This Row],[Departamento]]&lt;&gt;"",IF(COUNTIF(Tab_UBIGEO[Departamento],PlnMsv_Tab_Documentos[[#This Row],[Departamento]])&gt;=1,1,0),"")</f>
        <v/>
      </c>
      <c r="AA4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8" s="34"/>
    </row>
    <row r="469" spans="3:29" ht="27.6" customHeight="1">
      <c r="C469" s="88"/>
      <c r="D469" s="89"/>
      <c r="E469" s="90"/>
      <c r="F469" s="91"/>
      <c r="G469" s="92"/>
      <c r="H469" s="93"/>
      <c r="I469" s="93"/>
      <c r="J469" s="94"/>
      <c r="K469" s="94"/>
      <c r="L469" s="94"/>
      <c r="M469" s="94"/>
      <c r="N469" s="94"/>
      <c r="O469" s="95"/>
      <c r="P469" s="96"/>
      <c r="T469" s="49">
        <v>435</v>
      </c>
      <c r="U4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69" s="50" t="str">
        <f>IFERROR(INDEX(Tab_UBIGEO[],MATCH(PlnMsv_Tab_DocumentosAux[[#This Row],[ADQ_UBIGEO]],Tab_UBIGEO[UBIGEO],0),MATCH($V$34,Tab_UBIGEO[#Headers],0)),"")</f>
        <v/>
      </c>
      <c r="W469" s="50" t="str">
        <f>IFERROR(INDEX(Tab_UBIGEO[],MATCH(PlnMsv_Tab_DocumentosAux[[#This Row],[ADQ_UBIGEO]],Tab_UBIGEO[UBIGEO],0),MATCH($W$34,Tab_UBIGEO[#Headers],0)),"")</f>
        <v/>
      </c>
      <c r="X469" s="51" t="str">
        <f>IFERROR(INDEX(Tab_UBIGEO[],MATCH(PlnMsv_Tab_Documentos[[#This Row],[Departamento]],Tab_UBIGEO[Departamento],0),MATCH(X$34,Tab_UBIGEO[#Headers],0)),"")</f>
        <v/>
      </c>
      <c r="Y469" s="51" t="str">
        <f>IFERROR(INDEX(Tab_UBIGEO[],MATCH(PlnMsv_Tab_Documentos[[#This Row],[Provincia]],Tab_UBIGEO[Provincia],0),MATCH(Y$34,Tab_UBIGEO[#Headers],0)),"")</f>
        <v/>
      </c>
      <c r="Z469" s="50" t="str">
        <f>IF(PlnMsv_Tab_Documentos[[#This Row],[Departamento]]&lt;&gt;"",IF(COUNTIF(Tab_UBIGEO[Departamento],PlnMsv_Tab_Documentos[[#This Row],[Departamento]])&gt;=1,1,0),"")</f>
        <v/>
      </c>
      <c r="AA4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69" s="34"/>
    </row>
    <row r="470" spans="3:29" ht="27.6" customHeight="1">
      <c r="C470" s="88"/>
      <c r="D470" s="89"/>
      <c r="E470" s="90"/>
      <c r="F470" s="91"/>
      <c r="G470" s="92"/>
      <c r="H470" s="93"/>
      <c r="I470" s="93"/>
      <c r="J470" s="94"/>
      <c r="K470" s="94"/>
      <c r="L470" s="94"/>
      <c r="M470" s="94"/>
      <c r="N470" s="94"/>
      <c r="O470" s="95"/>
      <c r="P470" s="96"/>
      <c r="T470" s="49">
        <v>436</v>
      </c>
      <c r="U4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0" s="50" t="str">
        <f>IFERROR(INDEX(Tab_UBIGEO[],MATCH(PlnMsv_Tab_DocumentosAux[[#This Row],[ADQ_UBIGEO]],Tab_UBIGEO[UBIGEO],0),MATCH($V$34,Tab_UBIGEO[#Headers],0)),"")</f>
        <v/>
      </c>
      <c r="W470" s="50" t="str">
        <f>IFERROR(INDEX(Tab_UBIGEO[],MATCH(PlnMsv_Tab_DocumentosAux[[#This Row],[ADQ_UBIGEO]],Tab_UBIGEO[UBIGEO],0),MATCH($W$34,Tab_UBIGEO[#Headers],0)),"")</f>
        <v/>
      </c>
      <c r="X470" s="51" t="str">
        <f>IFERROR(INDEX(Tab_UBIGEO[],MATCH(PlnMsv_Tab_Documentos[[#This Row],[Departamento]],Tab_UBIGEO[Departamento],0),MATCH(X$34,Tab_UBIGEO[#Headers],0)),"")</f>
        <v/>
      </c>
      <c r="Y470" s="51" t="str">
        <f>IFERROR(INDEX(Tab_UBIGEO[],MATCH(PlnMsv_Tab_Documentos[[#This Row],[Provincia]],Tab_UBIGEO[Provincia],0),MATCH(Y$34,Tab_UBIGEO[#Headers],0)),"")</f>
        <v/>
      </c>
      <c r="Z470" s="50" t="str">
        <f>IF(PlnMsv_Tab_Documentos[[#This Row],[Departamento]]&lt;&gt;"",IF(COUNTIF(Tab_UBIGEO[Departamento],PlnMsv_Tab_Documentos[[#This Row],[Departamento]])&gt;=1,1,0),"")</f>
        <v/>
      </c>
      <c r="AA4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0" s="34"/>
    </row>
    <row r="471" spans="3:29" ht="27.6" customHeight="1">
      <c r="C471" s="88"/>
      <c r="D471" s="89"/>
      <c r="E471" s="90"/>
      <c r="F471" s="91"/>
      <c r="G471" s="92"/>
      <c r="H471" s="93"/>
      <c r="I471" s="93"/>
      <c r="J471" s="94"/>
      <c r="K471" s="94"/>
      <c r="L471" s="94"/>
      <c r="M471" s="94"/>
      <c r="N471" s="94"/>
      <c r="O471" s="95"/>
      <c r="P471" s="96"/>
      <c r="T471" s="49">
        <v>437</v>
      </c>
      <c r="U4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1" s="50" t="str">
        <f>IFERROR(INDEX(Tab_UBIGEO[],MATCH(PlnMsv_Tab_DocumentosAux[[#This Row],[ADQ_UBIGEO]],Tab_UBIGEO[UBIGEO],0),MATCH($V$34,Tab_UBIGEO[#Headers],0)),"")</f>
        <v/>
      </c>
      <c r="W471" s="50" t="str">
        <f>IFERROR(INDEX(Tab_UBIGEO[],MATCH(PlnMsv_Tab_DocumentosAux[[#This Row],[ADQ_UBIGEO]],Tab_UBIGEO[UBIGEO],0),MATCH($W$34,Tab_UBIGEO[#Headers],0)),"")</f>
        <v/>
      </c>
      <c r="X471" s="51" t="str">
        <f>IFERROR(INDEX(Tab_UBIGEO[],MATCH(PlnMsv_Tab_Documentos[[#This Row],[Departamento]],Tab_UBIGEO[Departamento],0),MATCH(X$34,Tab_UBIGEO[#Headers],0)),"")</f>
        <v/>
      </c>
      <c r="Y471" s="51" t="str">
        <f>IFERROR(INDEX(Tab_UBIGEO[],MATCH(PlnMsv_Tab_Documentos[[#This Row],[Provincia]],Tab_UBIGEO[Provincia],0),MATCH(Y$34,Tab_UBIGEO[#Headers],0)),"")</f>
        <v/>
      </c>
      <c r="Z471" s="50" t="str">
        <f>IF(PlnMsv_Tab_Documentos[[#This Row],[Departamento]]&lt;&gt;"",IF(COUNTIF(Tab_UBIGEO[Departamento],PlnMsv_Tab_Documentos[[#This Row],[Departamento]])&gt;=1,1,0),"")</f>
        <v/>
      </c>
      <c r="AA4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1" s="34"/>
    </row>
    <row r="472" spans="3:29" ht="27.6" customHeight="1">
      <c r="C472" s="88"/>
      <c r="D472" s="89"/>
      <c r="E472" s="90"/>
      <c r="F472" s="91"/>
      <c r="G472" s="92"/>
      <c r="H472" s="93"/>
      <c r="I472" s="93"/>
      <c r="J472" s="94"/>
      <c r="K472" s="94"/>
      <c r="L472" s="94"/>
      <c r="M472" s="94"/>
      <c r="N472" s="94"/>
      <c r="O472" s="95"/>
      <c r="P472" s="96"/>
      <c r="T472" s="49">
        <v>438</v>
      </c>
      <c r="U4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2" s="50" t="str">
        <f>IFERROR(INDEX(Tab_UBIGEO[],MATCH(PlnMsv_Tab_DocumentosAux[[#This Row],[ADQ_UBIGEO]],Tab_UBIGEO[UBIGEO],0),MATCH($V$34,Tab_UBIGEO[#Headers],0)),"")</f>
        <v/>
      </c>
      <c r="W472" s="50" t="str">
        <f>IFERROR(INDEX(Tab_UBIGEO[],MATCH(PlnMsv_Tab_DocumentosAux[[#This Row],[ADQ_UBIGEO]],Tab_UBIGEO[UBIGEO],0),MATCH($W$34,Tab_UBIGEO[#Headers],0)),"")</f>
        <v/>
      </c>
      <c r="X472" s="51" t="str">
        <f>IFERROR(INDEX(Tab_UBIGEO[],MATCH(PlnMsv_Tab_Documentos[[#This Row],[Departamento]],Tab_UBIGEO[Departamento],0),MATCH(X$34,Tab_UBIGEO[#Headers],0)),"")</f>
        <v/>
      </c>
      <c r="Y472" s="51" t="str">
        <f>IFERROR(INDEX(Tab_UBIGEO[],MATCH(PlnMsv_Tab_Documentos[[#This Row],[Provincia]],Tab_UBIGEO[Provincia],0),MATCH(Y$34,Tab_UBIGEO[#Headers],0)),"")</f>
        <v/>
      </c>
      <c r="Z472" s="50" t="str">
        <f>IF(PlnMsv_Tab_Documentos[[#This Row],[Departamento]]&lt;&gt;"",IF(COUNTIF(Tab_UBIGEO[Departamento],PlnMsv_Tab_Documentos[[#This Row],[Departamento]])&gt;=1,1,0),"")</f>
        <v/>
      </c>
      <c r="AA4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2" s="34"/>
    </row>
    <row r="473" spans="3:29" ht="27.6" customHeight="1">
      <c r="C473" s="88"/>
      <c r="D473" s="89"/>
      <c r="E473" s="90"/>
      <c r="F473" s="91"/>
      <c r="G473" s="92"/>
      <c r="H473" s="93"/>
      <c r="I473" s="93"/>
      <c r="J473" s="94"/>
      <c r="K473" s="94"/>
      <c r="L473" s="94"/>
      <c r="M473" s="94"/>
      <c r="N473" s="94"/>
      <c r="O473" s="95"/>
      <c r="P473" s="96"/>
      <c r="T473" s="49">
        <v>439</v>
      </c>
      <c r="U4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3" s="50" t="str">
        <f>IFERROR(INDEX(Tab_UBIGEO[],MATCH(PlnMsv_Tab_DocumentosAux[[#This Row],[ADQ_UBIGEO]],Tab_UBIGEO[UBIGEO],0),MATCH($V$34,Tab_UBIGEO[#Headers],0)),"")</f>
        <v/>
      </c>
      <c r="W473" s="50" t="str">
        <f>IFERROR(INDEX(Tab_UBIGEO[],MATCH(PlnMsv_Tab_DocumentosAux[[#This Row],[ADQ_UBIGEO]],Tab_UBIGEO[UBIGEO],0),MATCH($W$34,Tab_UBIGEO[#Headers],0)),"")</f>
        <v/>
      </c>
      <c r="X473" s="51" t="str">
        <f>IFERROR(INDEX(Tab_UBIGEO[],MATCH(PlnMsv_Tab_Documentos[[#This Row],[Departamento]],Tab_UBIGEO[Departamento],0),MATCH(X$34,Tab_UBIGEO[#Headers],0)),"")</f>
        <v/>
      </c>
      <c r="Y473" s="51" t="str">
        <f>IFERROR(INDEX(Tab_UBIGEO[],MATCH(PlnMsv_Tab_Documentos[[#This Row],[Provincia]],Tab_UBIGEO[Provincia],0),MATCH(Y$34,Tab_UBIGEO[#Headers],0)),"")</f>
        <v/>
      </c>
      <c r="Z473" s="50" t="str">
        <f>IF(PlnMsv_Tab_Documentos[[#This Row],[Departamento]]&lt;&gt;"",IF(COUNTIF(Tab_UBIGEO[Departamento],PlnMsv_Tab_Documentos[[#This Row],[Departamento]])&gt;=1,1,0),"")</f>
        <v/>
      </c>
      <c r="AA4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3" s="34"/>
    </row>
    <row r="474" spans="3:29" ht="27.6" customHeight="1">
      <c r="C474" s="88"/>
      <c r="D474" s="89"/>
      <c r="E474" s="90"/>
      <c r="F474" s="91"/>
      <c r="G474" s="92"/>
      <c r="H474" s="93"/>
      <c r="I474" s="93"/>
      <c r="J474" s="94"/>
      <c r="K474" s="94"/>
      <c r="L474" s="94"/>
      <c r="M474" s="94"/>
      <c r="N474" s="94"/>
      <c r="O474" s="95"/>
      <c r="P474" s="96"/>
      <c r="T474" s="49">
        <v>440</v>
      </c>
      <c r="U4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4" s="50" t="str">
        <f>IFERROR(INDEX(Tab_UBIGEO[],MATCH(PlnMsv_Tab_DocumentosAux[[#This Row],[ADQ_UBIGEO]],Tab_UBIGEO[UBIGEO],0),MATCH($V$34,Tab_UBIGEO[#Headers],0)),"")</f>
        <v/>
      </c>
      <c r="W474" s="50" t="str">
        <f>IFERROR(INDEX(Tab_UBIGEO[],MATCH(PlnMsv_Tab_DocumentosAux[[#This Row],[ADQ_UBIGEO]],Tab_UBIGEO[UBIGEO],0),MATCH($W$34,Tab_UBIGEO[#Headers],0)),"")</f>
        <v/>
      </c>
      <c r="X474" s="51" t="str">
        <f>IFERROR(INDEX(Tab_UBIGEO[],MATCH(PlnMsv_Tab_Documentos[[#This Row],[Departamento]],Tab_UBIGEO[Departamento],0),MATCH(X$34,Tab_UBIGEO[#Headers],0)),"")</f>
        <v/>
      </c>
      <c r="Y474" s="51" t="str">
        <f>IFERROR(INDEX(Tab_UBIGEO[],MATCH(PlnMsv_Tab_Documentos[[#This Row],[Provincia]],Tab_UBIGEO[Provincia],0),MATCH(Y$34,Tab_UBIGEO[#Headers],0)),"")</f>
        <v/>
      </c>
      <c r="Z474" s="50" t="str">
        <f>IF(PlnMsv_Tab_Documentos[[#This Row],[Departamento]]&lt;&gt;"",IF(COUNTIF(Tab_UBIGEO[Departamento],PlnMsv_Tab_Documentos[[#This Row],[Departamento]])&gt;=1,1,0),"")</f>
        <v/>
      </c>
      <c r="AA4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4" s="34"/>
    </row>
    <row r="475" spans="3:29" ht="27.6" customHeight="1">
      <c r="C475" s="88"/>
      <c r="D475" s="89"/>
      <c r="E475" s="90"/>
      <c r="F475" s="91"/>
      <c r="G475" s="92"/>
      <c r="H475" s="93"/>
      <c r="I475" s="93"/>
      <c r="J475" s="94"/>
      <c r="K475" s="94"/>
      <c r="L475" s="94"/>
      <c r="M475" s="94"/>
      <c r="N475" s="94"/>
      <c r="O475" s="95"/>
      <c r="P475" s="96"/>
      <c r="T475" s="49">
        <v>441</v>
      </c>
      <c r="U4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5" s="50" t="str">
        <f>IFERROR(INDEX(Tab_UBIGEO[],MATCH(PlnMsv_Tab_DocumentosAux[[#This Row],[ADQ_UBIGEO]],Tab_UBIGEO[UBIGEO],0),MATCH($V$34,Tab_UBIGEO[#Headers],0)),"")</f>
        <v/>
      </c>
      <c r="W475" s="50" t="str">
        <f>IFERROR(INDEX(Tab_UBIGEO[],MATCH(PlnMsv_Tab_DocumentosAux[[#This Row],[ADQ_UBIGEO]],Tab_UBIGEO[UBIGEO],0),MATCH($W$34,Tab_UBIGEO[#Headers],0)),"")</f>
        <v/>
      </c>
      <c r="X475" s="51" t="str">
        <f>IFERROR(INDEX(Tab_UBIGEO[],MATCH(PlnMsv_Tab_Documentos[[#This Row],[Departamento]],Tab_UBIGEO[Departamento],0),MATCH(X$34,Tab_UBIGEO[#Headers],0)),"")</f>
        <v/>
      </c>
      <c r="Y475" s="51" t="str">
        <f>IFERROR(INDEX(Tab_UBIGEO[],MATCH(PlnMsv_Tab_Documentos[[#This Row],[Provincia]],Tab_UBIGEO[Provincia],0),MATCH(Y$34,Tab_UBIGEO[#Headers],0)),"")</f>
        <v/>
      </c>
      <c r="Z475" s="50" t="str">
        <f>IF(PlnMsv_Tab_Documentos[[#This Row],[Departamento]]&lt;&gt;"",IF(COUNTIF(Tab_UBIGEO[Departamento],PlnMsv_Tab_Documentos[[#This Row],[Departamento]])&gt;=1,1,0),"")</f>
        <v/>
      </c>
      <c r="AA4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5" s="34"/>
    </row>
    <row r="476" spans="3:29" ht="27.6" customHeight="1">
      <c r="C476" s="88"/>
      <c r="D476" s="89"/>
      <c r="E476" s="90"/>
      <c r="F476" s="91"/>
      <c r="G476" s="92"/>
      <c r="H476" s="93"/>
      <c r="I476" s="93"/>
      <c r="J476" s="94"/>
      <c r="K476" s="94"/>
      <c r="L476" s="94"/>
      <c r="M476" s="94"/>
      <c r="N476" s="94"/>
      <c r="O476" s="95"/>
      <c r="P476" s="96"/>
      <c r="T476" s="49">
        <v>442</v>
      </c>
      <c r="U4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6" s="50" t="str">
        <f>IFERROR(INDEX(Tab_UBIGEO[],MATCH(PlnMsv_Tab_DocumentosAux[[#This Row],[ADQ_UBIGEO]],Tab_UBIGEO[UBIGEO],0),MATCH($V$34,Tab_UBIGEO[#Headers],0)),"")</f>
        <v/>
      </c>
      <c r="W476" s="50" t="str">
        <f>IFERROR(INDEX(Tab_UBIGEO[],MATCH(PlnMsv_Tab_DocumentosAux[[#This Row],[ADQ_UBIGEO]],Tab_UBIGEO[UBIGEO],0),MATCH($W$34,Tab_UBIGEO[#Headers],0)),"")</f>
        <v/>
      </c>
      <c r="X476" s="51" t="str">
        <f>IFERROR(INDEX(Tab_UBIGEO[],MATCH(PlnMsv_Tab_Documentos[[#This Row],[Departamento]],Tab_UBIGEO[Departamento],0),MATCH(X$34,Tab_UBIGEO[#Headers],0)),"")</f>
        <v/>
      </c>
      <c r="Y476" s="51" t="str">
        <f>IFERROR(INDEX(Tab_UBIGEO[],MATCH(PlnMsv_Tab_Documentos[[#This Row],[Provincia]],Tab_UBIGEO[Provincia],0),MATCH(Y$34,Tab_UBIGEO[#Headers],0)),"")</f>
        <v/>
      </c>
      <c r="Z476" s="50" t="str">
        <f>IF(PlnMsv_Tab_Documentos[[#This Row],[Departamento]]&lt;&gt;"",IF(COUNTIF(Tab_UBIGEO[Departamento],PlnMsv_Tab_Documentos[[#This Row],[Departamento]])&gt;=1,1,0),"")</f>
        <v/>
      </c>
      <c r="AA4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6" s="34"/>
    </row>
    <row r="477" spans="3:29" ht="27.6" customHeight="1">
      <c r="C477" s="88"/>
      <c r="D477" s="89"/>
      <c r="E477" s="90"/>
      <c r="F477" s="91"/>
      <c r="G477" s="92"/>
      <c r="H477" s="93"/>
      <c r="I477" s="93"/>
      <c r="J477" s="94"/>
      <c r="K477" s="94"/>
      <c r="L477" s="94"/>
      <c r="M477" s="94"/>
      <c r="N477" s="94"/>
      <c r="O477" s="95"/>
      <c r="P477" s="96"/>
      <c r="T477" s="49">
        <v>443</v>
      </c>
      <c r="U4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7" s="50" t="str">
        <f>IFERROR(INDEX(Tab_UBIGEO[],MATCH(PlnMsv_Tab_DocumentosAux[[#This Row],[ADQ_UBIGEO]],Tab_UBIGEO[UBIGEO],0),MATCH($V$34,Tab_UBIGEO[#Headers],0)),"")</f>
        <v/>
      </c>
      <c r="W477" s="50" t="str">
        <f>IFERROR(INDEX(Tab_UBIGEO[],MATCH(PlnMsv_Tab_DocumentosAux[[#This Row],[ADQ_UBIGEO]],Tab_UBIGEO[UBIGEO],0),MATCH($W$34,Tab_UBIGEO[#Headers],0)),"")</f>
        <v/>
      </c>
      <c r="X477" s="51" t="str">
        <f>IFERROR(INDEX(Tab_UBIGEO[],MATCH(PlnMsv_Tab_Documentos[[#This Row],[Departamento]],Tab_UBIGEO[Departamento],0),MATCH(X$34,Tab_UBIGEO[#Headers],0)),"")</f>
        <v/>
      </c>
      <c r="Y477" s="51" t="str">
        <f>IFERROR(INDEX(Tab_UBIGEO[],MATCH(PlnMsv_Tab_Documentos[[#This Row],[Provincia]],Tab_UBIGEO[Provincia],0),MATCH(Y$34,Tab_UBIGEO[#Headers],0)),"")</f>
        <v/>
      </c>
      <c r="Z477" s="50" t="str">
        <f>IF(PlnMsv_Tab_Documentos[[#This Row],[Departamento]]&lt;&gt;"",IF(COUNTIF(Tab_UBIGEO[Departamento],PlnMsv_Tab_Documentos[[#This Row],[Departamento]])&gt;=1,1,0),"")</f>
        <v/>
      </c>
      <c r="AA4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7" s="34"/>
    </row>
    <row r="478" spans="3:29" ht="27.6" customHeight="1">
      <c r="C478" s="88"/>
      <c r="D478" s="89"/>
      <c r="E478" s="90"/>
      <c r="F478" s="91"/>
      <c r="G478" s="92"/>
      <c r="H478" s="93"/>
      <c r="I478" s="93"/>
      <c r="J478" s="94"/>
      <c r="K478" s="94"/>
      <c r="L478" s="94"/>
      <c r="M478" s="94"/>
      <c r="N478" s="94"/>
      <c r="O478" s="95"/>
      <c r="P478" s="96"/>
      <c r="T478" s="49">
        <v>444</v>
      </c>
      <c r="U4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8" s="50" t="str">
        <f>IFERROR(INDEX(Tab_UBIGEO[],MATCH(PlnMsv_Tab_DocumentosAux[[#This Row],[ADQ_UBIGEO]],Tab_UBIGEO[UBIGEO],0),MATCH($V$34,Tab_UBIGEO[#Headers],0)),"")</f>
        <v/>
      </c>
      <c r="W478" s="50" t="str">
        <f>IFERROR(INDEX(Tab_UBIGEO[],MATCH(PlnMsv_Tab_DocumentosAux[[#This Row],[ADQ_UBIGEO]],Tab_UBIGEO[UBIGEO],0),MATCH($W$34,Tab_UBIGEO[#Headers],0)),"")</f>
        <v/>
      </c>
      <c r="X478" s="51" t="str">
        <f>IFERROR(INDEX(Tab_UBIGEO[],MATCH(PlnMsv_Tab_Documentos[[#This Row],[Departamento]],Tab_UBIGEO[Departamento],0),MATCH(X$34,Tab_UBIGEO[#Headers],0)),"")</f>
        <v/>
      </c>
      <c r="Y478" s="51" t="str">
        <f>IFERROR(INDEX(Tab_UBIGEO[],MATCH(PlnMsv_Tab_Documentos[[#This Row],[Provincia]],Tab_UBIGEO[Provincia],0),MATCH(Y$34,Tab_UBIGEO[#Headers],0)),"")</f>
        <v/>
      </c>
      <c r="Z478" s="50" t="str">
        <f>IF(PlnMsv_Tab_Documentos[[#This Row],[Departamento]]&lt;&gt;"",IF(COUNTIF(Tab_UBIGEO[Departamento],PlnMsv_Tab_Documentos[[#This Row],[Departamento]])&gt;=1,1,0),"")</f>
        <v/>
      </c>
      <c r="AA4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8" s="34"/>
    </row>
    <row r="479" spans="3:29" ht="27.6" customHeight="1">
      <c r="C479" s="88"/>
      <c r="D479" s="89"/>
      <c r="E479" s="90"/>
      <c r="F479" s="91"/>
      <c r="G479" s="92"/>
      <c r="H479" s="93"/>
      <c r="I479" s="93"/>
      <c r="J479" s="94"/>
      <c r="K479" s="94"/>
      <c r="L479" s="94"/>
      <c r="M479" s="94"/>
      <c r="N479" s="94"/>
      <c r="O479" s="95"/>
      <c r="P479" s="96"/>
      <c r="T479" s="49">
        <v>445</v>
      </c>
      <c r="U4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79" s="50" t="str">
        <f>IFERROR(INDEX(Tab_UBIGEO[],MATCH(PlnMsv_Tab_DocumentosAux[[#This Row],[ADQ_UBIGEO]],Tab_UBIGEO[UBIGEO],0),MATCH($V$34,Tab_UBIGEO[#Headers],0)),"")</f>
        <v/>
      </c>
      <c r="W479" s="50" t="str">
        <f>IFERROR(INDEX(Tab_UBIGEO[],MATCH(PlnMsv_Tab_DocumentosAux[[#This Row],[ADQ_UBIGEO]],Tab_UBIGEO[UBIGEO],0),MATCH($W$34,Tab_UBIGEO[#Headers],0)),"")</f>
        <v/>
      </c>
      <c r="X479" s="51" t="str">
        <f>IFERROR(INDEX(Tab_UBIGEO[],MATCH(PlnMsv_Tab_Documentos[[#This Row],[Departamento]],Tab_UBIGEO[Departamento],0),MATCH(X$34,Tab_UBIGEO[#Headers],0)),"")</f>
        <v/>
      </c>
      <c r="Y479" s="51" t="str">
        <f>IFERROR(INDEX(Tab_UBIGEO[],MATCH(PlnMsv_Tab_Documentos[[#This Row],[Provincia]],Tab_UBIGEO[Provincia],0),MATCH(Y$34,Tab_UBIGEO[#Headers],0)),"")</f>
        <v/>
      </c>
      <c r="Z479" s="50" t="str">
        <f>IF(PlnMsv_Tab_Documentos[[#This Row],[Departamento]]&lt;&gt;"",IF(COUNTIF(Tab_UBIGEO[Departamento],PlnMsv_Tab_Documentos[[#This Row],[Departamento]])&gt;=1,1,0),"")</f>
        <v/>
      </c>
      <c r="AA4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79" s="34"/>
    </row>
    <row r="480" spans="3:29" ht="27.6" customHeight="1">
      <c r="C480" s="88"/>
      <c r="D480" s="89"/>
      <c r="E480" s="90"/>
      <c r="F480" s="91"/>
      <c r="G480" s="92"/>
      <c r="H480" s="93"/>
      <c r="I480" s="93"/>
      <c r="J480" s="94"/>
      <c r="K480" s="94"/>
      <c r="L480" s="94"/>
      <c r="M480" s="94"/>
      <c r="N480" s="94"/>
      <c r="O480" s="95"/>
      <c r="P480" s="96"/>
      <c r="T480" s="49">
        <v>446</v>
      </c>
      <c r="U4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0" s="50" t="str">
        <f>IFERROR(INDEX(Tab_UBIGEO[],MATCH(PlnMsv_Tab_DocumentosAux[[#This Row],[ADQ_UBIGEO]],Tab_UBIGEO[UBIGEO],0),MATCH($V$34,Tab_UBIGEO[#Headers],0)),"")</f>
        <v/>
      </c>
      <c r="W480" s="50" t="str">
        <f>IFERROR(INDEX(Tab_UBIGEO[],MATCH(PlnMsv_Tab_DocumentosAux[[#This Row],[ADQ_UBIGEO]],Tab_UBIGEO[UBIGEO],0),MATCH($W$34,Tab_UBIGEO[#Headers],0)),"")</f>
        <v/>
      </c>
      <c r="X480" s="51" t="str">
        <f>IFERROR(INDEX(Tab_UBIGEO[],MATCH(PlnMsv_Tab_Documentos[[#This Row],[Departamento]],Tab_UBIGEO[Departamento],0),MATCH(X$34,Tab_UBIGEO[#Headers],0)),"")</f>
        <v/>
      </c>
      <c r="Y480" s="51" t="str">
        <f>IFERROR(INDEX(Tab_UBIGEO[],MATCH(PlnMsv_Tab_Documentos[[#This Row],[Provincia]],Tab_UBIGEO[Provincia],0),MATCH(Y$34,Tab_UBIGEO[#Headers],0)),"")</f>
        <v/>
      </c>
      <c r="Z480" s="50" t="str">
        <f>IF(PlnMsv_Tab_Documentos[[#This Row],[Departamento]]&lt;&gt;"",IF(COUNTIF(Tab_UBIGEO[Departamento],PlnMsv_Tab_Documentos[[#This Row],[Departamento]])&gt;=1,1,0),"")</f>
        <v/>
      </c>
      <c r="AA4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0" s="34"/>
    </row>
    <row r="481" spans="3:29" ht="27.6" customHeight="1">
      <c r="C481" s="88"/>
      <c r="D481" s="89"/>
      <c r="E481" s="90"/>
      <c r="F481" s="91"/>
      <c r="G481" s="92"/>
      <c r="H481" s="93"/>
      <c r="I481" s="93"/>
      <c r="J481" s="94"/>
      <c r="K481" s="94"/>
      <c r="L481" s="94"/>
      <c r="M481" s="94"/>
      <c r="N481" s="94"/>
      <c r="O481" s="95"/>
      <c r="P481" s="96"/>
      <c r="T481" s="49">
        <v>447</v>
      </c>
      <c r="U4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1" s="50" t="str">
        <f>IFERROR(INDEX(Tab_UBIGEO[],MATCH(PlnMsv_Tab_DocumentosAux[[#This Row],[ADQ_UBIGEO]],Tab_UBIGEO[UBIGEO],0),MATCH($V$34,Tab_UBIGEO[#Headers],0)),"")</f>
        <v/>
      </c>
      <c r="W481" s="50" t="str">
        <f>IFERROR(INDEX(Tab_UBIGEO[],MATCH(PlnMsv_Tab_DocumentosAux[[#This Row],[ADQ_UBIGEO]],Tab_UBIGEO[UBIGEO],0),MATCH($W$34,Tab_UBIGEO[#Headers],0)),"")</f>
        <v/>
      </c>
      <c r="X481" s="51" t="str">
        <f>IFERROR(INDEX(Tab_UBIGEO[],MATCH(PlnMsv_Tab_Documentos[[#This Row],[Departamento]],Tab_UBIGEO[Departamento],0),MATCH(X$34,Tab_UBIGEO[#Headers],0)),"")</f>
        <v/>
      </c>
      <c r="Y481" s="51" t="str">
        <f>IFERROR(INDEX(Tab_UBIGEO[],MATCH(PlnMsv_Tab_Documentos[[#This Row],[Provincia]],Tab_UBIGEO[Provincia],0),MATCH(Y$34,Tab_UBIGEO[#Headers],0)),"")</f>
        <v/>
      </c>
      <c r="Z481" s="50" t="str">
        <f>IF(PlnMsv_Tab_Documentos[[#This Row],[Departamento]]&lt;&gt;"",IF(COUNTIF(Tab_UBIGEO[Departamento],PlnMsv_Tab_Documentos[[#This Row],[Departamento]])&gt;=1,1,0),"")</f>
        <v/>
      </c>
      <c r="AA4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1" s="34"/>
    </row>
    <row r="482" spans="3:29" ht="27.6" customHeight="1">
      <c r="C482" s="88"/>
      <c r="D482" s="89"/>
      <c r="E482" s="90"/>
      <c r="F482" s="91"/>
      <c r="G482" s="92"/>
      <c r="H482" s="93"/>
      <c r="I482" s="93"/>
      <c r="J482" s="94"/>
      <c r="K482" s="94"/>
      <c r="L482" s="94"/>
      <c r="M482" s="94"/>
      <c r="N482" s="94"/>
      <c r="O482" s="95"/>
      <c r="P482" s="96"/>
      <c r="T482" s="49">
        <v>448</v>
      </c>
      <c r="U4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2" s="50" t="str">
        <f>IFERROR(INDEX(Tab_UBIGEO[],MATCH(PlnMsv_Tab_DocumentosAux[[#This Row],[ADQ_UBIGEO]],Tab_UBIGEO[UBIGEO],0),MATCH($V$34,Tab_UBIGEO[#Headers],0)),"")</f>
        <v/>
      </c>
      <c r="W482" s="50" t="str">
        <f>IFERROR(INDEX(Tab_UBIGEO[],MATCH(PlnMsv_Tab_DocumentosAux[[#This Row],[ADQ_UBIGEO]],Tab_UBIGEO[UBIGEO],0),MATCH($W$34,Tab_UBIGEO[#Headers],0)),"")</f>
        <v/>
      </c>
      <c r="X482" s="51" t="str">
        <f>IFERROR(INDEX(Tab_UBIGEO[],MATCH(PlnMsv_Tab_Documentos[[#This Row],[Departamento]],Tab_UBIGEO[Departamento],0),MATCH(X$34,Tab_UBIGEO[#Headers],0)),"")</f>
        <v/>
      </c>
      <c r="Y482" s="51" t="str">
        <f>IFERROR(INDEX(Tab_UBIGEO[],MATCH(PlnMsv_Tab_Documentos[[#This Row],[Provincia]],Tab_UBIGEO[Provincia],0),MATCH(Y$34,Tab_UBIGEO[#Headers],0)),"")</f>
        <v/>
      </c>
      <c r="Z482" s="50" t="str">
        <f>IF(PlnMsv_Tab_Documentos[[#This Row],[Departamento]]&lt;&gt;"",IF(COUNTIF(Tab_UBIGEO[Departamento],PlnMsv_Tab_Documentos[[#This Row],[Departamento]])&gt;=1,1,0),"")</f>
        <v/>
      </c>
      <c r="AA4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2" s="34"/>
    </row>
    <row r="483" spans="3:29" ht="27.6" customHeight="1">
      <c r="C483" s="88"/>
      <c r="D483" s="89"/>
      <c r="E483" s="90"/>
      <c r="F483" s="91"/>
      <c r="G483" s="92"/>
      <c r="H483" s="93"/>
      <c r="I483" s="93"/>
      <c r="J483" s="94"/>
      <c r="K483" s="94"/>
      <c r="L483" s="94"/>
      <c r="M483" s="94"/>
      <c r="N483" s="94"/>
      <c r="O483" s="95"/>
      <c r="P483" s="96"/>
      <c r="T483" s="49">
        <v>449</v>
      </c>
      <c r="U4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3" s="50" t="str">
        <f>IFERROR(INDEX(Tab_UBIGEO[],MATCH(PlnMsv_Tab_DocumentosAux[[#This Row],[ADQ_UBIGEO]],Tab_UBIGEO[UBIGEO],0),MATCH($V$34,Tab_UBIGEO[#Headers],0)),"")</f>
        <v/>
      </c>
      <c r="W483" s="50" t="str">
        <f>IFERROR(INDEX(Tab_UBIGEO[],MATCH(PlnMsv_Tab_DocumentosAux[[#This Row],[ADQ_UBIGEO]],Tab_UBIGEO[UBIGEO],0),MATCH($W$34,Tab_UBIGEO[#Headers],0)),"")</f>
        <v/>
      </c>
      <c r="X483" s="51" t="str">
        <f>IFERROR(INDEX(Tab_UBIGEO[],MATCH(PlnMsv_Tab_Documentos[[#This Row],[Departamento]],Tab_UBIGEO[Departamento],0),MATCH(X$34,Tab_UBIGEO[#Headers],0)),"")</f>
        <v/>
      </c>
      <c r="Y483" s="51" t="str">
        <f>IFERROR(INDEX(Tab_UBIGEO[],MATCH(PlnMsv_Tab_Documentos[[#This Row],[Provincia]],Tab_UBIGEO[Provincia],0),MATCH(Y$34,Tab_UBIGEO[#Headers],0)),"")</f>
        <v/>
      </c>
      <c r="Z483" s="50" t="str">
        <f>IF(PlnMsv_Tab_Documentos[[#This Row],[Departamento]]&lt;&gt;"",IF(COUNTIF(Tab_UBIGEO[Departamento],PlnMsv_Tab_Documentos[[#This Row],[Departamento]])&gt;=1,1,0),"")</f>
        <v/>
      </c>
      <c r="AA4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3" s="34"/>
    </row>
    <row r="484" spans="3:29" ht="27.6" customHeight="1">
      <c r="C484" s="88"/>
      <c r="D484" s="89"/>
      <c r="E484" s="90"/>
      <c r="F484" s="91"/>
      <c r="G484" s="92"/>
      <c r="H484" s="93"/>
      <c r="I484" s="93"/>
      <c r="J484" s="94"/>
      <c r="K484" s="94"/>
      <c r="L484" s="94"/>
      <c r="M484" s="94"/>
      <c r="N484" s="94"/>
      <c r="O484" s="95"/>
      <c r="P484" s="96"/>
      <c r="T484" s="49">
        <v>450</v>
      </c>
      <c r="U4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4" s="50" t="str">
        <f>IFERROR(INDEX(Tab_UBIGEO[],MATCH(PlnMsv_Tab_DocumentosAux[[#This Row],[ADQ_UBIGEO]],Tab_UBIGEO[UBIGEO],0),MATCH($V$34,Tab_UBIGEO[#Headers],0)),"")</f>
        <v/>
      </c>
      <c r="W484" s="50" t="str">
        <f>IFERROR(INDEX(Tab_UBIGEO[],MATCH(PlnMsv_Tab_DocumentosAux[[#This Row],[ADQ_UBIGEO]],Tab_UBIGEO[UBIGEO],0),MATCH($W$34,Tab_UBIGEO[#Headers],0)),"")</f>
        <v/>
      </c>
      <c r="X484" s="51" t="str">
        <f>IFERROR(INDEX(Tab_UBIGEO[],MATCH(PlnMsv_Tab_Documentos[[#This Row],[Departamento]],Tab_UBIGEO[Departamento],0),MATCH(X$34,Tab_UBIGEO[#Headers],0)),"")</f>
        <v/>
      </c>
      <c r="Y484" s="51" t="str">
        <f>IFERROR(INDEX(Tab_UBIGEO[],MATCH(PlnMsv_Tab_Documentos[[#This Row],[Provincia]],Tab_UBIGEO[Provincia],0),MATCH(Y$34,Tab_UBIGEO[#Headers],0)),"")</f>
        <v/>
      </c>
      <c r="Z484" s="50" t="str">
        <f>IF(PlnMsv_Tab_Documentos[[#This Row],[Departamento]]&lt;&gt;"",IF(COUNTIF(Tab_UBIGEO[Departamento],PlnMsv_Tab_Documentos[[#This Row],[Departamento]])&gt;=1,1,0),"")</f>
        <v/>
      </c>
      <c r="AA4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4" s="34"/>
    </row>
    <row r="485" spans="3:29" ht="27.6" customHeight="1">
      <c r="C485" s="88"/>
      <c r="D485" s="89"/>
      <c r="E485" s="90"/>
      <c r="F485" s="91"/>
      <c r="G485" s="92"/>
      <c r="H485" s="93"/>
      <c r="I485" s="93"/>
      <c r="J485" s="94"/>
      <c r="K485" s="94"/>
      <c r="L485" s="94"/>
      <c r="M485" s="94"/>
      <c r="N485" s="94"/>
      <c r="O485" s="95"/>
      <c r="P485" s="96"/>
      <c r="T485" s="49">
        <v>451</v>
      </c>
      <c r="U4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5" s="50" t="str">
        <f>IFERROR(INDEX(Tab_UBIGEO[],MATCH(PlnMsv_Tab_DocumentosAux[[#This Row],[ADQ_UBIGEO]],Tab_UBIGEO[UBIGEO],0),MATCH($V$34,Tab_UBIGEO[#Headers],0)),"")</f>
        <v/>
      </c>
      <c r="W485" s="50" t="str">
        <f>IFERROR(INDEX(Tab_UBIGEO[],MATCH(PlnMsv_Tab_DocumentosAux[[#This Row],[ADQ_UBIGEO]],Tab_UBIGEO[UBIGEO],0),MATCH($W$34,Tab_UBIGEO[#Headers],0)),"")</f>
        <v/>
      </c>
      <c r="X485" s="51" t="str">
        <f>IFERROR(INDEX(Tab_UBIGEO[],MATCH(PlnMsv_Tab_Documentos[[#This Row],[Departamento]],Tab_UBIGEO[Departamento],0),MATCH(X$34,Tab_UBIGEO[#Headers],0)),"")</f>
        <v/>
      </c>
      <c r="Y485" s="51" t="str">
        <f>IFERROR(INDEX(Tab_UBIGEO[],MATCH(PlnMsv_Tab_Documentos[[#This Row],[Provincia]],Tab_UBIGEO[Provincia],0),MATCH(Y$34,Tab_UBIGEO[#Headers],0)),"")</f>
        <v/>
      </c>
      <c r="Z485" s="50" t="str">
        <f>IF(PlnMsv_Tab_Documentos[[#This Row],[Departamento]]&lt;&gt;"",IF(COUNTIF(Tab_UBIGEO[Departamento],PlnMsv_Tab_Documentos[[#This Row],[Departamento]])&gt;=1,1,0),"")</f>
        <v/>
      </c>
      <c r="AA4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5" s="34"/>
    </row>
    <row r="486" spans="3:29" ht="27.6" customHeight="1">
      <c r="C486" s="88"/>
      <c r="D486" s="89"/>
      <c r="E486" s="90"/>
      <c r="F486" s="91"/>
      <c r="G486" s="92"/>
      <c r="H486" s="93"/>
      <c r="I486" s="93"/>
      <c r="J486" s="94"/>
      <c r="K486" s="94"/>
      <c r="L486" s="94"/>
      <c r="M486" s="94"/>
      <c r="N486" s="94"/>
      <c r="O486" s="95"/>
      <c r="P486" s="96"/>
      <c r="T486" s="49">
        <v>452</v>
      </c>
      <c r="U4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6" s="50" t="str">
        <f>IFERROR(INDEX(Tab_UBIGEO[],MATCH(PlnMsv_Tab_DocumentosAux[[#This Row],[ADQ_UBIGEO]],Tab_UBIGEO[UBIGEO],0),MATCH($V$34,Tab_UBIGEO[#Headers],0)),"")</f>
        <v/>
      </c>
      <c r="W486" s="50" t="str">
        <f>IFERROR(INDEX(Tab_UBIGEO[],MATCH(PlnMsv_Tab_DocumentosAux[[#This Row],[ADQ_UBIGEO]],Tab_UBIGEO[UBIGEO],0),MATCH($W$34,Tab_UBIGEO[#Headers],0)),"")</f>
        <v/>
      </c>
      <c r="X486" s="51" t="str">
        <f>IFERROR(INDEX(Tab_UBIGEO[],MATCH(PlnMsv_Tab_Documentos[[#This Row],[Departamento]],Tab_UBIGEO[Departamento],0),MATCH(X$34,Tab_UBIGEO[#Headers],0)),"")</f>
        <v/>
      </c>
      <c r="Y486" s="51" t="str">
        <f>IFERROR(INDEX(Tab_UBIGEO[],MATCH(PlnMsv_Tab_Documentos[[#This Row],[Provincia]],Tab_UBIGEO[Provincia],0),MATCH(Y$34,Tab_UBIGEO[#Headers],0)),"")</f>
        <v/>
      </c>
      <c r="Z486" s="50" t="str">
        <f>IF(PlnMsv_Tab_Documentos[[#This Row],[Departamento]]&lt;&gt;"",IF(COUNTIF(Tab_UBIGEO[Departamento],PlnMsv_Tab_Documentos[[#This Row],[Departamento]])&gt;=1,1,0),"")</f>
        <v/>
      </c>
      <c r="AA4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6" s="34"/>
    </row>
    <row r="487" spans="3:29" ht="27.6" customHeight="1">
      <c r="C487" s="88"/>
      <c r="D487" s="89"/>
      <c r="E487" s="90"/>
      <c r="F487" s="91"/>
      <c r="G487" s="92"/>
      <c r="H487" s="93"/>
      <c r="I487" s="93"/>
      <c r="J487" s="94"/>
      <c r="K487" s="94"/>
      <c r="L487" s="94"/>
      <c r="M487" s="94"/>
      <c r="N487" s="94"/>
      <c r="O487" s="95"/>
      <c r="P487" s="96"/>
      <c r="T487" s="49">
        <v>453</v>
      </c>
      <c r="U4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7" s="50" t="str">
        <f>IFERROR(INDEX(Tab_UBIGEO[],MATCH(PlnMsv_Tab_DocumentosAux[[#This Row],[ADQ_UBIGEO]],Tab_UBIGEO[UBIGEO],0),MATCH($V$34,Tab_UBIGEO[#Headers],0)),"")</f>
        <v/>
      </c>
      <c r="W487" s="50" t="str">
        <f>IFERROR(INDEX(Tab_UBIGEO[],MATCH(PlnMsv_Tab_DocumentosAux[[#This Row],[ADQ_UBIGEO]],Tab_UBIGEO[UBIGEO],0),MATCH($W$34,Tab_UBIGEO[#Headers],0)),"")</f>
        <v/>
      </c>
      <c r="X487" s="51" t="str">
        <f>IFERROR(INDEX(Tab_UBIGEO[],MATCH(PlnMsv_Tab_Documentos[[#This Row],[Departamento]],Tab_UBIGEO[Departamento],0),MATCH(X$34,Tab_UBIGEO[#Headers],0)),"")</f>
        <v/>
      </c>
      <c r="Y487" s="51" t="str">
        <f>IFERROR(INDEX(Tab_UBIGEO[],MATCH(PlnMsv_Tab_Documentos[[#This Row],[Provincia]],Tab_UBIGEO[Provincia],0),MATCH(Y$34,Tab_UBIGEO[#Headers],0)),"")</f>
        <v/>
      </c>
      <c r="Z487" s="50" t="str">
        <f>IF(PlnMsv_Tab_Documentos[[#This Row],[Departamento]]&lt;&gt;"",IF(COUNTIF(Tab_UBIGEO[Departamento],PlnMsv_Tab_Documentos[[#This Row],[Departamento]])&gt;=1,1,0),"")</f>
        <v/>
      </c>
      <c r="AA4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7" s="34"/>
    </row>
    <row r="488" spans="3:29" ht="27.6" customHeight="1">
      <c r="C488" s="88"/>
      <c r="D488" s="89"/>
      <c r="E488" s="90"/>
      <c r="F488" s="91"/>
      <c r="G488" s="92"/>
      <c r="H488" s="93"/>
      <c r="I488" s="93"/>
      <c r="J488" s="94"/>
      <c r="K488" s="94"/>
      <c r="L488" s="94"/>
      <c r="M488" s="94"/>
      <c r="N488" s="94"/>
      <c r="O488" s="95"/>
      <c r="P488" s="96"/>
      <c r="T488" s="49">
        <v>454</v>
      </c>
      <c r="U4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8" s="50" t="str">
        <f>IFERROR(INDEX(Tab_UBIGEO[],MATCH(PlnMsv_Tab_DocumentosAux[[#This Row],[ADQ_UBIGEO]],Tab_UBIGEO[UBIGEO],0),MATCH($V$34,Tab_UBIGEO[#Headers],0)),"")</f>
        <v/>
      </c>
      <c r="W488" s="50" t="str">
        <f>IFERROR(INDEX(Tab_UBIGEO[],MATCH(PlnMsv_Tab_DocumentosAux[[#This Row],[ADQ_UBIGEO]],Tab_UBIGEO[UBIGEO],0),MATCH($W$34,Tab_UBIGEO[#Headers],0)),"")</f>
        <v/>
      </c>
      <c r="X488" s="51" t="str">
        <f>IFERROR(INDEX(Tab_UBIGEO[],MATCH(PlnMsv_Tab_Documentos[[#This Row],[Departamento]],Tab_UBIGEO[Departamento],0),MATCH(X$34,Tab_UBIGEO[#Headers],0)),"")</f>
        <v/>
      </c>
      <c r="Y488" s="51" t="str">
        <f>IFERROR(INDEX(Tab_UBIGEO[],MATCH(PlnMsv_Tab_Documentos[[#This Row],[Provincia]],Tab_UBIGEO[Provincia],0),MATCH(Y$34,Tab_UBIGEO[#Headers],0)),"")</f>
        <v/>
      </c>
      <c r="Z488" s="50" t="str">
        <f>IF(PlnMsv_Tab_Documentos[[#This Row],[Departamento]]&lt;&gt;"",IF(COUNTIF(Tab_UBIGEO[Departamento],PlnMsv_Tab_Documentos[[#This Row],[Departamento]])&gt;=1,1,0),"")</f>
        <v/>
      </c>
      <c r="AA4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8" s="34"/>
    </row>
    <row r="489" spans="3:29" ht="27.6" customHeight="1">
      <c r="C489" s="88"/>
      <c r="D489" s="89"/>
      <c r="E489" s="90"/>
      <c r="F489" s="91"/>
      <c r="G489" s="92"/>
      <c r="H489" s="93"/>
      <c r="I489" s="93"/>
      <c r="J489" s="94"/>
      <c r="K489" s="94"/>
      <c r="L489" s="94"/>
      <c r="M489" s="94"/>
      <c r="N489" s="94"/>
      <c r="O489" s="95"/>
      <c r="P489" s="96"/>
      <c r="T489" s="49">
        <v>455</v>
      </c>
      <c r="U4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89" s="50" t="str">
        <f>IFERROR(INDEX(Tab_UBIGEO[],MATCH(PlnMsv_Tab_DocumentosAux[[#This Row],[ADQ_UBIGEO]],Tab_UBIGEO[UBIGEO],0),MATCH($V$34,Tab_UBIGEO[#Headers],0)),"")</f>
        <v/>
      </c>
      <c r="W489" s="50" t="str">
        <f>IFERROR(INDEX(Tab_UBIGEO[],MATCH(PlnMsv_Tab_DocumentosAux[[#This Row],[ADQ_UBIGEO]],Tab_UBIGEO[UBIGEO],0),MATCH($W$34,Tab_UBIGEO[#Headers],0)),"")</f>
        <v/>
      </c>
      <c r="X489" s="51" t="str">
        <f>IFERROR(INDEX(Tab_UBIGEO[],MATCH(PlnMsv_Tab_Documentos[[#This Row],[Departamento]],Tab_UBIGEO[Departamento],0),MATCH(X$34,Tab_UBIGEO[#Headers],0)),"")</f>
        <v/>
      </c>
      <c r="Y489" s="51" t="str">
        <f>IFERROR(INDEX(Tab_UBIGEO[],MATCH(PlnMsv_Tab_Documentos[[#This Row],[Provincia]],Tab_UBIGEO[Provincia],0),MATCH(Y$34,Tab_UBIGEO[#Headers],0)),"")</f>
        <v/>
      </c>
      <c r="Z489" s="50" t="str">
        <f>IF(PlnMsv_Tab_Documentos[[#This Row],[Departamento]]&lt;&gt;"",IF(COUNTIF(Tab_UBIGEO[Departamento],PlnMsv_Tab_Documentos[[#This Row],[Departamento]])&gt;=1,1,0),"")</f>
        <v/>
      </c>
      <c r="AA4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89" s="34"/>
    </row>
    <row r="490" spans="3:29" ht="27.6" customHeight="1">
      <c r="C490" s="88"/>
      <c r="D490" s="89"/>
      <c r="E490" s="90"/>
      <c r="F490" s="91"/>
      <c r="G490" s="92"/>
      <c r="H490" s="93"/>
      <c r="I490" s="93"/>
      <c r="J490" s="94"/>
      <c r="K490" s="94"/>
      <c r="L490" s="94"/>
      <c r="M490" s="94"/>
      <c r="N490" s="94"/>
      <c r="O490" s="95"/>
      <c r="P490" s="96"/>
      <c r="T490" s="49">
        <v>456</v>
      </c>
      <c r="U4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0" s="50" t="str">
        <f>IFERROR(INDEX(Tab_UBIGEO[],MATCH(PlnMsv_Tab_DocumentosAux[[#This Row],[ADQ_UBIGEO]],Tab_UBIGEO[UBIGEO],0),MATCH($V$34,Tab_UBIGEO[#Headers],0)),"")</f>
        <v/>
      </c>
      <c r="W490" s="50" t="str">
        <f>IFERROR(INDEX(Tab_UBIGEO[],MATCH(PlnMsv_Tab_DocumentosAux[[#This Row],[ADQ_UBIGEO]],Tab_UBIGEO[UBIGEO],0),MATCH($W$34,Tab_UBIGEO[#Headers],0)),"")</f>
        <v/>
      </c>
      <c r="X490" s="51" t="str">
        <f>IFERROR(INDEX(Tab_UBIGEO[],MATCH(PlnMsv_Tab_Documentos[[#This Row],[Departamento]],Tab_UBIGEO[Departamento],0),MATCH(X$34,Tab_UBIGEO[#Headers],0)),"")</f>
        <v/>
      </c>
      <c r="Y490" s="51" t="str">
        <f>IFERROR(INDEX(Tab_UBIGEO[],MATCH(PlnMsv_Tab_Documentos[[#This Row],[Provincia]],Tab_UBIGEO[Provincia],0),MATCH(Y$34,Tab_UBIGEO[#Headers],0)),"")</f>
        <v/>
      </c>
      <c r="Z490" s="50" t="str">
        <f>IF(PlnMsv_Tab_Documentos[[#This Row],[Departamento]]&lt;&gt;"",IF(COUNTIF(Tab_UBIGEO[Departamento],PlnMsv_Tab_Documentos[[#This Row],[Departamento]])&gt;=1,1,0),"")</f>
        <v/>
      </c>
      <c r="AA4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0" s="34"/>
    </row>
    <row r="491" spans="3:29" ht="27.6" customHeight="1">
      <c r="C491" s="88"/>
      <c r="D491" s="89"/>
      <c r="E491" s="90"/>
      <c r="F491" s="91"/>
      <c r="G491" s="92"/>
      <c r="H491" s="93"/>
      <c r="I491" s="93"/>
      <c r="J491" s="94"/>
      <c r="K491" s="94"/>
      <c r="L491" s="94"/>
      <c r="M491" s="94"/>
      <c r="N491" s="94"/>
      <c r="O491" s="95"/>
      <c r="P491" s="96"/>
      <c r="T491" s="49">
        <v>457</v>
      </c>
      <c r="U4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1" s="50" t="str">
        <f>IFERROR(INDEX(Tab_UBIGEO[],MATCH(PlnMsv_Tab_DocumentosAux[[#This Row],[ADQ_UBIGEO]],Tab_UBIGEO[UBIGEO],0),MATCH($V$34,Tab_UBIGEO[#Headers],0)),"")</f>
        <v/>
      </c>
      <c r="W491" s="50" t="str">
        <f>IFERROR(INDEX(Tab_UBIGEO[],MATCH(PlnMsv_Tab_DocumentosAux[[#This Row],[ADQ_UBIGEO]],Tab_UBIGEO[UBIGEO],0),MATCH($W$34,Tab_UBIGEO[#Headers],0)),"")</f>
        <v/>
      </c>
      <c r="X491" s="51" t="str">
        <f>IFERROR(INDEX(Tab_UBIGEO[],MATCH(PlnMsv_Tab_Documentos[[#This Row],[Departamento]],Tab_UBIGEO[Departamento],0),MATCH(X$34,Tab_UBIGEO[#Headers],0)),"")</f>
        <v/>
      </c>
      <c r="Y491" s="51" t="str">
        <f>IFERROR(INDEX(Tab_UBIGEO[],MATCH(PlnMsv_Tab_Documentos[[#This Row],[Provincia]],Tab_UBIGEO[Provincia],0),MATCH(Y$34,Tab_UBIGEO[#Headers],0)),"")</f>
        <v/>
      </c>
      <c r="Z491" s="50" t="str">
        <f>IF(PlnMsv_Tab_Documentos[[#This Row],[Departamento]]&lt;&gt;"",IF(COUNTIF(Tab_UBIGEO[Departamento],PlnMsv_Tab_Documentos[[#This Row],[Departamento]])&gt;=1,1,0),"")</f>
        <v/>
      </c>
      <c r="AA4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1" s="34"/>
    </row>
    <row r="492" spans="3:29" ht="27.6" customHeight="1">
      <c r="C492" s="88"/>
      <c r="D492" s="89"/>
      <c r="E492" s="90"/>
      <c r="F492" s="91"/>
      <c r="G492" s="92"/>
      <c r="H492" s="93"/>
      <c r="I492" s="93"/>
      <c r="J492" s="94"/>
      <c r="K492" s="94"/>
      <c r="L492" s="94"/>
      <c r="M492" s="94"/>
      <c r="N492" s="94"/>
      <c r="O492" s="95"/>
      <c r="P492" s="96"/>
      <c r="T492" s="49">
        <v>458</v>
      </c>
      <c r="U4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2" s="50" t="str">
        <f>IFERROR(INDEX(Tab_UBIGEO[],MATCH(PlnMsv_Tab_DocumentosAux[[#This Row],[ADQ_UBIGEO]],Tab_UBIGEO[UBIGEO],0),MATCH($V$34,Tab_UBIGEO[#Headers],0)),"")</f>
        <v/>
      </c>
      <c r="W492" s="50" t="str">
        <f>IFERROR(INDEX(Tab_UBIGEO[],MATCH(PlnMsv_Tab_DocumentosAux[[#This Row],[ADQ_UBIGEO]],Tab_UBIGEO[UBIGEO],0),MATCH($W$34,Tab_UBIGEO[#Headers],0)),"")</f>
        <v/>
      </c>
      <c r="X492" s="51" t="str">
        <f>IFERROR(INDEX(Tab_UBIGEO[],MATCH(PlnMsv_Tab_Documentos[[#This Row],[Departamento]],Tab_UBIGEO[Departamento],0),MATCH(X$34,Tab_UBIGEO[#Headers],0)),"")</f>
        <v/>
      </c>
      <c r="Y492" s="51" t="str">
        <f>IFERROR(INDEX(Tab_UBIGEO[],MATCH(PlnMsv_Tab_Documentos[[#This Row],[Provincia]],Tab_UBIGEO[Provincia],0),MATCH(Y$34,Tab_UBIGEO[#Headers],0)),"")</f>
        <v/>
      </c>
      <c r="Z492" s="50" t="str">
        <f>IF(PlnMsv_Tab_Documentos[[#This Row],[Departamento]]&lt;&gt;"",IF(COUNTIF(Tab_UBIGEO[Departamento],PlnMsv_Tab_Documentos[[#This Row],[Departamento]])&gt;=1,1,0),"")</f>
        <v/>
      </c>
      <c r="AA4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2" s="34"/>
    </row>
    <row r="493" spans="3:29" ht="27.6" customHeight="1">
      <c r="C493" s="88"/>
      <c r="D493" s="89"/>
      <c r="E493" s="90"/>
      <c r="F493" s="91"/>
      <c r="G493" s="92"/>
      <c r="H493" s="93"/>
      <c r="I493" s="93"/>
      <c r="J493" s="94"/>
      <c r="K493" s="94"/>
      <c r="L493" s="94"/>
      <c r="M493" s="94"/>
      <c r="N493" s="94"/>
      <c r="O493" s="95"/>
      <c r="P493" s="96"/>
      <c r="T493" s="49">
        <v>459</v>
      </c>
      <c r="U4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3" s="50" t="str">
        <f>IFERROR(INDEX(Tab_UBIGEO[],MATCH(PlnMsv_Tab_DocumentosAux[[#This Row],[ADQ_UBIGEO]],Tab_UBIGEO[UBIGEO],0),MATCH($V$34,Tab_UBIGEO[#Headers],0)),"")</f>
        <v/>
      </c>
      <c r="W493" s="50" t="str">
        <f>IFERROR(INDEX(Tab_UBIGEO[],MATCH(PlnMsv_Tab_DocumentosAux[[#This Row],[ADQ_UBIGEO]],Tab_UBIGEO[UBIGEO],0),MATCH($W$34,Tab_UBIGEO[#Headers],0)),"")</f>
        <v/>
      </c>
      <c r="X493" s="51" t="str">
        <f>IFERROR(INDEX(Tab_UBIGEO[],MATCH(PlnMsv_Tab_Documentos[[#This Row],[Departamento]],Tab_UBIGEO[Departamento],0),MATCH(X$34,Tab_UBIGEO[#Headers],0)),"")</f>
        <v/>
      </c>
      <c r="Y493" s="51" t="str">
        <f>IFERROR(INDEX(Tab_UBIGEO[],MATCH(PlnMsv_Tab_Documentos[[#This Row],[Provincia]],Tab_UBIGEO[Provincia],0),MATCH(Y$34,Tab_UBIGEO[#Headers],0)),"")</f>
        <v/>
      </c>
      <c r="Z493" s="50" t="str">
        <f>IF(PlnMsv_Tab_Documentos[[#This Row],[Departamento]]&lt;&gt;"",IF(COUNTIF(Tab_UBIGEO[Departamento],PlnMsv_Tab_Documentos[[#This Row],[Departamento]])&gt;=1,1,0),"")</f>
        <v/>
      </c>
      <c r="AA4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3" s="34"/>
    </row>
    <row r="494" spans="3:29" ht="27.6" customHeight="1">
      <c r="C494" s="88"/>
      <c r="D494" s="89"/>
      <c r="E494" s="90"/>
      <c r="F494" s="91"/>
      <c r="G494" s="92"/>
      <c r="H494" s="93"/>
      <c r="I494" s="93"/>
      <c r="J494" s="94"/>
      <c r="K494" s="94"/>
      <c r="L494" s="94"/>
      <c r="M494" s="94"/>
      <c r="N494" s="94"/>
      <c r="O494" s="95"/>
      <c r="P494" s="96"/>
      <c r="T494" s="49">
        <v>460</v>
      </c>
      <c r="U4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4" s="50" t="str">
        <f>IFERROR(INDEX(Tab_UBIGEO[],MATCH(PlnMsv_Tab_DocumentosAux[[#This Row],[ADQ_UBIGEO]],Tab_UBIGEO[UBIGEO],0),MATCH($V$34,Tab_UBIGEO[#Headers],0)),"")</f>
        <v/>
      </c>
      <c r="W494" s="50" t="str">
        <f>IFERROR(INDEX(Tab_UBIGEO[],MATCH(PlnMsv_Tab_DocumentosAux[[#This Row],[ADQ_UBIGEO]],Tab_UBIGEO[UBIGEO],0),MATCH($W$34,Tab_UBIGEO[#Headers],0)),"")</f>
        <v/>
      </c>
      <c r="X494" s="51" t="str">
        <f>IFERROR(INDEX(Tab_UBIGEO[],MATCH(PlnMsv_Tab_Documentos[[#This Row],[Departamento]],Tab_UBIGEO[Departamento],0),MATCH(X$34,Tab_UBIGEO[#Headers],0)),"")</f>
        <v/>
      </c>
      <c r="Y494" s="51" t="str">
        <f>IFERROR(INDEX(Tab_UBIGEO[],MATCH(PlnMsv_Tab_Documentos[[#This Row],[Provincia]],Tab_UBIGEO[Provincia],0),MATCH(Y$34,Tab_UBIGEO[#Headers],0)),"")</f>
        <v/>
      </c>
      <c r="Z494" s="50" t="str">
        <f>IF(PlnMsv_Tab_Documentos[[#This Row],[Departamento]]&lt;&gt;"",IF(COUNTIF(Tab_UBIGEO[Departamento],PlnMsv_Tab_Documentos[[#This Row],[Departamento]])&gt;=1,1,0),"")</f>
        <v/>
      </c>
      <c r="AA4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4" s="34"/>
    </row>
    <row r="495" spans="3:29" ht="27.6" customHeight="1">
      <c r="C495" s="88"/>
      <c r="D495" s="89"/>
      <c r="E495" s="90"/>
      <c r="F495" s="91"/>
      <c r="G495" s="92"/>
      <c r="H495" s="93"/>
      <c r="I495" s="93"/>
      <c r="J495" s="94"/>
      <c r="K495" s="94"/>
      <c r="L495" s="94"/>
      <c r="M495" s="94"/>
      <c r="N495" s="94"/>
      <c r="O495" s="95"/>
      <c r="P495" s="96"/>
      <c r="T495" s="49">
        <v>461</v>
      </c>
      <c r="U4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5" s="50" t="str">
        <f>IFERROR(INDEX(Tab_UBIGEO[],MATCH(PlnMsv_Tab_DocumentosAux[[#This Row],[ADQ_UBIGEO]],Tab_UBIGEO[UBIGEO],0),MATCH($V$34,Tab_UBIGEO[#Headers],0)),"")</f>
        <v/>
      </c>
      <c r="W495" s="50" t="str">
        <f>IFERROR(INDEX(Tab_UBIGEO[],MATCH(PlnMsv_Tab_DocumentosAux[[#This Row],[ADQ_UBIGEO]],Tab_UBIGEO[UBIGEO],0),MATCH($W$34,Tab_UBIGEO[#Headers],0)),"")</f>
        <v/>
      </c>
      <c r="X495" s="51" t="str">
        <f>IFERROR(INDEX(Tab_UBIGEO[],MATCH(PlnMsv_Tab_Documentos[[#This Row],[Departamento]],Tab_UBIGEO[Departamento],0),MATCH(X$34,Tab_UBIGEO[#Headers],0)),"")</f>
        <v/>
      </c>
      <c r="Y495" s="51" t="str">
        <f>IFERROR(INDEX(Tab_UBIGEO[],MATCH(PlnMsv_Tab_Documentos[[#This Row],[Provincia]],Tab_UBIGEO[Provincia],0),MATCH(Y$34,Tab_UBIGEO[#Headers],0)),"")</f>
        <v/>
      </c>
      <c r="Z495" s="50" t="str">
        <f>IF(PlnMsv_Tab_Documentos[[#This Row],[Departamento]]&lt;&gt;"",IF(COUNTIF(Tab_UBIGEO[Departamento],PlnMsv_Tab_Documentos[[#This Row],[Departamento]])&gt;=1,1,0),"")</f>
        <v/>
      </c>
      <c r="AA4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5" s="34"/>
    </row>
    <row r="496" spans="3:29" ht="27.6" customHeight="1">
      <c r="C496" s="88"/>
      <c r="D496" s="89"/>
      <c r="E496" s="90"/>
      <c r="F496" s="91"/>
      <c r="G496" s="92"/>
      <c r="H496" s="93"/>
      <c r="I496" s="93"/>
      <c r="J496" s="94"/>
      <c r="K496" s="94"/>
      <c r="L496" s="94"/>
      <c r="M496" s="94"/>
      <c r="N496" s="94"/>
      <c r="O496" s="95"/>
      <c r="P496" s="96"/>
      <c r="T496" s="49">
        <v>462</v>
      </c>
      <c r="U4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6" s="50" t="str">
        <f>IFERROR(INDEX(Tab_UBIGEO[],MATCH(PlnMsv_Tab_DocumentosAux[[#This Row],[ADQ_UBIGEO]],Tab_UBIGEO[UBIGEO],0),MATCH($V$34,Tab_UBIGEO[#Headers],0)),"")</f>
        <v/>
      </c>
      <c r="W496" s="50" t="str">
        <f>IFERROR(INDEX(Tab_UBIGEO[],MATCH(PlnMsv_Tab_DocumentosAux[[#This Row],[ADQ_UBIGEO]],Tab_UBIGEO[UBIGEO],0),MATCH($W$34,Tab_UBIGEO[#Headers],0)),"")</f>
        <v/>
      </c>
      <c r="X496" s="51" t="str">
        <f>IFERROR(INDEX(Tab_UBIGEO[],MATCH(PlnMsv_Tab_Documentos[[#This Row],[Departamento]],Tab_UBIGEO[Departamento],0),MATCH(X$34,Tab_UBIGEO[#Headers],0)),"")</f>
        <v/>
      </c>
      <c r="Y496" s="51" t="str">
        <f>IFERROR(INDEX(Tab_UBIGEO[],MATCH(PlnMsv_Tab_Documentos[[#This Row],[Provincia]],Tab_UBIGEO[Provincia],0),MATCH(Y$34,Tab_UBIGEO[#Headers],0)),"")</f>
        <v/>
      </c>
      <c r="Z496" s="50" t="str">
        <f>IF(PlnMsv_Tab_Documentos[[#This Row],[Departamento]]&lt;&gt;"",IF(COUNTIF(Tab_UBIGEO[Departamento],PlnMsv_Tab_Documentos[[#This Row],[Departamento]])&gt;=1,1,0),"")</f>
        <v/>
      </c>
      <c r="AA4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6" s="34"/>
    </row>
    <row r="497" spans="3:29" ht="27.6" customHeight="1">
      <c r="C497" s="88"/>
      <c r="D497" s="89"/>
      <c r="E497" s="90"/>
      <c r="F497" s="91"/>
      <c r="G497" s="92"/>
      <c r="H497" s="93"/>
      <c r="I497" s="93"/>
      <c r="J497" s="94"/>
      <c r="K497" s="94"/>
      <c r="L497" s="94"/>
      <c r="M497" s="94"/>
      <c r="N497" s="94"/>
      <c r="O497" s="95"/>
      <c r="P497" s="96"/>
      <c r="T497" s="49">
        <v>463</v>
      </c>
      <c r="U4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7" s="50" t="str">
        <f>IFERROR(INDEX(Tab_UBIGEO[],MATCH(PlnMsv_Tab_DocumentosAux[[#This Row],[ADQ_UBIGEO]],Tab_UBIGEO[UBIGEO],0),MATCH($V$34,Tab_UBIGEO[#Headers],0)),"")</f>
        <v/>
      </c>
      <c r="W497" s="50" t="str">
        <f>IFERROR(INDEX(Tab_UBIGEO[],MATCH(PlnMsv_Tab_DocumentosAux[[#This Row],[ADQ_UBIGEO]],Tab_UBIGEO[UBIGEO],0),MATCH($W$34,Tab_UBIGEO[#Headers],0)),"")</f>
        <v/>
      </c>
      <c r="X497" s="51" t="str">
        <f>IFERROR(INDEX(Tab_UBIGEO[],MATCH(PlnMsv_Tab_Documentos[[#This Row],[Departamento]],Tab_UBIGEO[Departamento],0),MATCH(X$34,Tab_UBIGEO[#Headers],0)),"")</f>
        <v/>
      </c>
      <c r="Y497" s="51" t="str">
        <f>IFERROR(INDEX(Tab_UBIGEO[],MATCH(PlnMsv_Tab_Documentos[[#This Row],[Provincia]],Tab_UBIGEO[Provincia],0),MATCH(Y$34,Tab_UBIGEO[#Headers],0)),"")</f>
        <v/>
      </c>
      <c r="Z497" s="50" t="str">
        <f>IF(PlnMsv_Tab_Documentos[[#This Row],[Departamento]]&lt;&gt;"",IF(COUNTIF(Tab_UBIGEO[Departamento],PlnMsv_Tab_Documentos[[#This Row],[Departamento]])&gt;=1,1,0),"")</f>
        <v/>
      </c>
      <c r="AA4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7" s="34"/>
    </row>
    <row r="498" spans="3:29" ht="27.6" customHeight="1">
      <c r="C498" s="88"/>
      <c r="D498" s="89"/>
      <c r="E498" s="90"/>
      <c r="F498" s="91"/>
      <c r="G498" s="92"/>
      <c r="H498" s="93"/>
      <c r="I498" s="93"/>
      <c r="J498" s="94"/>
      <c r="K498" s="94"/>
      <c r="L498" s="94"/>
      <c r="M498" s="94"/>
      <c r="N498" s="94"/>
      <c r="O498" s="95"/>
      <c r="P498" s="96"/>
      <c r="T498" s="49">
        <v>464</v>
      </c>
      <c r="U4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8" s="50" t="str">
        <f>IFERROR(INDEX(Tab_UBIGEO[],MATCH(PlnMsv_Tab_DocumentosAux[[#This Row],[ADQ_UBIGEO]],Tab_UBIGEO[UBIGEO],0),MATCH($V$34,Tab_UBIGEO[#Headers],0)),"")</f>
        <v/>
      </c>
      <c r="W498" s="50" t="str">
        <f>IFERROR(INDEX(Tab_UBIGEO[],MATCH(PlnMsv_Tab_DocumentosAux[[#This Row],[ADQ_UBIGEO]],Tab_UBIGEO[UBIGEO],0),MATCH($W$34,Tab_UBIGEO[#Headers],0)),"")</f>
        <v/>
      </c>
      <c r="X498" s="51" t="str">
        <f>IFERROR(INDEX(Tab_UBIGEO[],MATCH(PlnMsv_Tab_Documentos[[#This Row],[Departamento]],Tab_UBIGEO[Departamento],0),MATCH(X$34,Tab_UBIGEO[#Headers],0)),"")</f>
        <v/>
      </c>
      <c r="Y498" s="51" t="str">
        <f>IFERROR(INDEX(Tab_UBIGEO[],MATCH(PlnMsv_Tab_Documentos[[#This Row],[Provincia]],Tab_UBIGEO[Provincia],0),MATCH(Y$34,Tab_UBIGEO[#Headers],0)),"")</f>
        <v/>
      </c>
      <c r="Z498" s="50" t="str">
        <f>IF(PlnMsv_Tab_Documentos[[#This Row],[Departamento]]&lt;&gt;"",IF(COUNTIF(Tab_UBIGEO[Departamento],PlnMsv_Tab_Documentos[[#This Row],[Departamento]])&gt;=1,1,0),"")</f>
        <v/>
      </c>
      <c r="AA4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8" s="34"/>
    </row>
    <row r="499" spans="3:29" ht="27.6" customHeight="1">
      <c r="C499" s="88"/>
      <c r="D499" s="89"/>
      <c r="E499" s="90"/>
      <c r="F499" s="91"/>
      <c r="G499" s="92"/>
      <c r="H499" s="93"/>
      <c r="I499" s="93"/>
      <c r="J499" s="94"/>
      <c r="K499" s="94"/>
      <c r="L499" s="94"/>
      <c r="M499" s="94"/>
      <c r="N499" s="94"/>
      <c r="O499" s="95"/>
      <c r="P499" s="96"/>
      <c r="T499" s="49">
        <v>465</v>
      </c>
      <c r="U4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499" s="50" t="str">
        <f>IFERROR(INDEX(Tab_UBIGEO[],MATCH(PlnMsv_Tab_DocumentosAux[[#This Row],[ADQ_UBIGEO]],Tab_UBIGEO[UBIGEO],0),MATCH($V$34,Tab_UBIGEO[#Headers],0)),"")</f>
        <v/>
      </c>
      <c r="W499" s="50" t="str">
        <f>IFERROR(INDEX(Tab_UBIGEO[],MATCH(PlnMsv_Tab_DocumentosAux[[#This Row],[ADQ_UBIGEO]],Tab_UBIGEO[UBIGEO],0),MATCH($W$34,Tab_UBIGEO[#Headers],0)),"")</f>
        <v/>
      </c>
      <c r="X499" s="51" t="str">
        <f>IFERROR(INDEX(Tab_UBIGEO[],MATCH(PlnMsv_Tab_Documentos[[#This Row],[Departamento]],Tab_UBIGEO[Departamento],0),MATCH(X$34,Tab_UBIGEO[#Headers],0)),"")</f>
        <v/>
      </c>
      <c r="Y499" s="51" t="str">
        <f>IFERROR(INDEX(Tab_UBIGEO[],MATCH(PlnMsv_Tab_Documentos[[#This Row],[Provincia]],Tab_UBIGEO[Provincia],0),MATCH(Y$34,Tab_UBIGEO[#Headers],0)),"")</f>
        <v/>
      </c>
      <c r="Z499" s="50" t="str">
        <f>IF(PlnMsv_Tab_Documentos[[#This Row],[Departamento]]&lt;&gt;"",IF(COUNTIF(Tab_UBIGEO[Departamento],PlnMsv_Tab_Documentos[[#This Row],[Departamento]])&gt;=1,1,0),"")</f>
        <v/>
      </c>
      <c r="AA4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4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499" s="34"/>
    </row>
    <row r="500" spans="3:29" ht="27.6" customHeight="1">
      <c r="C500" s="88"/>
      <c r="D500" s="89"/>
      <c r="E500" s="90"/>
      <c r="F500" s="91"/>
      <c r="G500" s="92"/>
      <c r="H500" s="93"/>
      <c r="I500" s="93"/>
      <c r="J500" s="94"/>
      <c r="K500" s="94"/>
      <c r="L500" s="94"/>
      <c r="M500" s="94"/>
      <c r="N500" s="94"/>
      <c r="O500" s="95"/>
      <c r="P500" s="96"/>
      <c r="T500" s="49">
        <v>466</v>
      </c>
      <c r="U5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0" s="50" t="str">
        <f>IFERROR(INDEX(Tab_UBIGEO[],MATCH(PlnMsv_Tab_DocumentosAux[[#This Row],[ADQ_UBIGEO]],Tab_UBIGEO[UBIGEO],0),MATCH($V$34,Tab_UBIGEO[#Headers],0)),"")</f>
        <v/>
      </c>
      <c r="W500" s="50" t="str">
        <f>IFERROR(INDEX(Tab_UBIGEO[],MATCH(PlnMsv_Tab_DocumentosAux[[#This Row],[ADQ_UBIGEO]],Tab_UBIGEO[UBIGEO],0),MATCH($W$34,Tab_UBIGEO[#Headers],0)),"")</f>
        <v/>
      </c>
      <c r="X500" s="51" t="str">
        <f>IFERROR(INDEX(Tab_UBIGEO[],MATCH(PlnMsv_Tab_Documentos[[#This Row],[Departamento]],Tab_UBIGEO[Departamento],0),MATCH(X$34,Tab_UBIGEO[#Headers],0)),"")</f>
        <v/>
      </c>
      <c r="Y500" s="51" t="str">
        <f>IFERROR(INDEX(Tab_UBIGEO[],MATCH(PlnMsv_Tab_Documentos[[#This Row],[Provincia]],Tab_UBIGEO[Provincia],0),MATCH(Y$34,Tab_UBIGEO[#Headers],0)),"")</f>
        <v/>
      </c>
      <c r="Z500" s="50" t="str">
        <f>IF(PlnMsv_Tab_Documentos[[#This Row],[Departamento]]&lt;&gt;"",IF(COUNTIF(Tab_UBIGEO[Departamento],PlnMsv_Tab_Documentos[[#This Row],[Departamento]])&gt;=1,1,0),"")</f>
        <v/>
      </c>
      <c r="AA5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0" s="34"/>
    </row>
    <row r="501" spans="3:29" ht="27.6" customHeight="1">
      <c r="C501" s="88"/>
      <c r="D501" s="89"/>
      <c r="E501" s="90"/>
      <c r="F501" s="91"/>
      <c r="G501" s="92"/>
      <c r="H501" s="93"/>
      <c r="I501" s="93"/>
      <c r="J501" s="94"/>
      <c r="K501" s="94"/>
      <c r="L501" s="94"/>
      <c r="M501" s="94"/>
      <c r="N501" s="94"/>
      <c r="O501" s="95"/>
      <c r="P501" s="96"/>
      <c r="T501" s="49">
        <v>467</v>
      </c>
      <c r="U5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1" s="50" t="str">
        <f>IFERROR(INDEX(Tab_UBIGEO[],MATCH(PlnMsv_Tab_DocumentosAux[[#This Row],[ADQ_UBIGEO]],Tab_UBIGEO[UBIGEO],0),MATCH($V$34,Tab_UBIGEO[#Headers],0)),"")</f>
        <v/>
      </c>
      <c r="W501" s="50" t="str">
        <f>IFERROR(INDEX(Tab_UBIGEO[],MATCH(PlnMsv_Tab_DocumentosAux[[#This Row],[ADQ_UBIGEO]],Tab_UBIGEO[UBIGEO],0),MATCH($W$34,Tab_UBIGEO[#Headers],0)),"")</f>
        <v/>
      </c>
      <c r="X501" s="51" t="str">
        <f>IFERROR(INDEX(Tab_UBIGEO[],MATCH(PlnMsv_Tab_Documentos[[#This Row],[Departamento]],Tab_UBIGEO[Departamento],0),MATCH(X$34,Tab_UBIGEO[#Headers],0)),"")</f>
        <v/>
      </c>
      <c r="Y501" s="51" t="str">
        <f>IFERROR(INDEX(Tab_UBIGEO[],MATCH(PlnMsv_Tab_Documentos[[#This Row],[Provincia]],Tab_UBIGEO[Provincia],0),MATCH(Y$34,Tab_UBIGEO[#Headers],0)),"")</f>
        <v/>
      </c>
      <c r="Z501" s="50" t="str">
        <f>IF(PlnMsv_Tab_Documentos[[#This Row],[Departamento]]&lt;&gt;"",IF(COUNTIF(Tab_UBIGEO[Departamento],PlnMsv_Tab_Documentos[[#This Row],[Departamento]])&gt;=1,1,0),"")</f>
        <v/>
      </c>
      <c r="AA5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1" s="34"/>
    </row>
    <row r="502" spans="3:29" ht="27.6" customHeight="1">
      <c r="C502" s="88"/>
      <c r="D502" s="89"/>
      <c r="E502" s="90"/>
      <c r="F502" s="91"/>
      <c r="G502" s="92"/>
      <c r="H502" s="93"/>
      <c r="I502" s="93"/>
      <c r="J502" s="94"/>
      <c r="K502" s="94"/>
      <c r="L502" s="94"/>
      <c r="M502" s="94"/>
      <c r="N502" s="94"/>
      <c r="O502" s="95"/>
      <c r="P502" s="96"/>
      <c r="T502" s="49">
        <v>468</v>
      </c>
      <c r="U5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2" s="50" t="str">
        <f>IFERROR(INDEX(Tab_UBIGEO[],MATCH(PlnMsv_Tab_DocumentosAux[[#This Row],[ADQ_UBIGEO]],Tab_UBIGEO[UBIGEO],0),MATCH($V$34,Tab_UBIGEO[#Headers],0)),"")</f>
        <v/>
      </c>
      <c r="W502" s="50" t="str">
        <f>IFERROR(INDEX(Tab_UBIGEO[],MATCH(PlnMsv_Tab_DocumentosAux[[#This Row],[ADQ_UBIGEO]],Tab_UBIGEO[UBIGEO],0),MATCH($W$34,Tab_UBIGEO[#Headers],0)),"")</f>
        <v/>
      </c>
      <c r="X502" s="51" t="str">
        <f>IFERROR(INDEX(Tab_UBIGEO[],MATCH(PlnMsv_Tab_Documentos[[#This Row],[Departamento]],Tab_UBIGEO[Departamento],0),MATCH(X$34,Tab_UBIGEO[#Headers],0)),"")</f>
        <v/>
      </c>
      <c r="Y502" s="51" t="str">
        <f>IFERROR(INDEX(Tab_UBIGEO[],MATCH(PlnMsv_Tab_Documentos[[#This Row],[Provincia]],Tab_UBIGEO[Provincia],0),MATCH(Y$34,Tab_UBIGEO[#Headers],0)),"")</f>
        <v/>
      </c>
      <c r="Z502" s="50" t="str">
        <f>IF(PlnMsv_Tab_Documentos[[#This Row],[Departamento]]&lt;&gt;"",IF(COUNTIF(Tab_UBIGEO[Departamento],PlnMsv_Tab_Documentos[[#This Row],[Departamento]])&gt;=1,1,0),"")</f>
        <v/>
      </c>
      <c r="AA5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2" s="34"/>
    </row>
    <row r="503" spans="3:29" ht="27.6" customHeight="1">
      <c r="C503" s="88"/>
      <c r="D503" s="89"/>
      <c r="E503" s="90"/>
      <c r="F503" s="91"/>
      <c r="G503" s="92"/>
      <c r="H503" s="93"/>
      <c r="I503" s="93"/>
      <c r="J503" s="94"/>
      <c r="K503" s="94"/>
      <c r="L503" s="94"/>
      <c r="M503" s="94"/>
      <c r="N503" s="94"/>
      <c r="O503" s="95"/>
      <c r="P503" s="96"/>
      <c r="T503" s="49">
        <v>469</v>
      </c>
      <c r="U5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3" s="50" t="str">
        <f>IFERROR(INDEX(Tab_UBIGEO[],MATCH(PlnMsv_Tab_DocumentosAux[[#This Row],[ADQ_UBIGEO]],Tab_UBIGEO[UBIGEO],0),MATCH($V$34,Tab_UBIGEO[#Headers],0)),"")</f>
        <v/>
      </c>
      <c r="W503" s="50" t="str">
        <f>IFERROR(INDEX(Tab_UBIGEO[],MATCH(PlnMsv_Tab_DocumentosAux[[#This Row],[ADQ_UBIGEO]],Tab_UBIGEO[UBIGEO],0),MATCH($W$34,Tab_UBIGEO[#Headers],0)),"")</f>
        <v/>
      </c>
      <c r="X503" s="51" t="str">
        <f>IFERROR(INDEX(Tab_UBIGEO[],MATCH(PlnMsv_Tab_Documentos[[#This Row],[Departamento]],Tab_UBIGEO[Departamento],0),MATCH(X$34,Tab_UBIGEO[#Headers],0)),"")</f>
        <v/>
      </c>
      <c r="Y503" s="51" t="str">
        <f>IFERROR(INDEX(Tab_UBIGEO[],MATCH(PlnMsv_Tab_Documentos[[#This Row],[Provincia]],Tab_UBIGEO[Provincia],0),MATCH(Y$34,Tab_UBIGEO[#Headers],0)),"")</f>
        <v/>
      </c>
      <c r="Z503" s="50" t="str">
        <f>IF(PlnMsv_Tab_Documentos[[#This Row],[Departamento]]&lt;&gt;"",IF(COUNTIF(Tab_UBIGEO[Departamento],PlnMsv_Tab_Documentos[[#This Row],[Departamento]])&gt;=1,1,0),"")</f>
        <v/>
      </c>
      <c r="AA5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3" s="34"/>
    </row>
    <row r="504" spans="3:29" ht="27.6" customHeight="1">
      <c r="C504" s="88"/>
      <c r="D504" s="89"/>
      <c r="E504" s="90"/>
      <c r="F504" s="91"/>
      <c r="G504" s="92"/>
      <c r="H504" s="93"/>
      <c r="I504" s="93"/>
      <c r="J504" s="94"/>
      <c r="K504" s="94"/>
      <c r="L504" s="94"/>
      <c r="M504" s="94"/>
      <c r="N504" s="94"/>
      <c r="O504" s="95"/>
      <c r="P504" s="96"/>
      <c r="T504" s="49">
        <v>470</v>
      </c>
      <c r="U5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4" s="50" t="str">
        <f>IFERROR(INDEX(Tab_UBIGEO[],MATCH(PlnMsv_Tab_DocumentosAux[[#This Row],[ADQ_UBIGEO]],Tab_UBIGEO[UBIGEO],0),MATCH($V$34,Tab_UBIGEO[#Headers],0)),"")</f>
        <v/>
      </c>
      <c r="W504" s="50" t="str">
        <f>IFERROR(INDEX(Tab_UBIGEO[],MATCH(PlnMsv_Tab_DocumentosAux[[#This Row],[ADQ_UBIGEO]],Tab_UBIGEO[UBIGEO],0),MATCH($W$34,Tab_UBIGEO[#Headers],0)),"")</f>
        <v/>
      </c>
      <c r="X504" s="51" t="str">
        <f>IFERROR(INDEX(Tab_UBIGEO[],MATCH(PlnMsv_Tab_Documentos[[#This Row],[Departamento]],Tab_UBIGEO[Departamento],0),MATCH(X$34,Tab_UBIGEO[#Headers],0)),"")</f>
        <v/>
      </c>
      <c r="Y504" s="51" t="str">
        <f>IFERROR(INDEX(Tab_UBIGEO[],MATCH(PlnMsv_Tab_Documentos[[#This Row],[Provincia]],Tab_UBIGEO[Provincia],0),MATCH(Y$34,Tab_UBIGEO[#Headers],0)),"")</f>
        <v/>
      </c>
      <c r="Z504" s="50" t="str">
        <f>IF(PlnMsv_Tab_Documentos[[#This Row],[Departamento]]&lt;&gt;"",IF(COUNTIF(Tab_UBIGEO[Departamento],PlnMsv_Tab_Documentos[[#This Row],[Departamento]])&gt;=1,1,0),"")</f>
        <v/>
      </c>
      <c r="AA5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4" s="34"/>
    </row>
    <row r="505" spans="3:29" ht="27.6" customHeight="1">
      <c r="C505" s="88"/>
      <c r="D505" s="89"/>
      <c r="E505" s="90"/>
      <c r="F505" s="91"/>
      <c r="G505" s="92"/>
      <c r="H505" s="93"/>
      <c r="I505" s="93"/>
      <c r="J505" s="94"/>
      <c r="K505" s="94"/>
      <c r="L505" s="94"/>
      <c r="M505" s="94"/>
      <c r="N505" s="94"/>
      <c r="O505" s="95"/>
      <c r="P505" s="96"/>
      <c r="T505" s="49">
        <v>471</v>
      </c>
      <c r="U5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5" s="50" t="str">
        <f>IFERROR(INDEX(Tab_UBIGEO[],MATCH(PlnMsv_Tab_DocumentosAux[[#This Row],[ADQ_UBIGEO]],Tab_UBIGEO[UBIGEO],0),MATCH($V$34,Tab_UBIGEO[#Headers],0)),"")</f>
        <v/>
      </c>
      <c r="W505" s="50" t="str">
        <f>IFERROR(INDEX(Tab_UBIGEO[],MATCH(PlnMsv_Tab_DocumentosAux[[#This Row],[ADQ_UBIGEO]],Tab_UBIGEO[UBIGEO],0),MATCH($W$34,Tab_UBIGEO[#Headers],0)),"")</f>
        <v/>
      </c>
      <c r="X505" s="51" t="str">
        <f>IFERROR(INDEX(Tab_UBIGEO[],MATCH(PlnMsv_Tab_Documentos[[#This Row],[Departamento]],Tab_UBIGEO[Departamento],0),MATCH(X$34,Tab_UBIGEO[#Headers],0)),"")</f>
        <v/>
      </c>
      <c r="Y505" s="51" t="str">
        <f>IFERROR(INDEX(Tab_UBIGEO[],MATCH(PlnMsv_Tab_Documentos[[#This Row],[Provincia]],Tab_UBIGEO[Provincia],0),MATCH(Y$34,Tab_UBIGEO[#Headers],0)),"")</f>
        <v/>
      </c>
      <c r="Z505" s="50" t="str">
        <f>IF(PlnMsv_Tab_Documentos[[#This Row],[Departamento]]&lt;&gt;"",IF(COUNTIF(Tab_UBIGEO[Departamento],PlnMsv_Tab_Documentos[[#This Row],[Departamento]])&gt;=1,1,0),"")</f>
        <v/>
      </c>
      <c r="AA5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5" s="34"/>
    </row>
    <row r="506" spans="3:29" ht="27.6" customHeight="1">
      <c r="C506" s="88"/>
      <c r="D506" s="89"/>
      <c r="E506" s="90"/>
      <c r="F506" s="91"/>
      <c r="G506" s="92"/>
      <c r="H506" s="93"/>
      <c r="I506" s="93"/>
      <c r="J506" s="94"/>
      <c r="K506" s="94"/>
      <c r="L506" s="94"/>
      <c r="M506" s="94"/>
      <c r="N506" s="94"/>
      <c r="O506" s="95"/>
      <c r="P506" s="96"/>
      <c r="T506" s="49">
        <v>472</v>
      </c>
      <c r="U5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6" s="50" t="str">
        <f>IFERROR(INDEX(Tab_UBIGEO[],MATCH(PlnMsv_Tab_DocumentosAux[[#This Row],[ADQ_UBIGEO]],Tab_UBIGEO[UBIGEO],0),MATCH($V$34,Tab_UBIGEO[#Headers],0)),"")</f>
        <v/>
      </c>
      <c r="W506" s="50" t="str">
        <f>IFERROR(INDEX(Tab_UBIGEO[],MATCH(PlnMsv_Tab_DocumentosAux[[#This Row],[ADQ_UBIGEO]],Tab_UBIGEO[UBIGEO],0),MATCH($W$34,Tab_UBIGEO[#Headers],0)),"")</f>
        <v/>
      </c>
      <c r="X506" s="51" t="str">
        <f>IFERROR(INDEX(Tab_UBIGEO[],MATCH(PlnMsv_Tab_Documentos[[#This Row],[Departamento]],Tab_UBIGEO[Departamento],0),MATCH(X$34,Tab_UBIGEO[#Headers],0)),"")</f>
        <v/>
      </c>
      <c r="Y506" s="51" t="str">
        <f>IFERROR(INDEX(Tab_UBIGEO[],MATCH(PlnMsv_Tab_Documentos[[#This Row],[Provincia]],Tab_UBIGEO[Provincia],0),MATCH(Y$34,Tab_UBIGEO[#Headers],0)),"")</f>
        <v/>
      </c>
      <c r="Z506" s="50" t="str">
        <f>IF(PlnMsv_Tab_Documentos[[#This Row],[Departamento]]&lt;&gt;"",IF(COUNTIF(Tab_UBIGEO[Departamento],PlnMsv_Tab_Documentos[[#This Row],[Departamento]])&gt;=1,1,0),"")</f>
        <v/>
      </c>
      <c r="AA5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6" s="34"/>
    </row>
    <row r="507" spans="3:29" ht="27.6" customHeight="1">
      <c r="C507" s="88"/>
      <c r="D507" s="89"/>
      <c r="E507" s="90"/>
      <c r="F507" s="91"/>
      <c r="G507" s="92"/>
      <c r="H507" s="93"/>
      <c r="I507" s="93"/>
      <c r="J507" s="94"/>
      <c r="K507" s="94"/>
      <c r="L507" s="94"/>
      <c r="M507" s="94"/>
      <c r="N507" s="94"/>
      <c r="O507" s="95"/>
      <c r="P507" s="96"/>
      <c r="T507" s="49">
        <v>473</v>
      </c>
      <c r="U5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7" s="50" t="str">
        <f>IFERROR(INDEX(Tab_UBIGEO[],MATCH(PlnMsv_Tab_DocumentosAux[[#This Row],[ADQ_UBIGEO]],Tab_UBIGEO[UBIGEO],0),MATCH($V$34,Tab_UBIGEO[#Headers],0)),"")</f>
        <v/>
      </c>
      <c r="W507" s="50" t="str">
        <f>IFERROR(INDEX(Tab_UBIGEO[],MATCH(PlnMsv_Tab_DocumentosAux[[#This Row],[ADQ_UBIGEO]],Tab_UBIGEO[UBIGEO],0),MATCH($W$34,Tab_UBIGEO[#Headers],0)),"")</f>
        <v/>
      </c>
      <c r="X507" s="51" t="str">
        <f>IFERROR(INDEX(Tab_UBIGEO[],MATCH(PlnMsv_Tab_Documentos[[#This Row],[Departamento]],Tab_UBIGEO[Departamento],0),MATCH(X$34,Tab_UBIGEO[#Headers],0)),"")</f>
        <v/>
      </c>
      <c r="Y507" s="51" t="str">
        <f>IFERROR(INDEX(Tab_UBIGEO[],MATCH(PlnMsv_Tab_Documentos[[#This Row],[Provincia]],Tab_UBIGEO[Provincia],0),MATCH(Y$34,Tab_UBIGEO[#Headers],0)),"")</f>
        <v/>
      </c>
      <c r="Z507" s="50" t="str">
        <f>IF(PlnMsv_Tab_Documentos[[#This Row],[Departamento]]&lt;&gt;"",IF(COUNTIF(Tab_UBIGEO[Departamento],PlnMsv_Tab_Documentos[[#This Row],[Departamento]])&gt;=1,1,0),"")</f>
        <v/>
      </c>
      <c r="AA5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7" s="34"/>
    </row>
    <row r="508" spans="3:29" ht="27.6" customHeight="1">
      <c r="C508" s="88"/>
      <c r="D508" s="89"/>
      <c r="E508" s="90"/>
      <c r="F508" s="91"/>
      <c r="G508" s="92"/>
      <c r="H508" s="93"/>
      <c r="I508" s="93"/>
      <c r="J508" s="94"/>
      <c r="K508" s="94"/>
      <c r="L508" s="94"/>
      <c r="M508" s="94"/>
      <c r="N508" s="94"/>
      <c r="O508" s="95"/>
      <c r="P508" s="96"/>
      <c r="T508" s="49">
        <v>474</v>
      </c>
      <c r="U5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8" s="50" t="str">
        <f>IFERROR(INDEX(Tab_UBIGEO[],MATCH(PlnMsv_Tab_DocumentosAux[[#This Row],[ADQ_UBIGEO]],Tab_UBIGEO[UBIGEO],0),MATCH($V$34,Tab_UBIGEO[#Headers],0)),"")</f>
        <v/>
      </c>
      <c r="W508" s="50" t="str">
        <f>IFERROR(INDEX(Tab_UBIGEO[],MATCH(PlnMsv_Tab_DocumentosAux[[#This Row],[ADQ_UBIGEO]],Tab_UBIGEO[UBIGEO],0),MATCH($W$34,Tab_UBIGEO[#Headers],0)),"")</f>
        <v/>
      </c>
      <c r="X508" s="51" t="str">
        <f>IFERROR(INDEX(Tab_UBIGEO[],MATCH(PlnMsv_Tab_Documentos[[#This Row],[Departamento]],Tab_UBIGEO[Departamento],0),MATCH(X$34,Tab_UBIGEO[#Headers],0)),"")</f>
        <v/>
      </c>
      <c r="Y508" s="51" t="str">
        <f>IFERROR(INDEX(Tab_UBIGEO[],MATCH(PlnMsv_Tab_Documentos[[#This Row],[Provincia]],Tab_UBIGEO[Provincia],0),MATCH(Y$34,Tab_UBIGEO[#Headers],0)),"")</f>
        <v/>
      </c>
      <c r="Z508" s="50" t="str">
        <f>IF(PlnMsv_Tab_Documentos[[#This Row],[Departamento]]&lt;&gt;"",IF(COUNTIF(Tab_UBIGEO[Departamento],PlnMsv_Tab_Documentos[[#This Row],[Departamento]])&gt;=1,1,0),"")</f>
        <v/>
      </c>
      <c r="AA5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8" s="34"/>
    </row>
    <row r="509" spans="3:29" ht="27.6" customHeight="1">
      <c r="C509" s="88"/>
      <c r="D509" s="89"/>
      <c r="E509" s="90"/>
      <c r="F509" s="91"/>
      <c r="G509" s="92"/>
      <c r="H509" s="93"/>
      <c r="I509" s="93"/>
      <c r="J509" s="94"/>
      <c r="K509" s="94"/>
      <c r="L509" s="94"/>
      <c r="M509" s="94"/>
      <c r="N509" s="94"/>
      <c r="O509" s="95"/>
      <c r="P509" s="96"/>
      <c r="T509" s="49">
        <v>475</v>
      </c>
      <c r="U5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09" s="50" t="str">
        <f>IFERROR(INDEX(Tab_UBIGEO[],MATCH(PlnMsv_Tab_DocumentosAux[[#This Row],[ADQ_UBIGEO]],Tab_UBIGEO[UBIGEO],0),MATCH($V$34,Tab_UBIGEO[#Headers],0)),"")</f>
        <v/>
      </c>
      <c r="W509" s="50" t="str">
        <f>IFERROR(INDEX(Tab_UBIGEO[],MATCH(PlnMsv_Tab_DocumentosAux[[#This Row],[ADQ_UBIGEO]],Tab_UBIGEO[UBIGEO],0),MATCH($W$34,Tab_UBIGEO[#Headers],0)),"")</f>
        <v/>
      </c>
      <c r="X509" s="51" t="str">
        <f>IFERROR(INDEX(Tab_UBIGEO[],MATCH(PlnMsv_Tab_Documentos[[#This Row],[Departamento]],Tab_UBIGEO[Departamento],0),MATCH(X$34,Tab_UBIGEO[#Headers],0)),"")</f>
        <v/>
      </c>
      <c r="Y509" s="51" t="str">
        <f>IFERROR(INDEX(Tab_UBIGEO[],MATCH(PlnMsv_Tab_Documentos[[#This Row],[Provincia]],Tab_UBIGEO[Provincia],0),MATCH(Y$34,Tab_UBIGEO[#Headers],0)),"")</f>
        <v/>
      </c>
      <c r="Z509" s="50" t="str">
        <f>IF(PlnMsv_Tab_Documentos[[#This Row],[Departamento]]&lt;&gt;"",IF(COUNTIF(Tab_UBIGEO[Departamento],PlnMsv_Tab_Documentos[[#This Row],[Departamento]])&gt;=1,1,0),"")</f>
        <v/>
      </c>
      <c r="AA5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09" s="34"/>
    </row>
    <row r="510" spans="3:29" ht="27.6" customHeight="1">
      <c r="C510" s="88"/>
      <c r="D510" s="89"/>
      <c r="E510" s="90"/>
      <c r="F510" s="91"/>
      <c r="G510" s="92"/>
      <c r="H510" s="93"/>
      <c r="I510" s="93"/>
      <c r="J510" s="94"/>
      <c r="K510" s="94"/>
      <c r="L510" s="94"/>
      <c r="M510" s="94"/>
      <c r="N510" s="94"/>
      <c r="O510" s="95"/>
      <c r="P510" s="96"/>
      <c r="T510" s="49">
        <v>476</v>
      </c>
      <c r="U5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0" s="50" t="str">
        <f>IFERROR(INDEX(Tab_UBIGEO[],MATCH(PlnMsv_Tab_DocumentosAux[[#This Row],[ADQ_UBIGEO]],Tab_UBIGEO[UBIGEO],0),MATCH($V$34,Tab_UBIGEO[#Headers],0)),"")</f>
        <v/>
      </c>
      <c r="W510" s="50" t="str">
        <f>IFERROR(INDEX(Tab_UBIGEO[],MATCH(PlnMsv_Tab_DocumentosAux[[#This Row],[ADQ_UBIGEO]],Tab_UBIGEO[UBIGEO],0),MATCH($W$34,Tab_UBIGEO[#Headers],0)),"")</f>
        <v/>
      </c>
      <c r="X510" s="51" t="str">
        <f>IFERROR(INDEX(Tab_UBIGEO[],MATCH(PlnMsv_Tab_Documentos[[#This Row],[Departamento]],Tab_UBIGEO[Departamento],0),MATCH(X$34,Tab_UBIGEO[#Headers],0)),"")</f>
        <v/>
      </c>
      <c r="Y510" s="51" t="str">
        <f>IFERROR(INDEX(Tab_UBIGEO[],MATCH(PlnMsv_Tab_Documentos[[#This Row],[Provincia]],Tab_UBIGEO[Provincia],0),MATCH(Y$34,Tab_UBIGEO[#Headers],0)),"")</f>
        <v/>
      </c>
      <c r="Z510" s="50" t="str">
        <f>IF(PlnMsv_Tab_Documentos[[#This Row],[Departamento]]&lt;&gt;"",IF(COUNTIF(Tab_UBIGEO[Departamento],PlnMsv_Tab_Documentos[[#This Row],[Departamento]])&gt;=1,1,0),"")</f>
        <v/>
      </c>
      <c r="AA5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0" s="34"/>
    </row>
    <row r="511" spans="3:29" ht="27.6" customHeight="1">
      <c r="C511" s="88"/>
      <c r="D511" s="89"/>
      <c r="E511" s="90"/>
      <c r="F511" s="91"/>
      <c r="G511" s="92"/>
      <c r="H511" s="93"/>
      <c r="I511" s="93"/>
      <c r="J511" s="94"/>
      <c r="K511" s="94"/>
      <c r="L511" s="94"/>
      <c r="M511" s="94"/>
      <c r="N511" s="94"/>
      <c r="O511" s="95"/>
      <c r="P511" s="96"/>
      <c r="T511" s="49">
        <v>477</v>
      </c>
      <c r="U5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1" s="50" t="str">
        <f>IFERROR(INDEX(Tab_UBIGEO[],MATCH(PlnMsv_Tab_DocumentosAux[[#This Row],[ADQ_UBIGEO]],Tab_UBIGEO[UBIGEO],0),MATCH($V$34,Tab_UBIGEO[#Headers],0)),"")</f>
        <v/>
      </c>
      <c r="W511" s="50" t="str">
        <f>IFERROR(INDEX(Tab_UBIGEO[],MATCH(PlnMsv_Tab_DocumentosAux[[#This Row],[ADQ_UBIGEO]],Tab_UBIGEO[UBIGEO],0),MATCH($W$34,Tab_UBIGEO[#Headers],0)),"")</f>
        <v/>
      </c>
      <c r="X511" s="51" t="str">
        <f>IFERROR(INDEX(Tab_UBIGEO[],MATCH(PlnMsv_Tab_Documentos[[#This Row],[Departamento]],Tab_UBIGEO[Departamento],0),MATCH(X$34,Tab_UBIGEO[#Headers],0)),"")</f>
        <v/>
      </c>
      <c r="Y511" s="51" t="str">
        <f>IFERROR(INDEX(Tab_UBIGEO[],MATCH(PlnMsv_Tab_Documentos[[#This Row],[Provincia]],Tab_UBIGEO[Provincia],0),MATCH(Y$34,Tab_UBIGEO[#Headers],0)),"")</f>
        <v/>
      </c>
      <c r="Z511" s="50" t="str">
        <f>IF(PlnMsv_Tab_Documentos[[#This Row],[Departamento]]&lt;&gt;"",IF(COUNTIF(Tab_UBIGEO[Departamento],PlnMsv_Tab_Documentos[[#This Row],[Departamento]])&gt;=1,1,0),"")</f>
        <v/>
      </c>
      <c r="AA5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1" s="34"/>
    </row>
    <row r="512" spans="3:29" ht="27.6" customHeight="1">
      <c r="C512" s="88"/>
      <c r="D512" s="89"/>
      <c r="E512" s="90"/>
      <c r="F512" s="91"/>
      <c r="G512" s="92"/>
      <c r="H512" s="93"/>
      <c r="I512" s="93"/>
      <c r="J512" s="94"/>
      <c r="K512" s="94"/>
      <c r="L512" s="94"/>
      <c r="M512" s="94"/>
      <c r="N512" s="94"/>
      <c r="O512" s="95"/>
      <c r="P512" s="96"/>
      <c r="T512" s="49">
        <v>478</v>
      </c>
      <c r="U5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2" s="50" t="str">
        <f>IFERROR(INDEX(Tab_UBIGEO[],MATCH(PlnMsv_Tab_DocumentosAux[[#This Row],[ADQ_UBIGEO]],Tab_UBIGEO[UBIGEO],0),MATCH($V$34,Tab_UBIGEO[#Headers],0)),"")</f>
        <v/>
      </c>
      <c r="W512" s="50" t="str">
        <f>IFERROR(INDEX(Tab_UBIGEO[],MATCH(PlnMsv_Tab_DocumentosAux[[#This Row],[ADQ_UBIGEO]],Tab_UBIGEO[UBIGEO],0),MATCH($W$34,Tab_UBIGEO[#Headers],0)),"")</f>
        <v/>
      </c>
      <c r="X512" s="51" t="str">
        <f>IFERROR(INDEX(Tab_UBIGEO[],MATCH(PlnMsv_Tab_Documentos[[#This Row],[Departamento]],Tab_UBIGEO[Departamento],0),MATCH(X$34,Tab_UBIGEO[#Headers],0)),"")</f>
        <v/>
      </c>
      <c r="Y512" s="51" t="str">
        <f>IFERROR(INDEX(Tab_UBIGEO[],MATCH(PlnMsv_Tab_Documentos[[#This Row],[Provincia]],Tab_UBIGEO[Provincia],0),MATCH(Y$34,Tab_UBIGEO[#Headers],0)),"")</f>
        <v/>
      </c>
      <c r="Z512" s="50" t="str">
        <f>IF(PlnMsv_Tab_Documentos[[#This Row],[Departamento]]&lt;&gt;"",IF(COUNTIF(Tab_UBIGEO[Departamento],PlnMsv_Tab_Documentos[[#This Row],[Departamento]])&gt;=1,1,0),"")</f>
        <v/>
      </c>
      <c r="AA5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2" s="34"/>
    </row>
    <row r="513" spans="3:29" ht="27.6" customHeight="1">
      <c r="C513" s="88"/>
      <c r="D513" s="89"/>
      <c r="E513" s="90"/>
      <c r="F513" s="91"/>
      <c r="G513" s="92"/>
      <c r="H513" s="93"/>
      <c r="I513" s="93"/>
      <c r="J513" s="94"/>
      <c r="K513" s="94"/>
      <c r="L513" s="94"/>
      <c r="M513" s="94"/>
      <c r="N513" s="94"/>
      <c r="O513" s="95"/>
      <c r="P513" s="96"/>
      <c r="T513" s="49">
        <v>479</v>
      </c>
      <c r="U5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3" s="50" t="str">
        <f>IFERROR(INDEX(Tab_UBIGEO[],MATCH(PlnMsv_Tab_DocumentosAux[[#This Row],[ADQ_UBIGEO]],Tab_UBIGEO[UBIGEO],0),MATCH($V$34,Tab_UBIGEO[#Headers],0)),"")</f>
        <v/>
      </c>
      <c r="W513" s="50" t="str">
        <f>IFERROR(INDEX(Tab_UBIGEO[],MATCH(PlnMsv_Tab_DocumentosAux[[#This Row],[ADQ_UBIGEO]],Tab_UBIGEO[UBIGEO],0),MATCH($W$34,Tab_UBIGEO[#Headers],0)),"")</f>
        <v/>
      </c>
      <c r="X513" s="51" t="str">
        <f>IFERROR(INDEX(Tab_UBIGEO[],MATCH(PlnMsv_Tab_Documentos[[#This Row],[Departamento]],Tab_UBIGEO[Departamento],0),MATCH(X$34,Tab_UBIGEO[#Headers],0)),"")</f>
        <v/>
      </c>
      <c r="Y513" s="51" t="str">
        <f>IFERROR(INDEX(Tab_UBIGEO[],MATCH(PlnMsv_Tab_Documentos[[#This Row],[Provincia]],Tab_UBIGEO[Provincia],0),MATCH(Y$34,Tab_UBIGEO[#Headers],0)),"")</f>
        <v/>
      </c>
      <c r="Z513" s="50" t="str">
        <f>IF(PlnMsv_Tab_Documentos[[#This Row],[Departamento]]&lt;&gt;"",IF(COUNTIF(Tab_UBIGEO[Departamento],PlnMsv_Tab_Documentos[[#This Row],[Departamento]])&gt;=1,1,0),"")</f>
        <v/>
      </c>
      <c r="AA5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3" s="34"/>
    </row>
    <row r="514" spans="3:29" ht="27.6" customHeight="1">
      <c r="C514" s="88"/>
      <c r="D514" s="89"/>
      <c r="E514" s="90"/>
      <c r="F514" s="91"/>
      <c r="G514" s="92"/>
      <c r="H514" s="93"/>
      <c r="I514" s="93"/>
      <c r="J514" s="94"/>
      <c r="K514" s="94"/>
      <c r="L514" s="94"/>
      <c r="M514" s="94"/>
      <c r="N514" s="94"/>
      <c r="O514" s="95"/>
      <c r="P514" s="96"/>
      <c r="T514" s="49">
        <v>480</v>
      </c>
      <c r="U5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4" s="50" t="str">
        <f>IFERROR(INDEX(Tab_UBIGEO[],MATCH(PlnMsv_Tab_DocumentosAux[[#This Row],[ADQ_UBIGEO]],Tab_UBIGEO[UBIGEO],0),MATCH($V$34,Tab_UBIGEO[#Headers],0)),"")</f>
        <v/>
      </c>
      <c r="W514" s="50" t="str">
        <f>IFERROR(INDEX(Tab_UBIGEO[],MATCH(PlnMsv_Tab_DocumentosAux[[#This Row],[ADQ_UBIGEO]],Tab_UBIGEO[UBIGEO],0),MATCH($W$34,Tab_UBIGEO[#Headers],0)),"")</f>
        <v/>
      </c>
      <c r="X514" s="51" t="str">
        <f>IFERROR(INDEX(Tab_UBIGEO[],MATCH(PlnMsv_Tab_Documentos[[#This Row],[Departamento]],Tab_UBIGEO[Departamento],0),MATCH(X$34,Tab_UBIGEO[#Headers],0)),"")</f>
        <v/>
      </c>
      <c r="Y514" s="51" t="str">
        <f>IFERROR(INDEX(Tab_UBIGEO[],MATCH(PlnMsv_Tab_Documentos[[#This Row],[Provincia]],Tab_UBIGEO[Provincia],0),MATCH(Y$34,Tab_UBIGEO[#Headers],0)),"")</f>
        <v/>
      </c>
      <c r="Z514" s="50" t="str">
        <f>IF(PlnMsv_Tab_Documentos[[#This Row],[Departamento]]&lt;&gt;"",IF(COUNTIF(Tab_UBIGEO[Departamento],PlnMsv_Tab_Documentos[[#This Row],[Departamento]])&gt;=1,1,0),"")</f>
        <v/>
      </c>
      <c r="AA5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4" s="34"/>
    </row>
    <row r="515" spans="3:29" ht="27.6" customHeight="1">
      <c r="C515" s="88"/>
      <c r="D515" s="89"/>
      <c r="E515" s="90"/>
      <c r="F515" s="91"/>
      <c r="G515" s="92"/>
      <c r="H515" s="93"/>
      <c r="I515" s="93"/>
      <c r="J515" s="94"/>
      <c r="K515" s="94"/>
      <c r="L515" s="94"/>
      <c r="M515" s="94"/>
      <c r="N515" s="94"/>
      <c r="O515" s="95"/>
      <c r="P515" s="96"/>
      <c r="T515" s="49">
        <v>481</v>
      </c>
      <c r="U5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5" s="50" t="str">
        <f>IFERROR(INDEX(Tab_UBIGEO[],MATCH(PlnMsv_Tab_DocumentosAux[[#This Row],[ADQ_UBIGEO]],Tab_UBIGEO[UBIGEO],0),MATCH($V$34,Tab_UBIGEO[#Headers],0)),"")</f>
        <v/>
      </c>
      <c r="W515" s="50" t="str">
        <f>IFERROR(INDEX(Tab_UBIGEO[],MATCH(PlnMsv_Tab_DocumentosAux[[#This Row],[ADQ_UBIGEO]],Tab_UBIGEO[UBIGEO],0),MATCH($W$34,Tab_UBIGEO[#Headers],0)),"")</f>
        <v/>
      </c>
      <c r="X515" s="51" t="str">
        <f>IFERROR(INDEX(Tab_UBIGEO[],MATCH(PlnMsv_Tab_Documentos[[#This Row],[Departamento]],Tab_UBIGEO[Departamento],0),MATCH(X$34,Tab_UBIGEO[#Headers],0)),"")</f>
        <v/>
      </c>
      <c r="Y515" s="51" t="str">
        <f>IFERROR(INDEX(Tab_UBIGEO[],MATCH(PlnMsv_Tab_Documentos[[#This Row],[Provincia]],Tab_UBIGEO[Provincia],0),MATCH(Y$34,Tab_UBIGEO[#Headers],0)),"")</f>
        <v/>
      </c>
      <c r="Z515" s="50" t="str">
        <f>IF(PlnMsv_Tab_Documentos[[#This Row],[Departamento]]&lt;&gt;"",IF(COUNTIF(Tab_UBIGEO[Departamento],PlnMsv_Tab_Documentos[[#This Row],[Departamento]])&gt;=1,1,0),"")</f>
        <v/>
      </c>
      <c r="AA5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5" s="34"/>
    </row>
    <row r="516" spans="3:29" ht="27.6" customHeight="1">
      <c r="C516" s="88"/>
      <c r="D516" s="89"/>
      <c r="E516" s="90"/>
      <c r="F516" s="91"/>
      <c r="G516" s="92"/>
      <c r="H516" s="93"/>
      <c r="I516" s="93"/>
      <c r="J516" s="94"/>
      <c r="K516" s="94"/>
      <c r="L516" s="94"/>
      <c r="M516" s="94"/>
      <c r="N516" s="94"/>
      <c r="O516" s="95"/>
      <c r="P516" s="96"/>
      <c r="T516" s="49">
        <v>482</v>
      </c>
      <c r="U5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6" s="50" t="str">
        <f>IFERROR(INDEX(Tab_UBIGEO[],MATCH(PlnMsv_Tab_DocumentosAux[[#This Row],[ADQ_UBIGEO]],Tab_UBIGEO[UBIGEO],0),MATCH($V$34,Tab_UBIGEO[#Headers],0)),"")</f>
        <v/>
      </c>
      <c r="W516" s="50" t="str">
        <f>IFERROR(INDEX(Tab_UBIGEO[],MATCH(PlnMsv_Tab_DocumentosAux[[#This Row],[ADQ_UBIGEO]],Tab_UBIGEO[UBIGEO],0),MATCH($W$34,Tab_UBIGEO[#Headers],0)),"")</f>
        <v/>
      </c>
      <c r="X516" s="51" t="str">
        <f>IFERROR(INDEX(Tab_UBIGEO[],MATCH(PlnMsv_Tab_Documentos[[#This Row],[Departamento]],Tab_UBIGEO[Departamento],0),MATCH(X$34,Tab_UBIGEO[#Headers],0)),"")</f>
        <v/>
      </c>
      <c r="Y516" s="51" t="str">
        <f>IFERROR(INDEX(Tab_UBIGEO[],MATCH(PlnMsv_Tab_Documentos[[#This Row],[Provincia]],Tab_UBIGEO[Provincia],0),MATCH(Y$34,Tab_UBIGEO[#Headers],0)),"")</f>
        <v/>
      </c>
      <c r="Z516" s="50" t="str">
        <f>IF(PlnMsv_Tab_Documentos[[#This Row],[Departamento]]&lt;&gt;"",IF(COUNTIF(Tab_UBIGEO[Departamento],PlnMsv_Tab_Documentos[[#This Row],[Departamento]])&gt;=1,1,0),"")</f>
        <v/>
      </c>
      <c r="AA5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6" s="34"/>
    </row>
    <row r="517" spans="3:29" ht="27.6" customHeight="1">
      <c r="C517" s="88"/>
      <c r="D517" s="89"/>
      <c r="E517" s="90"/>
      <c r="F517" s="91"/>
      <c r="G517" s="92"/>
      <c r="H517" s="93"/>
      <c r="I517" s="93"/>
      <c r="J517" s="94"/>
      <c r="K517" s="94"/>
      <c r="L517" s="94"/>
      <c r="M517" s="94"/>
      <c r="N517" s="94"/>
      <c r="O517" s="95"/>
      <c r="P517" s="96"/>
      <c r="T517" s="49">
        <v>483</v>
      </c>
      <c r="U5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7" s="50" t="str">
        <f>IFERROR(INDEX(Tab_UBIGEO[],MATCH(PlnMsv_Tab_DocumentosAux[[#This Row],[ADQ_UBIGEO]],Tab_UBIGEO[UBIGEO],0),MATCH($V$34,Tab_UBIGEO[#Headers],0)),"")</f>
        <v/>
      </c>
      <c r="W517" s="50" t="str">
        <f>IFERROR(INDEX(Tab_UBIGEO[],MATCH(PlnMsv_Tab_DocumentosAux[[#This Row],[ADQ_UBIGEO]],Tab_UBIGEO[UBIGEO],0),MATCH($W$34,Tab_UBIGEO[#Headers],0)),"")</f>
        <v/>
      </c>
      <c r="X517" s="51" t="str">
        <f>IFERROR(INDEX(Tab_UBIGEO[],MATCH(PlnMsv_Tab_Documentos[[#This Row],[Departamento]],Tab_UBIGEO[Departamento],0),MATCH(X$34,Tab_UBIGEO[#Headers],0)),"")</f>
        <v/>
      </c>
      <c r="Y517" s="51" t="str">
        <f>IFERROR(INDEX(Tab_UBIGEO[],MATCH(PlnMsv_Tab_Documentos[[#This Row],[Provincia]],Tab_UBIGEO[Provincia],0),MATCH(Y$34,Tab_UBIGEO[#Headers],0)),"")</f>
        <v/>
      </c>
      <c r="Z517" s="50" t="str">
        <f>IF(PlnMsv_Tab_Documentos[[#This Row],[Departamento]]&lt;&gt;"",IF(COUNTIF(Tab_UBIGEO[Departamento],PlnMsv_Tab_Documentos[[#This Row],[Departamento]])&gt;=1,1,0),"")</f>
        <v/>
      </c>
      <c r="AA5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7" s="34"/>
    </row>
    <row r="518" spans="3:29" ht="27.6" customHeight="1">
      <c r="C518" s="88"/>
      <c r="D518" s="89"/>
      <c r="E518" s="90"/>
      <c r="F518" s="91"/>
      <c r="G518" s="92"/>
      <c r="H518" s="93"/>
      <c r="I518" s="93"/>
      <c r="J518" s="94"/>
      <c r="K518" s="94"/>
      <c r="L518" s="94"/>
      <c r="M518" s="94"/>
      <c r="N518" s="94"/>
      <c r="O518" s="95"/>
      <c r="P518" s="96"/>
      <c r="T518" s="49">
        <v>484</v>
      </c>
      <c r="U5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8" s="50" t="str">
        <f>IFERROR(INDEX(Tab_UBIGEO[],MATCH(PlnMsv_Tab_DocumentosAux[[#This Row],[ADQ_UBIGEO]],Tab_UBIGEO[UBIGEO],0),MATCH($V$34,Tab_UBIGEO[#Headers],0)),"")</f>
        <v/>
      </c>
      <c r="W518" s="50" t="str">
        <f>IFERROR(INDEX(Tab_UBIGEO[],MATCH(PlnMsv_Tab_DocumentosAux[[#This Row],[ADQ_UBIGEO]],Tab_UBIGEO[UBIGEO],0),MATCH($W$34,Tab_UBIGEO[#Headers],0)),"")</f>
        <v/>
      </c>
      <c r="X518" s="51" t="str">
        <f>IFERROR(INDEX(Tab_UBIGEO[],MATCH(PlnMsv_Tab_Documentos[[#This Row],[Departamento]],Tab_UBIGEO[Departamento],0),MATCH(X$34,Tab_UBIGEO[#Headers],0)),"")</f>
        <v/>
      </c>
      <c r="Y518" s="51" t="str">
        <f>IFERROR(INDEX(Tab_UBIGEO[],MATCH(PlnMsv_Tab_Documentos[[#This Row],[Provincia]],Tab_UBIGEO[Provincia],0),MATCH(Y$34,Tab_UBIGEO[#Headers],0)),"")</f>
        <v/>
      </c>
      <c r="Z518" s="50" t="str">
        <f>IF(PlnMsv_Tab_Documentos[[#This Row],[Departamento]]&lt;&gt;"",IF(COUNTIF(Tab_UBIGEO[Departamento],PlnMsv_Tab_Documentos[[#This Row],[Departamento]])&gt;=1,1,0),"")</f>
        <v/>
      </c>
      <c r="AA5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8" s="34"/>
    </row>
    <row r="519" spans="3:29" ht="27.6" customHeight="1">
      <c r="C519" s="88"/>
      <c r="D519" s="89"/>
      <c r="E519" s="90"/>
      <c r="F519" s="91"/>
      <c r="G519" s="92"/>
      <c r="H519" s="93"/>
      <c r="I519" s="93"/>
      <c r="J519" s="94"/>
      <c r="K519" s="94"/>
      <c r="L519" s="94"/>
      <c r="M519" s="94"/>
      <c r="N519" s="94"/>
      <c r="O519" s="95"/>
      <c r="P519" s="96"/>
      <c r="T519" s="49">
        <v>485</v>
      </c>
      <c r="U5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19" s="50" t="str">
        <f>IFERROR(INDEX(Tab_UBIGEO[],MATCH(PlnMsv_Tab_DocumentosAux[[#This Row],[ADQ_UBIGEO]],Tab_UBIGEO[UBIGEO],0),MATCH($V$34,Tab_UBIGEO[#Headers],0)),"")</f>
        <v/>
      </c>
      <c r="W519" s="50" t="str">
        <f>IFERROR(INDEX(Tab_UBIGEO[],MATCH(PlnMsv_Tab_DocumentosAux[[#This Row],[ADQ_UBIGEO]],Tab_UBIGEO[UBIGEO],0),MATCH($W$34,Tab_UBIGEO[#Headers],0)),"")</f>
        <v/>
      </c>
      <c r="X519" s="51" t="str">
        <f>IFERROR(INDEX(Tab_UBIGEO[],MATCH(PlnMsv_Tab_Documentos[[#This Row],[Departamento]],Tab_UBIGEO[Departamento],0),MATCH(X$34,Tab_UBIGEO[#Headers],0)),"")</f>
        <v/>
      </c>
      <c r="Y519" s="51" t="str">
        <f>IFERROR(INDEX(Tab_UBIGEO[],MATCH(PlnMsv_Tab_Documentos[[#This Row],[Provincia]],Tab_UBIGEO[Provincia],0),MATCH(Y$34,Tab_UBIGEO[#Headers],0)),"")</f>
        <v/>
      </c>
      <c r="Z519" s="50" t="str">
        <f>IF(PlnMsv_Tab_Documentos[[#This Row],[Departamento]]&lt;&gt;"",IF(COUNTIF(Tab_UBIGEO[Departamento],PlnMsv_Tab_Documentos[[#This Row],[Departamento]])&gt;=1,1,0),"")</f>
        <v/>
      </c>
      <c r="AA5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19" s="34"/>
    </row>
    <row r="520" spans="3:29" ht="27.6" customHeight="1">
      <c r="C520" s="88"/>
      <c r="D520" s="89"/>
      <c r="E520" s="90"/>
      <c r="F520" s="91"/>
      <c r="G520" s="92"/>
      <c r="H520" s="93"/>
      <c r="I520" s="93"/>
      <c r="J520" s="94"/>
      <c r="K520" s="94"/>
      <c r="L520" s="94"/>
      <c r="M520" s="94"/>
      <c r="N520" s="94"/>
      <c r="O520" s="95"/>
      <c r="P520" s="96"/>
      <c r="T520" s="49">
        <v>486</v>
      </c>
      <c r="U5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0" s="50" t="str">
        <f>IFERROR(INDEX(Tab_UBIGEO[],MATCH(PlnMsv_Tab_DocumentosAux[[#This Row],[ADQ_UBIGEO]],Tab_UBIGEO[UBIGEO],0),MATCH($V$34,Tab_UBIGEO[#Headers],0)),"")</f>
        <v/>
      </c>
      <c r="W520" s="50" t="str">
        <f>IFERROR(INDEX(Tab_UBIGEO[],MATCH(PlnMsv_Tab_DocumentosAux[[#This Row],[ADQ_UBIGEO]],Tab_UBIGEO[UBIGEO],0),MATCH($W$34,Tab_UBIGEO[#Headers],0)),"")</f>
        <v/>
      </c>
      <c r="X520" s="51" t="str">
        <f>IFERROR(INDEX(Tab_UBIGEO[],MATCH(PlnMsv_Tab_Documentos[[#This Row],[Departamento]],Tab_UBIGEO[Departamento],0),MATCH(X$34,Tab_UBIGEO[#Headers],0)),"")</f>
        <v/>
      </c>
      <c r="Y520" s="51" t="str">
        <f>IFERROR(INDEX(Tab_UBIGEO[],MATCH(PlnMsv_Tab_Documentos[[#This Row],[Provincia]],Tab_UBIGEO[Provincia],0),MATCH(Y$34,Tab_UBIGEO[#Headers],0)),"")</f>
        <v/>
      </c>
      <c r="Z520" s="50" t="str">
        <f>IF(PlnMsv_Tab_Documentos[[#This Row],[Departamento]]&lt;&gt;"",IF(COUNTIF(Tab_UBIGEO[Departamento],PlnMsv_Tab_Documentos[[#This Row],[Departamento]])&gt;=1,1,0),"")</f>
        <v/>
      </c>
      <c r="AA5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0" s="34"/>
    </row>
    <row r="521" spans="3:29" ht="27.6" customHeight="1">
      <c r="C521" s="88"/>
      <c r="D521" s="89"/>
      <c r="E521" s="90"/>
      <c r="F521" s="91"/>
      <c r="G521" s="92"/>
      <c r="H521" s="93"/>
      <c r="I521" s="93"/>
      <c r="J521" s="94"/>
      <c r="K521" s="94"/>
      <c r="L521" s="94"/>
      <c r="M521" s="94"/>
      <c r="N521" s="94"/>
      <c r="O521" s="95"/>
      <c r="P521" s="96"/>
      <c r="T521" s="49">
        <v>487</v>
      </c>
      <c r="U5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1" s="50" t="str">
        <f>IFERROR(INDEX(Tab_UBIGEO[],MATCH(PlnMsv_Tab_DocumentosAux[[#This Row],[ADQ_UBIGEO]],Tab_UBIGEO[UBIGEO],0),MATCH($V$34,Tab_UBIGEO[#Headers],0)),"")</f>
        <v/>
      </c>
      <c r="W521" s="50" t="str">
        <f>IFERROR(INDEX(Tab_UBIGEO[],MATCH(PlnMsv_Tab_DocumentosAux[[#This Row],[ADQ_UBIGEO]],Tab_UBIGEO[UBIGEO],0),MATCH($W$34,Tab_UBIGEO[#Headers],0)),"")</f>
        <v/>
      </c>
      <c r="X521" s="51" t="str">
        <f>IFERROR(INDEX(Tab_UBIGEO[],MATCH(PlnMsv_Tab_Documentos[[#This Row],[Departamento]],Tab_UBIGEO[Departamento],0),MATCH(X$34,Tab_UBIGEO[#Headers],0)),"")</f>
        <v/>
      </c>
      <c r="Y521" s="51" t="str">
        <f>IFERROR(INDEX(Tab_UBIGEO[],MATCH(PlnMsv_Tab_Documentos[[#This Row],[Provincia]],Tab_UBIGEO[Provincia],0),MATCH(Y$34,Tab_UBIGEO[#Headers],0)),"")</f>
        <v/>
      </c>
      <c r="Z521" s="50" t="str">
        <f>IF(PlnMsv_Tab_Documentos[[#This Row],[Departamento]]&lt;&gt;"",IF(COUNTIF(Tab_UBIGEO[Departamento],PlnMsv_Tab_Documentos[[#This Row],[Departamento]])&gt;=1,1,0),"")</f>
        <v/>
      </c>
      <c r="AA5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1" s="34"/>
    </row>
    <row r="522" spans="3:29" ht="27.6" customHeight="1">
      <c r="C522" s="88"/>
      <c r="D522" s="89"/>
      <c r="E522" s="90"/>
      <c r="F522" s="91"/>
      <c r="G522" s="92"/>
      <c r="H522" s="93"/>
      <c r="I522" s="93"/>
      <c r="J522" s="94"/>
      <c r="K522" s="94"/>
      <c r="L522" s="94"/>
      <c r="M522" s="94"/>
      <c r="N522" s="94"/>
      <c r="O522" s="95"/>
      <c r="P522" s="96"/>
      <c r="T522" s="49">
        <v>488</v>
      </c>
      <c r="U5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2" s="50" t="str">
        <f>IFERROR(INDEX(Tab_UBIGEO[],MATCH(PlnMsv_Tab_DocumentosAux[[#This Row],[ADQ_UBIGEO]],Tab_UBIGEO[UBIGEO],0),MATCH($V$34,Tab_UBIGEO[#Headers],0)),"")</f>
        <v/>
      </c>
      <c r="W522" s="50" t="str">
        <f>IFERROR(INDEX(Tab_UBIGEO[],MATCH(PlnMsv_Tab_DocumentosAux[[#This Row],[ADQ_UBIGEO]],Tab_UBIGEO[UBIGEO],0),MATCH($W$34,Tab_UBIGEO[#Headers],0)),"")</f>
        <v/>
      </c>
      <c r="X522" s="51" t="str">
        <f>IFERROR(INDEX(Tab_UBIGEO[],MATCH(PlnMsv_Tab_Documentos[[#This Row],[Departamento]],Tab_UBIGEO[Departamento],0),MATCH(X$34,Tab_UBIGEO[#Headers],0)),"")</f>
        <v/>
      </c>
      <c r="Y522" s="51" t="str">
        <f>IFERROR(INDEX(Tab_UBIGEO[],MATCH(PlnMsv_Tab_Documentos[[#This Row],[Provincia]],Tab_UBIGEO[Provincia],0),MATCH(Y$34,Tab_UBIGEO[#Headers],0)),"")</f>
        <v/>
      </c>
      <c r="Z522" s="50" t="str">
        <f>IF(PlnMsv_Tab_Documentos[[#This Row],[Departamento]]&lt;&gt;"",IF(COUNTIF(Tab_UBIGEO[Departamento],PlnMsv_Tab_Documentos[[#This Row],[Departamento]])&gt;=1,1,0),"")</f>
        <v/>
      </c>
      <c r="AA5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2" s="34"/>
    </row>
    <row r="523" spans="3:29" ht="27.6" customHeight="1">
      <c r="C523" s="88"/>
      <c r="D523" s="89"/>
      <c r="E523" s="90"/>
      <c r="F523" s="91"/>
      <c r="G523" s="92"/>
      <c r="H523" s="93"/>
      <c r="I523" s="93"/>
      <c r="J523" s="94"/>
      <c r="K523" s="94"/>
      <c r="L523" s="94"/>
      <c r="M523" s="94"/>
      <c r="N523" s="94"/>
      <c r="O523" s="95"/>
      <c r="P523" s="96"/>
      <c r="T523" s="49">
        <v>489</v>
      </c>
      <c r="U5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3" s="50" t="str">
        <f>IFERROR(INDEX(Tab_UBIGEO[],MATCH(PlnMsv_Tab_DocumentosAux[[#This Row],[ADQ_UBIGEO]],Tab_UBIGEO[UBIGEO],0),MATCH($V$34,Tab_UBIGEO[#Headers],0)),"")</f>
        <v/>
      </c>
      <c r="W523" s="50" t="str">
        <f>IFERROR(INDEX(Tab_UBIGEO[],MATCH(PlnMsv_Tab_DocumentosAux[[#This Row],[ADQ_UBIGEO]],Tab_UBIGEO[UBIGEO],0),MATCH($W$34,Tab_UBIGEO[#Headers],0)),"")</f>
        <v/>
      </c>
      <c r="X523" s="51" t="str">
        <f>IFERROR(INDEX(Tab_UBIGEO[],MATCH(PlnMsv_Tab_Documentos[[#This Row],[Departamento]],Tab_UBIGEO[Departamento],0),MATCH(X$34,Tab_UBIGEO[#Headers],0)),"")</f>
        <v/>
      </c>
      <c r="Y523" s="51" t="str">
        <f>IFERROR(INDEX(Tab_UBIGEO[],MATCH(PlnMsv_Tab_Documentos[[#This Row],[Provincia]],Tab_UBIGEO[Provincia],0),MATCH(Y$34,Tab_UBIGEO[#Headers],0)),"")</f>
        <v/>
      </c>
      <c r="Z523" s="50" t="str">
        <f>IF(PlnMsv_Tab_Documentos[[#This Row],[Departamento]]&lt;&gt;"",IF(COUNTIF(Tab_UBIGEO[Departamento],PlnMsv_Tab_Documentos[[#This Row],[Departamento]])&gt;=1,1,0),"")</f>
        <v/>
      </c>
      <c r="AA5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3" s="34"/>
    </row>
    <row r="524" spans="3:29" ht="27.6" customHeight="1">
      <c r="C524" s="88"/>
      <c r="D524" s="89"/>
      <c r="E524" s="90"/>
      <c r="F524" s="91"/>
      <c r="G524" s="92"/>
      <c r="H524" s="93"/>
      <c r="I524" s="93"/>
      <c r="J524" s="94"/>
      <c r="K524" s="94"/>
      <c r="L524" s="94"/>
      <c r="M524" s="94"/>
      <c r="N524" s="94"/>
      <c r="O524" s="95"/>
      <c r="P524" s="96"/>
      <c r="T524" s="49">
        <v>490</v>
      </c>
      <c r="U5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4" s="50" t="str">
        <f>IFERROR(INDEX(Tab_UBIGEO[],MATCH(PlnMsv_Tab_DocumentosAux[[#This Row],[ADQ_UBIGEO]],Tab_UBIGEO[UBIGEO],0),MATCH($V$34,Tab_UBIGEO[#Headers],0)),"")</f>
        <v/>
      </c>
      <c r="W524" s="50" t="str">
        <f>IFERROR(INDEX(Tab_UBIGEO[],MATCH(PlnMsv_Tab_DocumentosAux[[#This Row],[ADQ_UBIGEO]],Tab_UBIGEO[UBIGEO],0),MATCH($W$34,Tab_UBIGEO[#Headers],0)),"")</f>
        <v/>
      </c>
      <c r="X524" s="51" t="str">
        <f>IFERROR(INDEX(Tab_UBIGEO[],MATCH(PlnMsv_Tab_Documentos[[#This Row],[Departamento]],Tab_UBIGEO[Departamento],0),MATCH(X$34,Tab_UBIGEO[#Headers],0)),"")</f>
        <v/>
      </c>
      <c r="Y524" s="51" t="str">
        <f>IFERROR(INDEX(Tab_UBIGEO[],MATCH(PlnMsv_Tab_Documentos[[#This Row],[Provincia]],Tab_UBIGEO[Provincia],0),MATCH(Y$34,Tab_UBIGEO[#Headers],0)),"")</f>
        <v/>
      </c>
      <c r="Z524" s="50" t="str">
        <f>IF(PlnMsv_Tab_Documentos[[#This Row],[Departamento]]&lt;&gt;"",IF(COUNTIF(Tab_UBIGEO[Departamento],PlnMsv_Tab_Documentos[[#This Row],[Departamento]])&gt;=1,1,0),"")</f>
        <v/>
      </c>
      <c r="AA5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4" s="34"/>
    </row>
    <row r="525" spans="3:29" ht="27.6" customHeight="1">
      <c r="C525" s="88"/>
      <c r="D525" s="89"/>
      <c r="E525" s="90"/>
      <c r="F525" s="91"/>
      <c r="G525" s="92"/>
      <c r="H525" s="93"/>
      <c r="I525" s="93"/>
      <c r="J525" s="94"/>
      <c r="K525" s="94"/>
      <c r="L525" s="94"/>
      <c r="M525" s="94"/>
      <c r="N525" s="94"/>
      <c r="O525" s="95"/>
      <c r="P525" s="96"/>
      <c r="T525" s="49">
        <v>491</v>
      </c>
      <c r="U5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5" s="50" t="str">
        <f>IFERROR(INDEX(Tab_UBIGEO[],MATCH(PlnMsv_Tab_DocumentosAux[[#This Row],[ADQ_UBIGEO]],Tab_UBIGEO[UBIGEO],0),MATCH($V$34,Tab_UBIGEO[#Headers],0)),"")</f>
        <v/>
      </c>
      <c r="W525" s="50" t="str">
        <f>IFERROR(INDEX(Tab_UBIGEO[],MATCH(PlnMsv_Tab_DocumentosAux[[#This Row],[ADQ_UBIGEO]],Tab_UBIGEO[UBIGEO],0),MATCH($W$34,Tab_UBIGEO[#Headers],0)),"")</f>
        <v/>
      </c>
      <c r="X525" s="51" t="str">
        <f>IFERROR(INDEX(Tab_UBIGEO[],MATCH(PlnMsv_Tab_Documentos[[#This Row],[Departamento]],Tab_UBIGEO[Departamento],0),MATCH(X$34,Tab_UBIGEO[#Headers],0)),"")</f>
        <v/>
      </c>
      <c r="Y525" s="51" t="str">
        <f>IFERROR(INDEX(Tab_UBIGEO[],MATCH(PlnMsv_Tab_Documentos[[#This Row],[Provincia]],Tab_UBIGEO[Provincia],0),MATCH(Y$34,Tab_UBIGEO[#Headers],0)),"")</f>
        <v/>
      </c>
      <c r="Z525" s="50" t="str">
        <f>IF(PlnMsv_Tab_Documentos[[#This Row],[Departamento]]&lt;&gt;"",IF(COUNTIF(Tab_UBIGEO[Departamento],PlnMsv_Tab_Documentos[[#This Row],[Departamento]])&gt;=1,1,0),"")</f>
        <v/>
      </c>
      <c r="AA5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5" s="34"/>
    </row>
    <row r="526" spans="3:29" ht="27.6" customHeight="1">
      <c r="C526" s="88"/>
      <c r="D526" s="89"/>
      <c r="E526" s="90"/>
      <c r="F526" s="91"/>
      <c r="G526" s="92"/>
      <c r="H526" s="93"/>
      <c r="I526" s="93"/>
      <c r="J526" s="94"/>
      <c r="K526" s="94"/>
      <c r="L526" s="94"/>
      <c r="M526" s="94"/>
      <c r="N526" s="94"/>
      <c r="O526" s="95"/>
      <c r="P526" s="96"/>
      <c r="T526" s="49">
        <v>492</v>
      </c>
      <c r="U5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6" s="50" t="str">
        <f>IFERROR(INDEX(Tab_UBIGEO[],MATCH(PlnMsv_Tab_DocumentosAux[[#This Row],[ADQ_UBIGEO]],Tab_UBIGEO[UBIGEO],0),MATCH($V$34,Tab_UBIGEO[#Headers],0)),"")</f>
        <v/>
      </c>
      <c r="W526" s="50" t="str">
        <f>IFERROR(INDEX(Tab_UBIGEO[],MATCH(PlnMsv_Tab_DocumentosAux[[#This Row],[ADQ_UBIGEO]],Tab_UBIGEO[UBIGEO],0),MATCH($W$34,Tab_UBIGEO[#Headers],0)),"")</f>
        <v/>
      </c>
      <c r="X526" s="51" t="str">
        <f>IFERROR(INDEX(Tab_UBIGEO[],MATCH(PlnMsv_Tab_Documentos[[#This Row],[Departamento]],Tab_UBIGEO[Departamento],0),MATCH(X$34,Tab_UBIGEO[#Headers],0)),"")</f>
        <v/>
      </c>
      <c r="Y526" s="51" t="str">
        <f>IFERROR(INDEX(Tab_UBIGEO[],MATCH(PlnMsv_Tab_Documentos[[#This Row],[Provincia]],Tab_UBIGEO[Provincia],0),MATCH(Y$34,Tab_UBIGEO[#Headers],0)),"")</f>
        <v/>
      </c>
      <c r="Z526" s="50" t="str">
        <f>IF(PlnMsv_Tab_Documentos[[#This Row],[Departamento]]&lt;&gt;"",IF(COUNTIF(Tab_UBIGEO[Departamento],PlnMsv_Tab_Documentos[[#This Row],[Departamento]])&gt;=1,1,0),"")</f>
        <v/>
      </c>
      <c r="AA5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6" s="34"/>
    </row>
    <row r="527" spans="3:29" ht="27.6" customHeight="1">
      <c r="C527" s="88"/>
      <c r="D527" s="89"/>
      <c r="E527" s="90"/>
      <c r="F527" s="91"/>
      <c r="G527" s="92"/>
      <c r="H527" s="93"/>
      <c r="I527" s="93"/>
      <c r="J527" s="94"/>
      <c r="K527" s="94"/>
      <c r="L527" s="94"/>
      <c r="M527" s="94"/>
      <c r="N527" s="94"/>
      <c r="O527" s="95"/>
      <c r="P527" s="96"/>
      <c r="T527" s="49">
        <v>493</v>
      </c>
      <c r="U5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7" s="50" t="str">
        <f>IFERROR(INDEX(Tab_UBIGEO[],MATCH(PlnMsv_Tab_DocumentosAux[[#This Row],[ADQ_UBIGEO]],Tab_UBIGEO[UBIGEO],0),MATCH($V$34,Tab_UBIGEO[#Headers],0)),"")</f>
        <v/>
      </c>
      <c r="W527" s="50" t="str">
        <f>IFERROR(INDEX(Tab_UBIGEO[],MATCH(PlnMsv_Tab_DocumentosAux[[#This Row],[ADQ_UBIGEO]],Tab_UBIGEO[UBIGEO],0),MATCH($W$34,Tab_UBIGEO[#Headers],0)),"")</f>
        <v/>
      </c>
      <c r="X527" s="51" t="str">
        <f>IFERROR(INDEX(Tab_UBIGEO[],MATCH(PlnMsv_Tab_Documentos[[#This Row],[Departamento]],Tab_UBIGEO[Departamento],0),MATCH(X$34,Tab_UBIGEO[#Headers],0)),"")</f>
        <v/>
      </c>
      <c r="Y527" s="51" t="str">
        <f>IFERROR(INDEX(Tab_UBIGEO[],MATCH(PlnMsv_Tab_Documentos[[#This Row],[Provincia]],Tab_UBIGEO[Provincia],0),MATCH(Y$34,Tab_UBIGEO[#Headers],0)),"")</f>
        <v/>
      </c>
      <c r="Z527" s="50" t="str">
        <f>IF(PlnMsv_Tab_Documentos[[#This Row],[Departamento]]&lt;&gt;"",IF(COUNTIF(Tab_UBIGEO[Departamento],PlnMsv_Tab_Documentos[[#This Row],[Departamento]])&gt;=1,1,0),"")</f>
        <v/>
      </c>
      <c r="AA5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7" s="34"/>
    </row>
    <row r="528" spans="3:29" ht="27.6" customHeight="1">
      <c r="C528" s="88"/>
      <c r="D528" s="89"/>
      <c r="E528" s="90"/>
      <c r="F528" s="91"/>
      <c r="G528" s="92"/>
      <c r="H528" s="93"/>
      <c r="I528" s="93"/>
      <c r="J528" s="94"/>
      <c r="K528" s="94"/>
      <c r="L528" s="94"/>
      <c r="M528" s="94"/>
      <c r="N528" s="94"/>
      <c r="O528" s="95"/>
      <c r="P528" s="96"/>
      <c r="T528" s="49">
        <v>494</v>
      </c>
      <c r="U5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8" s="50" t="str">
        <f>IFERROR(INDEX(Tab_UBIGEO[],MATCH(PlnMsv_Tab_DocumentosAux[[#This Row],[ADQ_UBIGEO]],Tab_UBIGEO[UBIGEO],0),MATCH($V$34,Tab_UBIGEO[#Headers],0)),"")</f>
        <v/>
      </c>
      <c r="W528" s="50" t="str">
        <f>IFERROR(INDEX(Tab_UBIGEO[],MATCH(PlnMsv_Tab_DocumentosAux[[#This Row],[ADQ_UBIGEO]],Tab_UBIGEO[UBIGEO],0),MATCH($W$34,Tab_UBIGEO[#Headers],0)),"")</f>
        <v/>
      </c>
      <c r="X528" s="51" t="str">
        <f>IFERROR(INDEX(Tab_UBIGEO[],MATCH(PlnMsv_Tab_Documentos[[#This Row],[Departamento]],Tab_UBIGEO[Departamento],0),MATCH(X$34,Tab_UBIGEO[#Headers],0)),"")</f>
        <v/>
      </c>
      <c r="Y528" s="51" t="str">
        <f>IFERROR(INDEX(Tab_UBIGEO[],MATCH(PlnMsv_Tab_Documentos[[#This Row],[Provincia]],Tab_UBIGEO[Provincia],0),MATCH(Y$34,Tab_UBIGEO[#Headers],0)),"")</f>
        <v/>
      </c>
      <c r="Z528" s="50" t="str">
        <f>IF(PlnMsv_Tab_Documentos[[#This Row],[Departamento]]&lt;&gt;"",IF(COUNTIF(Tab_UBIGEO[Departamento],PlnMsv_Tab_Documentos[[#This Row],[Departamento]])&gt;=1,1,0),"")</f>
        <v/>
      </c>
      <c r="AA5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8" s="34"/>
    </row>
    <row r="529" spans="3:29" ht="27.6" customHeight="1">
      <c r="C529" s="88"/>
      <c r="D529" s="89"/>
      <c r="E529" s="90"/>
      <c r="F529" s="91"/>
      <c r="G529" s="92"/>
      <c r="H529" s="93"/>
      <c r="I529" s="93"/>
      <c r="J529" s="94"/>
      <c r="K529" s="94"/>
      <c r="L529" s="94"/>
      <c r="M529" s="94"/>
      <c r="N529" s="94"/>
      <c r="O529" s="95"/>
      <c r="P529" s="96"/>
      <c r="T529" s="49">
        <v>495</v>
      </c>
      <c r="U5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29" s="50" t="str">
        <f>IFERROR(INDEX(Tab_UBIGEO[],MATCH(PlnMsv_Tab_DocumentosAux[[#This Row],[ADQ_UBIGEO]],Tab_UBIGEO[UBIGEO],0),MATCH($V$34,Tab_UBIGEO[#Headers],0)),"")</f>
        <v/>
      </c>
      <c r="W529" s="50" t="str">
        <f>IFERROR(INDEX(Tab_UBIGEO[],MATCH(PlnMsv_Tab_DocumentosAux[[#This Row],[ADQ_UBIGEO]],Tab_UBIGEO[UBIGEO],0),MATCH($W$34,Tab_UBIGEO[#Headers],0)),"")</f>
        <v/>
      </c>
      <c r="X529" s="51" t="str">
        <f>IFERROR(INDEX(Tab_UBIGEO[],MATCH(PlnMsv_Tab_Documentos[[#This Row],[Departamento]],Tab_UBIGEO[Departamento],0),MATCH(X$34,Tab_UBIGEO[#Headers],0)),"")</f>
        <v/>
      </c>
      <c r="Y529" s="51" t="str">
        <f>IFERROR(INDEX(Tab_UBIGEO[],MATCH(PlnMsv_Tab_Documentos[[#This Row],[Provincia]],Tab_UBIGEO[Provincia],0),MATCH(Y$34,Tab_UBIGEO[#Headers],0)),"")</f>
        <v/>
      </c>
      <c r="Z529" s="50" t="str">
        <f>IF(PlnMsv_Tab_Documentos[[#This Row],[Departamento]]&lt;&gt;"",IF(COUNTIF(Tab_UBIGEO[Departamento],PlnMsv_Tab_Documentos[[#This Row],[Departamento]])&gt;=1,1,0),"")</f>
        <v/>
      </c>
      <c r="AA5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29" s="34"/>
    </row>
    <row r="530" spans="3:29" ht="27.6" customHeight="1">
      <c r="C530" s="88"/>
      <c r="D530" s="89"/>
      <c r="E530" s="90"/>
      <c r="F530" s="91"/>
      <c r="G530" s="92"/>
      <c r="H530" s="93"/>
      <c r="I530" s="93"/>
      <c r="J530" s="94"/>
      <c r="K530" s="94"/>
      <c r="L530" s="94"/>
      <c r="M530" s="94"/>
      <c r="N530" s="94"/>
      <c r="O530" s="95"/>
      <c r="P530" s="96"/>
      <c r="T530" s="49">
        <v>496</v>
      </c>
      <c r="U5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0" s="50" t="str">
        <f>IFERROR(INDEX(Tab_UBIGEO[],MATCH(PlnMsv_Tab_DocumentosAux[[#This Row],[ADQ_UBIGEO]],Tab_UBIGEO[UBIGEO],0),MATCH($V$34,Tab_UBIGEO[#Headers],0)),"")</f>
        <v/>
      </c>
      <c r="W530" s="50" t="str">
        <f>IFERROR(INDEX(Tab_UBIGEO[],MATCH(PlnMsv_Tab_DocumentosAux[[#This Row],[ADQ_UBIGEO]],Tab_UBIGEO[UBIGEO],0),MATCH($W$34,Tab_UBIGEO[#Headers],0)),"")</f>
        <v/>
      </c>
      <c r="X530" s="51" t="str">
        <f>IFERROR(INDEX(Tab_UBIGEO[],MATCH(PlnMsv_Tab_Documentos[[#This Row],[Departamento]],Tab_UBIGEO[Departamento],0),MATCH(X$34,Tab_UBIGEO[#Headers],0)),"")</f>
        <v/>
      </c>
      <c r="Y530" s="51" t="str">
        <f>IFERROR(INDEX(Tab_UBIGEO[],MATCH(PlnMsv_Tab_Documentos[[#This Row],[Provincia]],Tab_UBIGEO[Provincia],0),MATCH(Y$34,Tab_UBIGEO[#Headers],0)),"")</f>
        <v/>
      </c>
      <c r="Z530" s="50" t="str">
        <f>IF(PlnMsv_Tab_Documentos[[#This Row],[Departamento]]&lt;&gt;"",IF(COUNTIF(Tab_UBIGEO[Departamento],PlnMsv_Tab_Documentos[[#This Row],[Departamento]])&gt;=1,1,0),"")</f>
        <v/>
      </c>
      <c r="AA5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0" s="34"/>
    </row>
    <row r="531" spans="3:29" ht="27.6" customHeight="1">
      <c r="C531" s="88"/>
      <c r="D531" s="89"/>
      <c r="E531" s="90"/>
      <c r="F531" s="91"/>
      <c r="G531" s="92"/>
      <c r="H531" s="93"/>
      <c r="I531" s="93"/>
      <c r="J531" s="94"/>
      <c r="K531" s="94"/>
      <c r="L531" s="94"/>
      <c r="M531" s="94"/>
      <c r="N531" s="94"/>
      <c r="O531" s="95"/>
      <c r="P531" s="96"/>
      <c r="T531" s="49">
        <v>497</v>
      </c>
      <c r="U5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1" s="50" t="str">
        <f>IFERROR(INDEX(Tab_UBIGEO[],MATCH(PlnMsv_Tab_DocumentosAux[[#This Row],[ADQ_UBIGEO]],Tab_UBIGEO[UBIGEO],0),MATCH($V$34,Tab_UBIGEO[#Headers],0)),"")</f>
        <v/>
      </c>
      <c r="W531" s="50" t="str">
        <f>IFERROR(INDEX(Tab_UBIGEO[],MATCH(PlnMsv_Tab_DocumentosAux[[#This Row],[ADQ_UBIGEO]],Tab_UBIGEO[UBIGEO],0),MATCH($W$34,Tab_UBIGEO[#Headers],0)),"")</f>
        <v/>
      </c>
      <c r="X531" s="51" t="str">
        <f>IFERROR(INDEX(Tab_UBIGEO[],MATCH(PlnMsv_Tab_Documentos[[#This Row],[Departamento]],Tab_UBIGEO[Departamento],0),MATCH(X$34,Tab_UBIGEO[#Headers],0)),"")</f>
        <v/>
      </c>
      <c r="Y531" s="51" t="str">
        <f>IFERROR(INDEX(Tab_UBIGEO[],MATCH(PlnMsv_Tab_Documentos[[#This Row],[Provincia]],Tab_UBIGEO[Provincia],0),MATCH(Y$34,Tab_UBIGEO[#Headers],0)),"")</f>
        <v/>
      </c>
      <c r="Z531" s="50" t="str">
        <f>IF(PlnMsv_Tab_Documentos[[#This Row],[Departamento]]&lt;&gt;"",IF(COUNTIF(Tab_UBIGEO[Departamento],PlnMsv_Tab_Documentos[[#This Row],[Departamento]])&gt;=1,1,0),"")</f>
        <v/>
      </c>
      <c r="AA5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1" s="34"/>
    </row>
    <row r="532" spans="3:29" ht="27.6" customHeight="1">
      <c r="C532" s="88"/>
      <c r="D532" s="89"/>
      <c r="E532" s="90"/>
      <c r="F532" s="91"/>
      <c r="G532" s="92"/>
      <c r="H532" s="93"/>
      <c r="I532" s="93"/>
      <c r="J532" s="94"/>
      <c r="K532" s="94"/>
      <c r="L532" s="94"/>
      <c r="M532" s="94"/>
      <c r="N532" s="94"/>
      <c r="O532" s="95"/>
      <c r="P532" s="96"/>
      <c r="T532" s="49">
        <v>498</v>
      </c>
      <c r="U5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2" s="50" t="str">
        <f>IFERROR(INDEX(Tab_UBIGEO[],MATCH(PlnMsv_Tab_DocumentosAux[[#This Row],[ADQ_UBIGEO]],Tab_UBIGEO[UBIGEO],0),MATCH($V$34,Tab_UBIGEO[#Headers],0)),"")</f>
        <v/>
      </c>
      <c r="W532" s="50" t="str">
        <f>IFERROR(INDEX(Tab_UBIGEO[],MATCH(PlnMsv_Tab_DocumentosAux[[#This Row],[ADQ_UBIGEO]],Tab_UBIGEO[UBIGEO],0),MATCH($W$34,Tab_UBIGEO[#Headers],0)),"")</f>
        <v/>
      </c>
      <c r="X532" s="51" t="str">
        <f>IFERROR(INDEX(Tab_UBIGEO[],MATCH(PlnMsv_Tab_Documentos[[#This Row],[Departamento]],Tab_UBIGEO[Departamento],0),MATCH(X$34,Tab_UBIGEO[#Headers],0)),"")</f>
        <v/>
      </c>
      <c r="Y532" s="51" t="str">
        <f>IFERROR(INDEX(Tab_UBIGEO[],MATCH(PlnMsv_Tab_Documentos[[#This Row],[Provincia]],Tab_UBIGEO[Provincia],0),MATCH(Y$34,Tab_UBIGEO[#Headers],0)),"")</f>
        <v/>
      </c>
      <c r="Z532" s="50" t="str">
        <f>IF(PlnMsv_Tab_Documentos[[#This Row],[Departamento]]&lt;&gt;"",IF(COUNTIF(Tab_UBIGEO[Departamento],PlnMsv_Tab_Documentos[[#This Row],[Departamento]])&gt;=1,1,0),"")</f>
        <v/>
      </c>
      <c r="AA5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2" s="34"/>
    </row>
    <row r="533" spans="3:29" ht="27.6" customHeight="1">
      <c r="C533" s="88"/>
      <c r="D533" s="89"/>
      <c r="E533" s="90"/>
      <c r="F533" s="91"/>
      <c r="G533" s="92"/>
      <c r="H533" s="93"/>
      <c r="I533" s="93"/>
      <c r="J533" s="94"/>
      <c r="K533" s="94"/>
      <c r="L533" s="94"/>
      <c r="M533" s="94"/>
      <c r="N533" s="94"/>
      <c r="O533" s="95"/>
      <c r="P533" s="96"/>
      <c r="T533" s="49">
        <v>499</v>
      </c>
      <c r="U5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3" s="50" t="str">
        <f>IFERROR(INDEX(Tab_UBIGEO[],MATCH(PlnMsv_Tab_DocumentosAux[[#This Row],[ADQ_UBIGEO]],Tab_UBIGEO[UBIGEO],0),MATCH($V$34,Tab_UBIGEO[#Headers],0)),"")</f>
        <v/>
      </c>
      <c r="W533" s="50" t="str">
        <f>IFERROR(INDEX(Tab_UBIGEO[],MATCH(PlnMsv_Tab_DocumentosAux[[#This Row],[ADQ_UBIGEO]],Tab_UBIGEO[UBIGEO],0),MATCH($W$34,Tab_UBIGEO[#Headers],0)),"")</f>
        <v/>
      </c>
      <c r="X533" s="51" t="str">
        <f>IFERROR(INDEX(Tab_UBIGEO[],MATCH(PlnMsv_Tab_Documentos[[#This Row],[Departamento]],Tab_UBIGEO[Departamento],0),MATCH(X$34,Tab_UBIGEO[#Headers],0)),"")</f>
        <v/>
      </c>
      <c r="Y533" s="51" t="str">
        <f>IFERROR(INDEX(Tab_UBIGEO[],MATCH(PlnMsv_Tab_Documentos[[#This Row],[Provincia]],Tab_UBIGEO[Provincia],0),MATCH(Y$34,Tab_UBIGEO[#Headers],0)),"")</f>
        <v/>
      </c>
      <c r="Z533" s="50" t="str">
        <f>IF(PlnMsv_Tab_Documentos[[#This Row],[Departamento]]&lt;&gt;"",IF(COUNTIF(Tab_UBIGEO[Departamento],PlnMsv_Tab_Documentos[[#This Row],[Departamento]])&gt;=1,1,0),"")</f>
        <v/>
      </c>
      <c r="AA5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3" s="34"/>
    </row>
    <row r="534" spans="3:29" ht="27.6" customHeight="1">
      <c r="C534" s="88"/>
      <c r="D534" s="89"/>
      <c r="E534" s="90"/>
      <c r="F534" s="91"/>
      <c r="G534" s="92"/>
      <c r="H534" s="93"/>
      <c r="I534" s="93"/>
      <c r="J534" s="94"/>
      <c r="K534" s="94"/>
      <c r="L534" s="94"/>
      <c r="M534" s="94"/>
      <c r="N534" s="94"/>
      <c r="O534" s="95"/>
      <c r="P534" s="96"/>
      <c r="T534" s="49">
        <v>500</v>
      </c>
      <c r="U5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4" s="50" t="str">
        <f>IFERROR(INDEX(Tab_UBIGEO[],MATCH(PlnMsv_Tab_DocumentosAux[[#This Row],[ADQ_UBIGEO]],Tab_UBIGEO[UBIGEO],0),MATCH($V$34,Tab_UBIGEO[#Headers],0)),"")</f>
        <v/>
      </c>
      <c r="W534" s="50" t="str">
        <f>IFERROR(INDEX(Tab_UBIGEO[],MATCH(PlnMsv_Tab_DocumentosAux[[#This Row],[ADQ_UBIGEO]],Tab_UBIGEO[UBIGEO],0),MATCH($W$34,Tab_UBIGEO[#Headers],0)),"")</f>
        <v/>
      </c>
      <c r="X534" s="51" t="str">
        <f>IFERROR(INDEX(Tab_UBIGEO[],MATCH(PlnMsv_Tab_Documentos[[#This Row],[Departamento]],Tab_UBIGEO[Departamento],0),MATCH(X$34,Tab_UBIGEO[#Headers],0)),"")</f>
        <v/>
      </c>
      <c r="Y534" s="51" t="str">
        <f>IFERROR(INDEX(Tab_UBIGEO[],MATCH(PlnMsv_Tab_Documentos[[#This Row],[Provincia]],Tab_UBIGEO[Provincia],0),MATCH(Y$34,Tab_UBIGEO[#Headers],0)),"")</f>
        <v/>
      </c>
      <c r="Z534" s="50" t="str">
        <f>IF(PlnMsv_Tab_Documentos[[#This Row],[Departamento]]&lt;&gt;"",IF(COUNTIF(Tab_UBIGEO[Departamento],PlnMsv_Tab_Documentos[[#This Row],[Departamento]])&gt;=1,1,0),"")</f>
        <v/>
      </c>
      <c r="AA5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4" s="34"/>
    </row>
    <row r="535" spans="3:29" ht="27.6" customHeight="1">
      <c r="C535" s="88"/>
      <c r="D535" s="89"/>
      <c r="E535" s="90"/>
      <c r="F535" s="91"/>
      <c r="G535" s="92"/>
      <c r="H535" s="93"/>
      <c r="I535" s="93"/>
      <c r="J535" s="94"/>
      <c r="K535" s="94"/>
      <c r="L535" s="94"/>
      <c r="M535" s="94"/>
      <c r="N535" s="94"/>
      <c r="O535" s="95"/>
      <c r="P535" s="96"/>
      <c r="T535" s="49">
        <v>501</v>
      </c>
      <c r="U5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5" s="50" t="str">
        <f>IFERROR(INDEX(Tab_UBIGEO[],MATCH(PlnMsv_Tab_DocumentosAux[[#This Row],[ADQ_UBIGEO]],Tab_UBIGEO[UBIGEO],0),MATCH($V$34,Tab_UBIGEO[#Headers],0)),"")</f>
        <v/>
      </c>
      <c r="W535" s="50" t="str">
        <f>IFERROR(INDEX(Tab_UBIGEO[],MATCH(PlnMsv_Tab_DocumentosAux[[#This Row],[ADQ_UBIGEO]],Tab_UBIGEO[UBIGEO],0),MATCH($W$34,Tab_UBIGEO[#Headers],0)),"")</f>
        <v/>
      </c>
      <c r="X535" s="51" t="str">
        <f>IFERROR(INDEX(Tab_UBIGEO[],MATCH(PlnMsv_Tab_Documentos[[#This Row],[Departamento]],Tab_UBIGEO[Departamento],0),MATCH(X$34,Tab_UBIGEO[#Headers],0)),"")</f>
        <v/>
      </c>
      <c r="Y535" s="51" t="str">
        <f>IFERROR(INDEX(Tab_UBIGEO[],MATCH(PlnMsv_Tab_Documentos[[#This Row],[Provincia]],Tab_UBIGEO[Provincia],0),MATCH(Y$34,Tab_UBIGEO[#Headers],0)),"")</f>
        <v/>
      </c>
      <c r="Z535" s="50" t="str">
        <f>IF(PlnMsv_Tab_Documentos[[#This Row],[Departamento]]&lt;&gt;"",IF(COUNTIF(Tab_UBIGEO[Departamento],PlnMsv_Tab_Documentos[[#This Row],[Departamento]])&gt;=1,1,0),"")</f>
        <v/>
      </c>
      <c r="AA5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5" s="34"/>
    </row>
    <row r="536" spans="3:29" ht="27.6" customHeight="1">
      <c r="C536" s="88"/>
      <c r="D536" s="89"/>
      <c r="E536" s="90"/>
      <c r="F536" s="91"/>
      <c r="G536" s="92"/>
      <c r="H536" s="93"/>
      <c r="I536" s="93"/>
      <c r="J536" s="94"/>
      <c r="K536" s="94"/>
      <c r="L536" s="94"/>
      <c r="M536" s="94"/>
      <c r="N536" s="94"/>
      <c r="O536" s="95"/>
      <c r="P536" s="96"/>
      <c r="T536" s="49">
        <v>502</v>
      </c>
      <c r="U5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6" s="50" t="str">
        <f>IFERROR(INDEX(Tab_UBIGEO[],MATCH(PlnMsv_Tab_DocumentosAux[[#This Row],[ADQ_UBIGEO]],Tab_UBIGEO[UBIGEO],0),MATCH($V$34,Tab_UBIGEO[#Headers],0)),"")</f>
        <v/>
      </c>
      <c r="W536" s="50" t="str">
        <f>IFERROR(INDEX(Tab_UBIGEO[],MATCH(PlnMsv_Tab_DocumentosAux[[#This Row],[ADQ_UBIGEO]],Tab_UBIGEO[UBIGEO],0),MATCH($W$34,Tab_UBIGEO[#Headers],0)),"")</f>
        <v/>
      </c>
      <c r="X536" s="51" t="str">
        <f>IFERROR(INDEX(Tab_UBIGEO[],MATCH(PlnMsv_Tab_Documentos[[#This Row],[Departamento]],Tab_UBIGEO[Departamento],0),MATCH(X$34,Tab_UBIGEO[#Headers],0)),"")</f>
        <v/>
      </c>
      <c r="Y536" s="51" t="str">
        <f>IFERROR(INDEX(Tab_UBIGEO[],MATCH(PlnMsv_Tab_Documentos[[#This Row],[Provincia]],Tab_UBIGEO[Provincia],0),MATCH(Y$34,Tab_UBIGEO[#Headers],0)),"")</f>
        <v/>
      </c>
      <c r="Z536" s="50" t="str">
        <f>IF(PlnMsv_Tab_Documentos[[#This Row],[Departamento]]&lt;&gt;"",IF(COUNTIF(Tab_UBIGEO[Departamento],PlnMsv_Tab_Documentos[[#This Row],[Departamento]])&gt;=1,1,0),"")</f>
        <v/>
      </c>
      <c r="AA5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6" s="34"/>
    </row>
    <row r="537" spans="3:29" ht="27.6" customHeight="1">
      <c r="C537" s="88"/>
      <c r="D537" s="89"/>
      <c r="E537" s="90"/>
      <c r="F537" s="91"/>
      <c r="G537" s="92"/>
      <c r="H537" s="93"/>
      <c r="I537" s="93"/>
      <c r="J537" s="94"/>
      <c r="K537" s="94"/>
      <c r="L537" s="94"/>
      <c r="M537" s="94"/>
      <c r="N537" s="94"/>
      <c r="O537" s="95"/>
      <c r="P537" s="96"/>
      <c r="T537" s="49">
        <v>503</v>
      </c>
      <c r="U5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7" s="50" t="str">
        <f>IFERROR(INDEX(Tab_UBIGEO[],MATCH(PlnMsv_Tab_DocumentosAux[[#This Row],[ADQ_UBIGEO]],Tab_UBIGEO[UBIGEO],0),MATCH($V$34,Tab_UBIGEO[#Headers],0)),"")</f>
        <v/>
      </c>
      <c r="W537" s="50" t="str">
        <f>IFERROR(INDEX(Tab_UBIGEO[],MATCH(PlnMsv_Tab_DocumentosAux[[#This Row],[ADQ_UBIGEO]],Tab_UBIGEO[UBIGEO],0),MATCH($W$34,Tab_UBIGEO[#Headers],0)),"")</f>
        <v/>
      </c>
      <c r="X537" s="51" t="str">
        <f>IFERROR(INDEX(Tab_UBIGEO[],MATCH(PlnMsv_Tab_Documentos[[#This Row],[Departamento]],Tab_UBIGEO[Departamento],0),MATCH(X$34,Tab_UBIGEO[#Headers],0)),"")</f>
        <v/>
      </c>
      <c r="Y537" s="51" t="str">
        <f>IFERROR(INDEX(Tab_UBIGEO[],MATCH(PlnMsv_Tab_Documentos[[#This Row],[Provincia]],Tab_UBIGEO[Provincia],0),MATCH(Y$34,Tab_UBIGEO[#Headers],0)),"")</f>
        <v/>
      </c>
      <c r="Z537" s="50" t="str">
        <f>IF(PlnMsv_Tab_Documentos[[#This Row],[Departamento]]&lt;&gt;"",IF(COUNTIF(Tab_UBIGEO[Departamento],PlnMsv_Tab_Documentos[[#This Row],[Departamento]])&gt;=1,1,0),"")</f>
        <v/>
      </c>
      <c r="AA5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7" s="34"/>
    </row>
    <row r="538" spans="3:29" ht="27.6" customHeight="1">
      <c r="C538" s="88"/>
      <c r="D538" s="89"/>
      <c r="E538" s="90"/>
      <c r="F538" s="91"/>
      <c r="G538" s="92"/>
      <c r="H538" s="93"/>
      <c r="I538" s="93"/>
      <c r="J538" s="94"/>
      <c r="K538" s="94"/>
      <c r="L538" s="94"/>
      <c r="M538" s="94"/>
      <c r="N538" s="94"/>
      <c r="O538" s="95"/>
      <c r="P538" s="96"/>
      <c r="T538" s="49">
        <v>504</v>
      </c>
      <c r="U5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8" s="50" t="str">
        <f>IFERROR(INDEX(Tab_UBIGEO[],MATCH(PlnMsv_Tab_DocumentosAux[[#This Row],[ADQ_UBIGEO]],Tab_UBIGEO[UBIGEO],0),MATCH($V$34,Tab_UBIGEO[#Headers],0)),"")</f>
        <v/>
      </c>
      <c r="W538" s="50" t="str">
        <f>IFERROR(INDEX(Tab_UBIGEO[],MATCH(PlnMsv_Tab_DocumentosAux[[#This Row],[ADQ_UBIGEO]],Tab_UBIGEO[UBIGEO],0),MATCH($W$34,Tab_UBIGEO[#Headers],0)),"")</f>
        <v/>
      </c>
      <c r="X538" s="51" t="str">
        <f>IFERROR(INDEX(Tab_UBIGEO[],MATCH(PlnMsv_Tab_Documentos[[#This Row],[Departamento]],Tab_UBIGEO[Departamento],0),MATCH(X$34,Tab_UBIGEO[#Headers],0)),"")</f>
        <v/>
      </c>
      <c r="Y538" s="51" t="str">
        <f>IFERROR(INDEX(Tab_UBIGEO[],MATCH(PlnMsv_Tab_Documentos[[#This Row],[Provincia]],Tab_UBIGEO[Provincia],0),MATCH(Y$34,Tab_UBIGEO[#Headers],0)),"")</f>
        <v/>
      </c>
      <c r="Z538" s="50" t="str">
        <f>IF(PlnMsv_Tab_Documentos[[#This Row],[Departamento]]&lt;&gt;"",IF(COUNTIF(Tab_UBIGEO[Departamento],PlnMsv_Tab_Documentos[[#This Row],[Departamento]])&gt;=1,1,0),"")</f>
        <v/>
      </c>
      <c r="AA5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8" s="34"/>
    </row>
    <row r="539" spans="3:29" ht="27.6" customHeight="1">
      <c r="C539" s="88"/>
      <c r="D539" s="89"/>
      <c r="E539" s="90"/>
      <c r="F539" s="91"/>
      <c r="G539" s="92"/>
      <c r="H539" s="93"/>
      <c r="I539" s="93"/>
      <c r="J539" s="94"/>
      <c r="K539" s="94"/>
      <c r="L539" s="94"/>
      <c r="M539" s="94"/>
      <c r="N539" s="94"/>
      <c r="O539" s="95"/>
      <c r="P539" s="96"/>
      <c r="T539" s="49">
        <v>505</v>
      </c>
      <c r="U5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39" s="50" t="str">
        <f>IFERROR(INDEX(Tab_UBIGEO[],MATCH(PlnMsv_Tab_DocumentosAux[[#This Row],[ADQ_UBIGEO]],Tab_UBIGEO[UBIGEO],0),MATCH($V$34,Tab_UBIGEO[#Headers],0)),"")</f>
        <v/>
      </c>
      <c r="W539" s="50" t="str">
        <f>IFERROR(INDEX(Tab_UBIGEO[],MATCH(PlnMsv_Tab_DocumentosAux[[#This Row],[ADQ_UBIGEO]],Tab_UBIGEO[UBIGEO],0),MATCH($W$34,Tab_UBIGEO[#Headers],0)),"")</f>
        <v/>
      </c>
      <c r="X539" s="51" t="str">
        <f>IFERROR(INDEX(Tab_UBIGEO[],MATCH(PlnMsv_Tab_Documentos[[#This Row],[Departamento]],Tab_UBIGEO[Departamento],0),MATCH(X$34,Tab_UBIGEO[#Headers],0)),"")</f>
        <v/>
      </c>
      <c r="Y539" s="51" t="str">
        <f>IFERROR(INDEX(Tab_UBIGEO[],MATCH(PlnMsv_Tab_Documentos[[#This Row],[Provincia]],Tab_UBIGEO[Provincia],0),MATCH(Y$34,Tab_UBIGEO[#Headers],0)),"")</f>
        <v/>
      </c>
      <c r="Z539" s="50" t="str">
        <f>IF(PlnMsv_Tab_Documentos[[#This Row],[Departamento]]&lt;&gt;"",IF(COUNTIF(Tab_UBIGEO[Departamento],PlnMsv_Tab_Documentos[[#This Row],[Departamento]])&gt;=1,1,0),"")</f>
        <v/>
      </c>
      <c r="AA5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39" s="34"/>
    </row>
    <row r="540" spans="3:29" ht="27.6" customHeight="1">
      <c r="C540" s="88"/>
      <c r="D540" s="89"/>
      <c r="E540" s="90"/>
      <c r="F540" s="91"/>
      <c r="G540" s="92"/>
      <c r="H540" s="93"/>
      <c r="I540" s="93"/>
      <c r="J540" s="94"/>
      <c r="K540" s="94"/>
      <c r="L540" s="94"/>
      <c r="M540" s="94"/>
      <c r="N540" s="94"/>
      <c r="O540" s="95"/>
      <c r="P540" s="96"/>
      <c r="T540" s="49">
        <v>506</v>
      </c>
      <c r="U5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0" s="50" t="str">
        <f>IFERROR(INDEX(Tab_UBIGEO[],MATCH(PlnMsv_Tab_DocumentosAux[[#This Row],[ADQ_UBIGEO]],Tab_UBIGEO[UBIGEO],0),MATCH($V$34,Tab_UBIGEO[#Headers],0)),"")</f>
        <v/>
      </c>
      <c r="W540" s="50" t="str">
        <f>IFERROR(INDEX(Tab_UBIGEO[],MATCH(PlnMsv_Tab_DocumentosAux[[#This Row],[ADQ_UBIGEO]],Tab_UBIGEO[UBIGEO],0),MATCH($W$34,Tab_UBIGEO[#Headers],0)),"")</f>
        <v/>
      </c>
      <c r="X540" s="51" t="str">
        <f>IFERROR(INDEX(Tab_UBIGEO[],MATCH(PlnMsv_Tab_Documentos[[#This Row],[Departamento]],Tab_UBIGEO[Departamento],0),MATCH(X$34,Tab_UBIGEO[#Headers],0)),"")</f>
        <v/>
      </c>
      <c r="Y540" s="51" t="str">
        <f>IFERROR(INDEX(Tab_UBIGEO[],MATCH(PlnMsv_Tab_Documentos[[#This Row],[Provincia]],Tab_UBIGEO[Provincia],0),MATCH(Y$34,Tab_UBIGEO[#Headers],0)),"")</f>
        <v/>
      </c>
      <c r="Z540" s="50" t="str">
        <f>IF(PlnMsv_Tab_Documentos[[#This Row],[Departamento]]&lt;&gt;"",IF(COUNTIF(Tab_UBIGEO[Departamento],PlnMsv_Tab_Documentos[[#This Row],[Departamento]])&gt;=1,1,0),"")</f>
        <v/>
      </c>
      <c r="AA5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0" s="34"/>
    </row>
    <row r="541" spans="3:29" ht="27.6" customHeight="1">
      <c r="C541" s="88"/>
      <c r="D541" s="89"/>
      <c r="E541" s="90"/>
      <c r="F541" s="91"/>
      <c r="G541" s="92"/>
      <c r="H541" s="93"/>
      <c r="I541" s="93"/>
      <c r="J541" s="94"/>
      <c r="K541" s="94"/>
      <c r="L541" s="94"/>
      <c r="M541" s="94"/>
      <c r="N541" s="94"/>
      <c r="O541" s="95"/>
      <c r="P541" s="96"/>
      <c r="T541" s="49">
        <v>507</v>
      </c>
      <c r="U5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1" s="50" t="str">
        <f>IFERROR(INDEX(Tab_UBIGEO[],MATCH(PlnMsv_Tab_DocumentosAux[[#This Row],[ADQ_UBIGEO]],Tab_UBIGEO[UBIGEO],0),MATCH($V$34,Tab_UBIGEO[#Headers],0)),"")</f>
        <v/>
      </c>
      <c r="W541" s="50" t="str">
        <f>IFERROR(INDEX(Tab_UBIGEO[],MATCH(PlnMsv_Tab_DocumentosAux[[#This Row],[ADQ_UBIGEO]],Tab_UBIGEO[UBIGEO],0),MATCH($W$34,Tab_UBIGEO[#Headers],0)),"")</f>
        <v/>
      </c>
      <c r="X541" s="51" t="str">
        <f>IFERROR(INDEX(Tab_UBIGEO[],MATCH(PlnMsv_Tab_Documentos[[#This Row],[Departamento]],Tab_UBIGEO[Departamento],0),MATCH(X$34,Tab_UBIGEO[#Headers],0)),"")</f>
        <v/>
      </c>
      <c r="Y541" s="51" t="str">
        <f>IFERROR(INDEX(Tab_UBIGEO[],MATCH(PlnMsv_Tab_Documentos[[#This Row],[Provincia]],Tab_UBIGEO[Provincia],0),MATCH(Y$34,Tab_UBIGEO[#Headers],0)),"")</f>
        <v/>
      </c>
      <c r="Z541" s="50" t="str">
        <f>IF(PlnMsv_Tab_Documentos[[#This Row],[Departamento]]&lt;&gt;"",IF(COUNTIF(Tab_UBIGEO[Departamento],PlnMsv_Tab_Documentos[[#This Row],[Departamento]])&gt;=1,1,0),"")</f>
        <v/>
      </c>
      <c r="AA5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1" s="34"/>
    </row>
    <row r="542" spans="3:29" ht="27.6" customHeight="1">
      <c r="C542" s="88"/>
      <c r="D542" s="89"/>
      <c r="E542" s="90"/>
      <c r="F542" s="91"/>
      <c r="G542" s="92"/>
      <c r="H542" s="93"/>
      <c r="I542" s="93"/>
      <c r="J542" s="94"/>
      <c r="K542" s="94"/>
      <c r="L542" s="94"/>
      <c r="M542" s="94"/>
      <c r="N542" s="94"/>
      <c r="O542" s="95"/>
      <c r="P542" s="96"/>
      <c r="T542" s="49">
        <v>508</v>
      </c>
      <c r="U5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2" s="50" t="str">
        <f>IFERROR(INDEX(Tab_UBIGEO[],MATCH(PlnMsv_Tab_DocumentosAux[[#This Row],[ADQ_UBIGEO]],Tab_UBIGEO[UBIGEO],0),MATCH($V$34,Tab_UBIGEO[#Headers],0)),"")</f>
        <v/>
      </c>
      <c r="W542" s="50" t="str">
        <f>IFERROR(INDEX(Tab_UBIGEO[],MATCH(PlnMsv_Tab_DocumentosAux[[#This Row],[ADQ_UBIGEO]],Tab_UBIGEO[UBIGEO],0),MATCH($W$34,Tab_UBIGEO[#Headers],0)),"")</f>
        <v/>
      </c>
      <c r="X542" s="51" t="str">
        <f>IFERROR(INDEX(Tab_UBIGEO[],MATCH(PlnMsv_Tab_Documentos[[#This Row],[Departamento]],Tab_UBIGEO[Departamento],0),MATCH(X$34,Tab_UBIGEO[#Headers],0)),"")</f>
        <v/>
      </c>
      <c r="Y542" s="51" t="str">
        <f>IFERROR(INDEX(Tab_UBIGEO[],MATCH(PlnMsv_Tab_Documentos[[#This Row],[Provincia]],Tab_UBIGEO[Provincia],0),MATCH(Y$34,Tab_UBIGEO[#Headers],0)),"")</f>
        <v/>
      </c>
      <c r="Z542" s="50" t="str">
        <f>IF(PlnMsv_Tab_Documentos[[#This Row],[Departamento]]&lt;&gt;"",IF(COUNTIF(Tab_UBIGEO[Departamento],PlnMsv_Tab_Documentos[[#This Row],[Departamento]])&gt;=1,1,0),"")</f>
        <v/>
      </c>
      <c r="AA5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2" s="34"/>
    </row>
    <row r="543" spans="3:29" ht="27.6" customHeight="1">
      <c r="C543" s="88"/>
      <c r="D543" s="89"/>
      <c r="E543" s="90"/>
      <c r="F543" s="91"/>
      <c r="G543" s="92"/>
      <c r="H543" s="93"/>
      <c r="I543" s="93"/>
      <c r="J543" s="94"/>
      <c r="K543" s="94"/>
      <c r="L543" s="94"/>
      <c r="M543" s="94"/>
      <c r="N543" s="94"/>
      <c r="O543" s="95"/>
      <c r="P543" s="96"/>
      <c r="T543" s="49">
        <v>509</v>
      </c>
      <c r="U5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3" s="50" t="str">
        <f>IFERROR(INDEX(Tab_UBIGEO[],MATCH(PlnMsv_Tab_DocumentosAux[[#This Row],[ADQ_UBIGEO]],Tab_UBIGEO[UBIGEO],0),MATCH($V$34,Tab_UBIGEO[#Headers],0)),"")</f>
        <v/>
      </c>
      <c r="W543" s="50" t="str">
        <f>IFERROR(INDEX(Tab_UBIGEO[],MATCH(PlnMsv_Tab_DocumentosAux[[#This Row],[ADQ_UBIGEO]],Tab_UBIGEO[UBIGEO],0),MATCH($W$34,Tab_UBIGEO[#Headers],0)),"")</f>
        <v/>
      </c>
      <c r="X543" s="51" t="str">
        <f>IFERROR(INDEX(Tab_UBIGEO[],MATCH(PlnMsv_Tab_Documentos[[#This Row],[Departamento]],Tab_UBIGEO[Departamento],0),MATCH(X$34,Tab_UBIGEO[#Headers],0)),"")</f>
        <v/>
      </c>
      <c r="Y543" s="51" t="str">
        <f>IFERROR(INDEX(Tab_UBIGEO[],MATCH(PlnMsv_Tab_Documentos[[#This Row],[Provincia]],Tab_UBIGEO[Provincia],0),MATCH(Y$34,Tab_UBIGEO[#Headers],0)),"")</f>
        <v/>
      </c>
      <c r="Z543" s="50" t="str">
        <f>IF(PlnMsv_Tab_Documentos[[#This Row],[Departamento]]&lt;&gt;"",IF(COUNTIF(Tab_UBIGEO[Departamento],PlnMsv_Tab_Documentos[[#This Row],[Departamento]])&gt;=1,1,0),"")</f>
        <v/>
      </c>
      <c r="AA5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3" s="34"/>
    </row>
    <row r="544" spans="3:29" ht="27.6" customHeight="1">
      <c r="C544" s="88"/>
      <c r="D544" s="89"/>
      <c r="E544" s="90"/>
      <c r="F544" s="91"/>
      <c r="G544" s="92"/>
      <c r="H544" s="93"/>
      <c r="I544" s="93"/>
      <c r="J544" s="94"/>
      <c r="K544" s="94"/>
      <c r="L544" s="94"/>
      <c r="M544" s="94"/>
      <c r="N544" s="94"/>
      <c r="O544" s="95"/>
      <c r="P544" s="96"/>
      <c r="T544" s="49">
        <v>510</v>
      </c>
      <c r="U5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4" s="50" t="str">
        <f>IFERROR(INDEX(Tab_UBIGEO[],MATCH(PlnMsv_Tab_DocumentosAux[[#This Row],[ADQ_UBIGEO]],Tab_UBIGEO[UBIGEO],0),MATCH($V$34,Tab_UBIGEO[#Headers],0)),"")</f>
        <v/>
      </c>
      <c r="W544" s="50" t="str">
        <f>IFERROR(INDEX(Tab_UBIGEO[],MATCH(PlnMsv_Tab_DocumentosAux[[#This Row],[ADQ_UBIGEO]],Tab_UBIGEO[UBIGEO],0),MATCH($W$34,Tab_UBIGEO[#Headers],0)),"")</f>
        <v/>
      </c>
      <c r="X544" s="51" t="str">
        <f>IFERROR(INDEX(Tab_UBIGEO[],MATCH(PlnMsv_Tab_Documentos[[#This Row],[Departamento]],Tab_UBIGEO[Departamento],0),MATCH(X$34,Tab_UBIGEO[#Headers],0)),"")</f>
        <v/>
      </c>
      <c r="Y544" s="51" t="str">
        <f>IFERROR(INDEX(Tab_UBIGEO[],MATCH(PlnMsv_Tab_Documentos[[#This Row],[Provincia]],Tab_UBIGEO[Provincia],0),MATCH(Y$34,Tab_UBIGEO[#Headers],0)),"")</f>
        <v/>
      </c>
      <c r="Z544" s="50" t="str">
        <f>IF(PlnMsv_Tab_Documentos[[#This Row],[Departamento]]&lt;&gt;"",IF(COUNTIF(Tab_UBIGEO[Departamento],PlnMsv_Tab_Documentos[[#This Row],[Departamento]])&gt;=1,1,0),"")</f>
        <v/>
      </c>
      <c r="AA5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4" s="34"/>
    </row>
    <row r="545" spans="3:29" ht="27.6" customHeight="1">
      <c r="C545" s="88"/>
      <c r="D545" s="89"/>
      <c r="E545" s="90"/>
      <c r="F545" s="91"/>
      <c r="G545" s="92"/>
      <c r="H545" s="93"/>
      <c r="I545" s="93"/>
      <c r="J545" s="94"/>
      <c r="K545" s="94"/>
      <c r="L545" s="94"/>
      <c r="M545" s="94"/>
      <c r="N545" s="94"/>
      <c r="O545" s="95"/>
      <c r="P545" s="96"/>
      <c r="T545" s="49">
        <v>511</v>
      </c>
      <c r="U5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5" s="50" t="str">
        <f>IFERROR(INDEX(Tab_UBIGEO[],MATCH(PlnMsv_Tab_DocumentosAux[[#This Row],[ADQ_UBIGEO]],Tab_UBIGEO[UBIGEO],0),MATCH($V$34,Tab_UBIGEO[#Headers],0)),"")</f>
        <v/>
      </c>
      <c r="W545" s="50" t="str">
        <f>IFERROR(INDEX(Tab_UBIGEO[],MATCH(PlnMsv_Tab_DocumentosAux[[#This Row],[ADQ_UBIGEO]],Tab_UBIGEO[UBIGEO],0),MATCH($W$34,Tab_UBIGEO[#Headers],0)),"")</f>
        <v/>
      </c>
      <c r="X545" s="51" t="str">
        <f>IFERROR(INDEX(Tab_UBIGEO[],MATCH(PlnMsv_Tab_Documentos[[#This Row],[Departamento]],Tab_UBIGEO[Departamento],0),MATCH(X$34,Tab_UBIGEO[#Headers],0)),"")</f>
        <v/>
      </c>
      <c r="Y545" s="51" t="str">
        <f>IFERROR(INDEX(Tab_UBIGEO[],MATCH(PlnMsv_Tab_Documentos[[#This Row],[Provincia]],Tab_UBIGEO[Provincia],0),MATCH(Y$34,Tab_UBIGEO[#Headers],0)),"")</f>
        <v/>
      </c>
      <c r="Z545" s="50" t="str">
        <f>IF(PlnMsv_Tab_Documentos[[#This Row],[Departamento]]&lt;&gt;"",IF(COUNTIF(Tab_UBIGEO[Departamento],PlnMsv_Tab_Documentos[[#This Row],[Departamento]])&gt;=1,1,0),"")</f>
        <v/>
      </c>
      <c r="AA5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5" s="34"/>
    </row>
    <row r="546" spans="3:29" ht="27.6" customHeight="1">
      <c r="C546" s="88"/>
      <c r="D546" s="89"/>
      <c r="E546" s="90"/>
      <c r="F546" s="91"/>
      <c r="G546" s="92"/>
      <c r="H546" s="93"/>
      <c r="I546" s="93"/>
      <c r="J546" s="94"/>
      <c r="K546" s="94"/>
      <c r="L546" s="94"/>
      <c r="M546" s="94"/>
      <c r="N546" s="94"/>
      <c r="O546" s="95"/>
      <c r="P546" s="96"/>
      <c r="T546" s="49">
        <v>512</v>
      </c>
      <c r="U5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6" s="50" t="str">
        <f>IFERROR(INDEX(Tab_UBIGEO[],MATCH(PlnMsv_Tab_DocumentosAux[[#This Row],[ADQ_UBIGEO]],Tab_UBIGEO[UBIGEO],0),MATCH($V$34,Tab_UBIGEO[#Headers],0)),"")</f>
        <v/>
      </c>
      <c r="W546" s="50" t="str">
        <f>IFERROR(INDEX(Tab_UBIGEO[],MATCH(PlnMsv_Tab_DocumentosAux[[#This Row],[ADQ_UBIGEO]],Tab_UBIGEO[UBIGEO],0),MATCH($W$34,Tab_UBIGEO[#Headers],0)),"")</f>
        <v/>
      </c>
      <c r="X546" s="51" t="str">
        <f>IFERROR(INDEX(Tab_UBIGEO[],MATCH(PlnMsv_Tab_Documentos[[#This Row],[Departamento]],Tab_UBIGEO[Departamento],0),MATCH(X$34,Tab_UBIGEO[#Headers],0)),"")</f>
        <v/>
      </c>
      <c r="Y546" s="51" t="str">
        <f>IFERROR(INDEX(Tab_UBIGEO[],MATCH(PlnMsv_Tab_Documentos[[#This Row],[Provincia]],Tab_UBIGEO[Provincia],0),MATCH(Y$34,Tab_UBIGEO[#Headers],0)),"")</f>
        <v/>
      </c>
      <c r="Z546" s="50" t="str">
        <f>IF(PlnMsv_Tab_Documentos[[#This Row],[Departamento]]&lt;&gt;"",IF(COUNTIF(Tab_UBIGEO[Departamento],PlnMsv_Tab_Documentos[[#This Row],[Departamento]])&gt;=1,1,0),"")</f>
        <v/>
      </c>
      <c r="AA5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6" s="34"/>
    </row>
    <row r="547" spans="3:29" ht="27.6" customHeight="1">
      <c r="C547" s="88"/>
      <c r="D547" s="89"/>
      <c r="E547" s="90"/>
      <c r="F547" s="91"/>
      <c r="G547" s="92"/>
      <c r="H547" s="93"/>
      <c r="I547" s="93"/>
      <c r="J547" s="94"/>
      <c r="K547" s="94"/>
      <c r="L547" s="94"/>
      <c r="M547" s="94"/>
      <c r="N547" s="94"/>
      <c r="O547" s="95"/>
      <c r="P547" s="96"/>
      <c r="T547" s="49">
        <v>513</v>
      </c>
      <c r="U5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7" s="50" t="str">
        <f>IFERROR(INDEX(Tab_UBIGEO[],MATCH(PlnMsv_Tab_DocumentosAux[[#This Row],[ADQ_UBIGEO]],Tab_UBIGEO[UBIGEO],0),MATCH($V$34,Tab_UBIGEO[#Headers],0)),"")</f>
        <v/>
      </c>
      <c r="W547" s="50" t="str">
        <f>IFERROR(INDEX(Tab_UBIGEO[],MATCH(PlnMsv_Tab_DocumentosAux[[#This Row],[ADQ_UBIGEO]],Tab_UBIGEO[UBIGEO],0),MATCH($W$34,Tab_UBIGEO[#Headers],0)),"")</f>
        <v/>
      </c>
      <c r="X547" s="51" t="str">
        <f>IFERROR(INDEX(Tab_UBIGEO[],MATCH(PlnMsv_Tab_Documentos[[#This Row],[Departamento]],Tab_UBIGEO[Departamento],0),MATCH(X$34,Tab_UBIGEO[#Headers],0)),"")</f>
        <v/>
      </c>
      <c r="Y547" s="51" t="str">
        <f>IFERROR(INDEX(Tab_UBIGEO[],MATCH(PlnMsv_Tab_Documentos[[#This Row],[Provincia]],Tab_UBIGEO[Provincia],0),MATCH(Y$34,Tab_UBIGEO[#Headers],0)),"")</f>
        <v/>
      </c>
      <c r="Z547" s="50" t="str">
        <f>IF(PlnMsv_Tab_Documentos[[#This Row],[Departamento]]&lt;&gt;"",IF(COUNTIF(Tab_UBIGEO[Departamento],PlnMsv_Tab_Documentos[[#This Row],[Departamento]])&gt;=1,1,0),"")</f>
        <v/>
      </c>
      <c r="AA5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7" s="34"/>
    </row>
    <row r="548" spans="3:29" ht="27.6" customHeight="1">
      <c r="C548" s="88"/>
      <c r="D548" s="89"/>
      <c r="E548" s="90"/>
      <c r="F548" s="91"/>
      <c r="G548" s="92"/>
      <c r="H548" s="93"/>
      <c r="I548" s="93"/>
      <c r="J548" s="94"/>
      <c r="K548" s="94"/>
      <c r="L548" s="94"/>
      <c r="M548" s="94"/>
      <c r="N548" s="94"/>
      <c r="O548" s="95"/>
      <c r="P548" s="96"/>
      <c r="T548" s="49">
        <v>514</v>
      </c>
      <c r="U5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8" s="50" t="str">
        <f>IFERROR(INDEX(Tab_UBIGEO[],MATCH(PlnMsv_Tab_DocumentosAux[[#This Row],[ADQ_UBIGEO]],Tab_UBIGEO[UBIGEO],0),MATCH($V$34,Tab_UBIGEO[#Headers],0)),"")</f>
        <v/>
      </c>
      <c r="W548" s="50" t="str">
        <f>IFERROR(INDEX(Tab_UBIGEO[],MATCH(PlnMsv_Tab_DocumentosAux[[#This Row],[ADQ_UBIGEO]],Tab_UBIGEO[UBIGEO],0),MATCH($W$34,Tab_UBIGEO[#Headers],0)),"")</f>
        <v/>
      </c>
      <c r="X548" s="51" t="str">
        <f>IFERROR(INDEX(Tab_UBIGEO[],MATCH(PlnMsv_Tab_Documentos[[#This Row],[Departamento]],Tab_UBIGEO[Departamento],0),MATCH(X$34,Tab_UBIGEO[#Headers],0)),"")</f>
        <v/>
      </c>
      <c r="Y548" s="51" t="str">
        <f>IFERROR(INDEX(Tab_UBIGEO[],MATCH(PlnMsv_Tab_Documentos[[#This Row],[Provincia]],Tab_UBIGEO[Provincia],0),MATCH(Y$34,Tab_UBIGEO[#Headers],0)),"")</f>
        <v/>
      </c>
      <c r="Z548" s="50" t="str">
        <f>IF(PlnMsv_Tab_Documentos[[#This Row],[Departamento]]&lt;&gt;"",IF(COUNTIF(Tab_UBIGEO[Departamento],PlnMsv_Tab_Documentos[[#This Row],[Departamento]])&gt;=1,1,0),"")</f>
        <v/>
      </c>
      <c r="AA5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8" s="34"/>
    </row>
    <row r="549" spans="3:29" ht="27.6" customHeight="1">
      <c r="C549" s="88"/>
      <c r="D549" s="89"/>
      <c r="E549" s="90"/>
      <c r="F549" s="91"/>
      <c r="G549" s="92"/>
      <c r="H549" s="93"/>
      <c r="I549" s="93"/>
      <c r="J549" s="94"/>
      <c r="K549" s="94"/>
      <c r="L549" s="94"/>
      <c r="M549" s="94"/>
      <c r="N549" s="94"/>
      <c r="O549" s="95"/>
      <c r="P549" s="96"/>
      <c r="T549" s="49">
        <v>515</v>
      </c>
      <c r="U5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49" s="50" t="str">
        <f>IFERROR(INDEX(Tab_UBIGEO[],MATCH(PlnMsv_Tab_DocumentosAux[[#This Row],[ADQ_UBIGEO]],Tab_UBIGEO[UBIGEO],0),MATCH($V$34,Tab_UBIGEO[#Headers],0)),"")</f>
        <v/>
      </c>
      <c r="W549" s="50" t="str">
        <f>IFERROR(INDEX(Tab_UBIGEO[],MATCH(PlnMsv_Tab_DocumentosAux[[#This Row],[ADQ_UBIGEO]],Tab_UBIGEO[UBIGEO],0),MATCH($W$34,Tab_UBIGEO[#Headers],0)),"")</f>
        <v/>
      </c>
      <c r="X549" s="51" t="str">
        <f>IFERROR(INDEX(Tab_UBIGEO[],MATCH(PlnMsv_Tab_Documentos[[#This Row],[Departamento]],Tab_UBIGEO[Departamento],0),MATCH(X$34,Tab_UBIGEO[#Headers],0)),"")</f>
        <v/>
      </c>
      <c r="Y549" s="51" t="str">
        <f>IFERROR(INDEX(Tab_UBIGEO[],MATCH(PlnMsv_Tab_Documentos[[#This Row],[Provincia]],Tab_UBIGEO[Provincia],0),MATCH(Y$34,Tab_UBIGEO[#Headers],0)),"")</f>
        <v/>
      </c>
      <c r="Z549" s="50" t="str">
        <f>IF(PlnMsv_Tab_Documentos[[#This Row],[Departamento]]&lt;&gt;"",IF(COUNTIF(Tab_UBIGEO[Departamento],PlnMsv_Tab_Documentos[[#This Row],[Departamento]])&gt;=1,1,0),"")</f>
        <v/>
      </c>
      <c r="AA5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49" s="34"/>
    </row>
    <row r="550" spans="3:29" ht="27.6" customHeight="1">
      <c r="C550" s="88"/>
      <c r="D550" s="89"/>
      <c r="E550" s="90"/>
      <c r="F550" s="91"/>
      <c r="G550" s="92"/>
      <c r="H550" s="93"/>
      <c r="I550" s="93"/>
      <c r="J550" s="94"/>
      <c r="K550" s="94"/>
      <c r="L550" s="94"/>
      <c r="M550" s="94"/>
      <c r="N550" s="94"/>
      <c r="O550" s="95"/>
      <c r="P550" s="96"/>
      <c r="T550" s="49">
        <v>516</v>
      </c>
      <c r="U5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0" s="50" t="str">
        <f>IFERROR(INDEX(Tab_UBIGEO[],MATCH(PlnMsv_Tab_DocumentosAux[[#This Row],[ADQ_UBIGEO]],Tab_UBIGEO[UBIGEO],0),MATCH($V$34,Tab_UBIGEO[#Headers],0)),"")</f>
        <v/>
      </c>
      <c r="W550" s="50" t="str">
        <f>IFERROR(INDEX(Tab_UBIGEO[],MATCH(PlnMsv_Tab_DocumentosAux[[#This Row],[ADQ_UBIGEO]],Tab_UBIGEO[UBIGEO],0),MATCH($W$34,Tab_UBIGEO[#Headers],0)),"")</f>
        <v/>
      </c>
      <c r="X550" s="51" t="str">
        <f>IFERROR(INDEX(Tab_UBIGEO[],MATCH(PlnMsv_Tab_Documentos[[#This Row],[Departamento]],Tab_UBIGEO[Departamento],0),MATCH(X$34,Tab_UBIGEO[#Headers],0)),"")</f>
        <v/>
      </c>
      <c r="Y550" s="51" t="str">
        <f>IFERROR(INDEX(Tab_UBIGEO[],MATCH(PlnMsv_Tab_Documentos[[#This Row],[Provincia]],Tab_UBIGEO[Provincia],0),MATCH(Y$34,Tab_UBIGEO[#Headers],0)),"")</f>
        <v/>
      </c>
      <c r="Z550" s="50" t="str">
        <f>IF(PlnMsv_Tab_Documentos[[#This Row],[Departamento]]&lt;&gt;"",IF(COUNTIF(Tab_UBIGEO[Departamento],PlnMsv_Tab_Documentos[[#This Row],[Departamento]])&gt;=1,1,0),"")</f>
        <v/>
      </c>
      <c r="AA5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0" s="34"/>
    </row>
    <row r="551" spans="3:29" ht="27.6" customHeight="1">
      <c r="C551" s="88"/>
      <c r="D551" s="89"/>
      <c r="E551" s="90"/>
      <c r="F551" s="91"/>
      <c r="G551" s="92"/>
      <c r="H551" s="93"/>
      <c r="I551" s="93"/>
      <c r="J551" s="94"/>
      <c r="K551" s="94"/>
      <c r="L551" s="94"/>
      <c r="M551" s="94"/>
      <c r="N551" s="94"/>
      <c r="O551" s="95"/>
      <c r="P551" s="96"/>
      <c r="T551" s="49">
        <v>517</v>
      </c>
      <c r="U5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1" s="50" t="str">
        <f>IFERROR(INDEX(Tab_UBIGEO[],MATCH(PlnMsv_Tab_DocumentosAux[[#This Row],[ADQ_UBIGEO]],Tab_UBIGEO[UBIGEO],0),MATCH($V$34,Tab_UBIGEO[#Headers],0)),"")</f>
        <v/>
      </c>
      <c r="W551" s="50" t="str">
        <f>IFERROR(INDEX(Tab_UBIGEO[],MATCH(PlnMsv_Tab_DocumentosAux[[#This Row],[ADQ_UBIGEO]],Tab_UBIGEO[UBIGEO],0),MATCH($W$34,Tab_UBIGEO[#Headers],0)),"")</f>
        <v/>
      </c>
      <c r="X551" s="51" t="str">
        <f>IFERROR(INDEX(Tab_UBIGEO[],MATCH(PlnMsv_Tab_Documentos[[#This Row],[Departamento]],Tab_UBIGEO[Departamento],0),MATCH(X$34,Tab_UBIGEO[#Headers],0)),"")</f>
        <v/>
      </c>
      <c r="Y551" s="51" t="str">
        <f>IFERROR(INDEX(Tab_UBIGEO[],MATCH(PlnMsv_Tab_Documentos[[#This Row],[Provincia]],Tab_UBIGEO[Provincia],0),MATCH(Y$34,Tab_UBIGEO[#Headers],0)),"")</f>
        <v/>
      </c>
      <c r="Z551" s="50" t="str">
        <f>IF(PlnMsv_Tab_Documentos[[#This Row],[Departamento]]&lt;&gt;"",IF(COUNTIF(Tab_UBIGEO[Departamento],PlnMsv_Tab_Documentos[[#This Row],[Departamento]])&gt;=1,1,0),"")</f>
        <v/>
      </c>
      <c r="AA5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1" s="34"/>
    </row>
    <row r="552" spans="3:29" ht="27.6" customHeight="1">
      <c r="C552" s="88"/>
      <c r="D552" s="89"/>
      <c r="E552" s="90"/>
      <c r="F552" s="91"/>
      <c r="G552" s="92"/>
      <c r="H552" s="93"/>
      <c r="I552" s="93"/>
      <c r="J552" s="94"/>
      <c r="K552" s="94"/>
      <c r="L552" s="94"/>
      <c r="M552" s="94"/>
      <c r="N552" s="94"/>
      <c r="O552" s="95"/>
      <c r="P552" s="96"/>
      <c r="T552" s="49">
        <v>518</v>
      </c>
      <c r="U5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2" s="50" t="str">
        <f>IFERROR(INDEX(Tab_UBIGEO[],MATCH(PlnMsv_Tab_DocumentosAux[[#This Row],[ADQ_UBIGEO]],Tab_UBIGEO[UBIGEO],0),MATCH($V$34,Tab_UBIGEO[#Headers],0)),"")</f>
        <v/>
      </c>
      <c r="W552" s="50" t="str">
        <f>IFERROR(INDEX(Tab_UBIGEO[],MATCH(PlnMsv_Tab_DocumentosAux[[#This Row],[ADQ_UBIGEO]],Tab_UBIGEO[UBIGEO],0),MATCH($W$34,Tab_UBIGEO[#Headers],0)),"")</f>
        <v/>
      </c>
      <c r="X552" s="51" t="str">
        <f>IFERROR(INDEX(Tab_UBIGEO[],MATCH(PlnMsv_Tab_Documentos[[#This Row],[Departamento]],Tab_UBIGEO[Departamento],0),MATCH(X$34,Tab_UBIGEO[#Headers],0)),"")</f>
        <v/>
      </c>
      <c r="Y552" s="51" t="str">
        <f>IFERROR(INDEX(Tab_UBIGEO[],MATCH(PlnMsv_Tab_Documentos[[#This Row],[Provincia]],Tab_UBIGEO[Provincia],0),MATCH(Y$34,Tab_UBIGEO[#Headers],0)),"")</f>
        <v/>
      </c>
      <c r="Z552" s="50" t="str">
        <f>IF(PlnMsv_Tab_Documentos[[#This Row],[Departamento]]&lt;&gt;"",IF(COUNTIF(Tab_UBIGEO[Departamento],PlnMsv_Tab_Documentos[[#This Row],[Departamento]])&gt;=1,1,0),"")</f>
        <v/>
      </c>
      <c r="AA5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2" s="34"/>
    </row>
    <row r="553" spans="3:29" ht="27.6" customHeight="1">
      <c r="C553" s="88"/>
      <c r="D553" s="89"/>
      <c r="E553" s="90"/>
      <c r="F553" s="91"/>
      <c r="G553" s="92"/>
      <c r="H553" s="93"/>
      <c r="I553" s="93"/>
      <c r="J553" s="94"/>
      <c r="K553" s="94"/>
      <c r="L553" s="94"/>
      <c r="M553" s="94"/>
      <c r="N553" s="94"/>
      <c r="O553" s="95"/>
      <c r="P553" s="96"/>
      <c r="T553" s="49">
        <v>519</v>
      </c>
      <c r="U5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3" s="50" t="str">
        <f>IFERROR(INDEX(Tab_UBIGEO[],MATCH(PlnMsv_Tab_DocumentosAux[[#This Row],[ADQ_UBIGEO]],Tab_UBIGEO[UBIGEO],0),MATCH($V$34,Tab_UBIGEO[#Headers],0)),"")</f>
        <v/>
      </c>
      <c r="W553" s="50" t="str">
        <f>IFERROR(INDEX(Tab_UBIGEO[],MATCH(PlnMsv_Tab_DocumentosAux[[#This Row],[ADQ_UBIGEO]],Tab_UBIGEO[UBIGEO],0),MATCH($W$34,Tab_UBIGEO[#Headers],0)),"")</f>
        <v/>
      </c>
      <c r="X553" s="51" t="str">
        <f>IFERROR(INDEX(Tab_UBIGEO[],MATCH(PlnMsv_Tab_Documentos[[#This Row],[Departamento]],Tab_UBIGEO[Departamento],0),MATCH(X$34,Tab_UBIGEO[#Headers],0)),"")</f>
        <v/>
      </c>
      <c r="Y553" s="51" t="str">
        <f>IFERROR(INDEX(Tab_UBIGEO[],MATCH(PlnMsv_Tab_Documentos[[#This Row],[Provincia]],Tab_UBIGEO[Provincia],0),MATCH(Y$34,Tab_UBIGEO[#Headers],0)),"")</f>
        <v/>
      </c>
      <c r="Z553" s="50" t="str">
        <f>IF(PlnMsv_Tab_Documentos[[#This Row],[Departamento]]&lt;&gt;"",IF(COUNTIF(Tab_UBIGEO[Departamento],PlnMsv_Tab_Documentos[[#This Row],[Departamento]])&gt;=1,1,0),"")</f>
        <v/>
      </c>
      <c r="AA5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3" s="34"/>
    </row>
    <row r="554" spans="3:29" ht="27.6" customHeight="1">
      <c r="C554" s="88"/>
      <c r="D554" s="89"/>
      <c r="E554" s="90"/>
      <c r="F554" s="91"/>
      <c r="G554" s="92"/>
      <c r="H554" s="93"/>
      <c r="I554" s="93"/>
      <c r="J554" s="94"/>
      <c r="K554" s="94"/>
      <c r="L554" s="94"/>
      <c r="M554" s="94"/>
      <c r="N554" s="94"/>
      <c r="O554" s="95"/>
      <c r="P554" s="96"/>
      <c r="T554" s="49">
        <v>520</v>
      </c>
      <c r="U5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4" s="50" t="str">
        <f>IFERROR(INDEX(Tab_UBIGEO[],MATCH(PlnMsv_Tab_DocumentosAux[[#This Row],[ADQ_UBIGEO]],Tab_UBIGEO[UBIGEO],0),MATCH($V$34,Tab_UBIGEO[#Headers],0)),"")</f>
        <v/>
      </c>
      <c r="W554" s="50" t="str">
        <f>IFERROR(INDEX(Tab_UBIGEO[],MATCH(PlnMsv_Tab_DocumentosAux[[#This Row],[ADQ_UBIGEO]],Tab_UBIGEO[UBIGEO],0),MATCH($W$34,Tab_UBIGEO[#Headers],0)),"")</f>
        <v/>
      </c>
      <c r="X554" s="51" t="str">
        <f>IFERROR(INDEX(Tab_UBIGEO[],MATCH(PlnMsv_Tab_Documentos[[#This Row],[Departamento]],Tab_UBIGEO[Departamento],0),MATCH(X$34,Tab_UBIGEO[#Headers],0)),"")</f>
        <v/>
      </c>
      <c r="Y554" s="51" t="str">
        <f>IFERROR(INDEX(Tab_UBIGEO[],MATCH(PlnMsv_Tab_Documentos[[#This Row],[Provincia]],Tab_UBIGEO[Provincia],0),MATCH(Y$34,Tab_UBIGEO[#Headers],0)),"")</f>
        <v/>
      </c>
      <c r="Z554" s="50" t="str">
        <f>IF(PlnMsv_Tab_Documentos[[#This Row],[Departamento]]&lt;&gt;"",IF(COUNTIF(Tab_UBIGEO[Departamento],PlnMsv_Tab_Documentos[[#This Row],[Departamento]])&gt;=1,1,0),"")</f>
        <v/>
      </c>
      <c r="AA5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4" s="34"/>
    </row>
    <row r="555" spans="3:29" ht="27.6" customHeight="1">
      <c r="C555" s="88"/>
      <c r="D555" s="89"/>
      <c r="E555" s="90"/>
      <c r="F555" s="91"/>
      <c r="G555" s="92"/>
      <c r="H555" s="93"/>
      <c r="I555" s="93"/>
      <c r="J555" s="94"/>
      <c r="K555" s="94"/>
      <c r="L555" s="94"/>
      <c r="M555" s="94"/>
      <c r="N555" s="94"/>
      <c r="O555" s="95"/>
      <c r="P555" s="96"/>
      <c r="T555" s="49">
        <v>521</v>
      </c>
      <c r="U5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5" s="50" t="str">
        <f>IFERROR(INDEX(Tab_UBIGEO[],MATCH(PlnMsv_Tab_DocumentosAux[[#This Row],[ADQ_UBIGEO]],Tab_UBIGEO[UBIGEO],0),MATCH($V$34,Tab_UBIGEO[#Headers],0)),"")</f>
        <v/>
      </c>
      <c r="W555" s="50" t="str">
        <f>IFERROR(INDEX(Tab_UBIGEO[],MATCH(PlnMsv_Tab_DocumentosAux[[#This Row],[ADQ_UBIGEO]],Tab_UBIGEO[UBIGEO],0),MATCH($W$34,Tab_UBIGEO[#Headers],0)),"")</f>
        <v/>
      </c>
      <c r="X555" s="51" t="str">
        <f>IFERROR(INDEX(Tab_UBIGEO[],MATCH(PlnMsv_Tab_Documentos[[#This Row],[Departamento]],Tab_UBIGEO[Departamento],0),MATCH(X$34,Tab_UBIGEO[#Headers],0)),"")</f>
        <v/>
      </c>
      <c r="Y555" s="51" t="str">
        <f>IFERROR(INDEX(Tab_UBIGEO[],MATCH(PlnMsv_Tab_Documentos[[#This Row],[Provincia]],Tab_UBIGEO[Provincia],0),MATCH(Y$34,Tab_UBIGEO[#Headers],0)),"")</f>
        <v/>
      </c>
      <c r="Z555" s="50" t="str">
        <f>IF(PlnMsv_Tab_Documentos[[#This Row],[Departamento]]&lt;&gt;"",IF(COUNTIF(Tab_UBIGEO[Departamento],PlnMsv_Tab_Documentos[[#This Row],[Departamento]])&gt;=1,1,0),"")</f>
        <v/>
      </c>
      <c r="AA5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5" s="34"/>
    </row>
    <row r="556" spans="3:29" ht="27.6" customHeight="1">
      <c r="C556" s="88"/>
      <c r="D556" s="89"/>
      <c r="E556" s="90"/>
      <c r="F556" s="91"/>
      <c r="G556" s="92"/>
      <c r="H556" s="93"/>
      <c r="I556" s="93"/>
      <c r="J556" s="94"/>
      <c r="K556" s="94"/>
      <c r="L556" s="94"/>
      <c r="M556" s="94"/>
      <c r="N556" s="94"/>
      <c r="O556" s="95"/>
      <c r="P556" s="96"/>
      <c r="T556" s="49">
        <v>522</v>
      </c>
      <c r="U5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6" s="50" t="str">
        <f>IFERROR(INDEX(Tab_UBIGEO[],MATCH(PlnMsv_Tab_DocumentosAux[[#This Row],[ADQ_UBIGEO]],Tab_UBIGEO[UBIGEO],0),MATCH($V$34,Tab_UBIGEO[#Headers],0)),"")</f>
        <v/>
      </c>
      <c r="W556" s="50" t="str">
        <f>IFERROR(INDEX(Tab_UBIGEO[],MATCH(PlnMsv_Tab_DocumentosAux[[#This Row],[ADQ_UBIGEO]],Tab_UBIGEO[UBIGEO],0),MATCH($W$34,Tab_UBIGEO[#Headers],0)),"")</f>
        <v/>
      </c>
      <c r="X556" s="51" t="str">
        <f>IFERROR(INDEX(Tab_UBIGEO[],MATCH(PlnMsv_Tab_Documentos[[#This Row],[Departamento]],Tab_UBIGEO[Departamento],0),MATCH(X$34,Tab_UBIGEO[#Headers],0)),"")</f>
        <v/>
      </c>
      <c r="Y556" s="51" t="str">
        <f>IFERROR(INDEX(Tab_UBIGEO[],MATCH(PlnMsv_Tab_Documentos[[#This Row],[Provincia]],Tab_UBIGEO[Provincia],0),MATCH(Y$34,Tab_UBIGEO[#Headers],0)),"")</f>
        <v/>
      </c>
      <c r="Z556" s="50" t="str">
        <f>IF(PlnMsv_Tab_Documentos[[#This Row],[Departamento]]&lt;&gt;"",IF(COUNTIF(Tab_UBIGEO[Departamento],PlnMsv_Tab_Documentos[[#This Row],[Departamento]])&gt;=1,1,0),"")</f>
        <v/>
      </c>
      <c r="AA5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6" s="34"/>
    </row>
    <row r="557" spans="3:29" ht="27.6" customHeight="1">
      <c r="C557" s="88"/>
      <c r="D557" s="89"/>
      <c r="E557" s="90"/>
      <c r="F557" s="91"/>
      <c r="G557" s="92"/>
      <c r="H557" s="93"/>
      <c r="I557" s="93"/>
      <c r="J557" s="94"/>
      <c r="K557" s="94"/>
      <c r="L557" s="94"/>
      <c r="M557" s="94"/>
      <c r="N557" s="94"/>
      <c r="O557" s="95"/>
      <c r="P557" s="96"/>
      <c r="T557" s="49">
        <v>523</v>
      </c>
      <c r="U5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7" s="50" t="str">
        <f>IFERROR(INDEX(Tab_UBIGEO[],MATCH(PlnMsv_Tab_DocumentosAux[[#This Row],[ADQ_UBIGEO]],Tab_UBIGEO[UBIGEO],0),MATCH($V$34,Tab_UBIGEO[#Headers],0)),"")</f>
        <v/>
      </c>
      <c r="W557" s="50" t="str">
        <f>IFERROR(INDEX(Tab_UBIGEO[],MATCH(PlnMsv_Tab_DocumentosAux[[#This Row],[ADQ_UBIGEO]],Tab_UBIGEO[UBIGEO],0),MATCH($W$34,Tab_UBIGEO[#Headers],0)),"")</f>
        <v/>
      </c>
      <c r="X557" s="51" t="str">
        <f>IFERROR(INDEX(Tab_UBIGEO[],MATCH(PlnMsv_Tab_Documentos[[#This Row],[Departamento]],Tab_UBIGEO[Departamento],0),MATCH(X$34,Tab_UBIGEO[#Headers],0)),"")</f>
        <v/>
      </c>
      <c r="Y557" s="51" t="str">
        <f>IFERROR(INDEX(Tab_UBIGEO[],MATCH(PlnMsv_Tab_Documentos[[#This Row],[Provincia]],Tab_UBIGEO[Provincia],0),MATCH(Y$34,Tab_UBIGEO[#Headers],0)),"")</f>
        <v/>
      </c>
      <c r="Z557" s="50" t="str">
        <f>IF(PlnMsv_Tab_Documentos[[#This Row],[Departamento]]&lt;&gt;"",IF(COUNTIF(Tab_UBIGEO[Departamento],PlnMsv_Tab_Documentos[[#This Row],[Departamento]])&gt;=1,1,0),"")</f>
        <v/>
      </c>
      <c r="AA5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7" s="34"/>
    </row>
    <row r="558" spans="3:29" ht="27.6" customHeight="1">
      <c r="C558" s="88"/>
      <c r="D558" s="89"/>
      <c r="E558" s="90"/>
      <c r="F558" s="91"/>
      <c r="G558" s="92"/>
      <c r="H558" s="93"/>
      <c r="I558" s="93"/>
      <c r="J558" s="94"/>
      <c r="K558" s="94"/>
      <c r="L558" s="94"/>
      <c r="M558" s="94"/>
      <c r="N558" s="94"/>
      <c r="O558" s="95"/>
      <c r="P558" s="96"/>
      <c r="T558" s="49">
        <v>524</v>
      </c>
      <c r="U5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8" s="50" t="str">
        <f>IFERROR(INDEX(Tab_UBIGEO[],MATCH(PlnMsv_Tab_DocumentosAux[[#This Row],[ADQ_UBIGEO]],Tab_UBIGEO[UBIGEO],0),MATCH($V$34,Tab_UBIGEO[#Headers],0)),"")</f>
        <v/>
      </c>
      <c r="W558" s="50" t="str">
        <f>IFERROR(INDEX(Tab_UBIGEO[],MATCH(PlnMsv_Tab_DocumentosAux[[#This Row],[ADQ_UBIGEO]],Tab_UBIGEO[UBIGEO],0),MATCH($W$34,Tab_UBIGEO[#Headers],0)),"")</f>
        <v/>
      </c>
      <c r="X558" s="51" t="str">
        <f>IFERROR(INDEX(Tab_UBIGEO[],MATCH(PlnMsv_Tab_Documentos[[#This Row],[Departamento]],Tab_UBIGEO[Departamento],0),MATCH(X$34,Tab_UBIGEO[#Headers],0)),"")</f>
        <v/>
      </c>
      <c r="Y558" s="51" t="str">
        <f>IFERROR(INDEX(Tab_UBIGEO[],MATCH(PlnMsv_Tab_Documentos[[#This Row],[Provincia]],Tab_UBIGEO[Provincia],0),MATCH(Y$34,Tab_UBIGEO[#Headers],0)),"")</f>
        <v/>
      </c>
      <c r="Z558" s="50" t="str">
        <f>IF(PlnMsv_Tab_Documentos[[#This Row],[Departamento]]&lt;&gt;"",IF(COUNTIF(Tab_UBIGEO[Departamento],PlnMsv_Tab_Documentos[[#This Row],[Departamento]])&gt;=1,1,0),"")</f>
        <v/>
      </c>
      <c r="AA5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8" s="34"/>
    </row>
    <row r="559" spans="3:29" ht="27.6" customHeight="1">
      <c r="C559" s="88"/>
      <c r="D559" s="89"/>
      <c r="E559" s="90"/>
      <c r="F559" s="91"/>
      <c r="G559" s="92"/>
      <c r="H559" s="93"/>
      <c r="I559" s="93"/>
      <c r="J559" s="94"/>
      <c r="K559" s="94"/>
      <c r="L559" s="94"/>
      <c r="M559" s="94"/>
      <c r="N559" s="94"/>
      <c r="O559" s="95"/>
      <c r="P559" s="96"/>
      <c r="T559" s="49">
        <v>525</v>
      </c>
      <c r="U5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59" s="50" t="str">
        <f>IFERROR(INDEX(Tab_UBIGEO[],MATCH(PlnMsv_Tab_DocumentosAux[[#This Row],[ADQ_UBIGEO]],Tab_UBIGEO[UBIGEO],0),MATCH($V$34,Tab_UBIGEO[#Headers],0)),"")</f>
        <v/>
      </c>
      <c r="W559" s="50" t="str">
        <f>IFERROR(INDEX(Tab_UBIGEO[],MATCH(PlnMsv_Tab_DocumentosAux[[#This Row],[ADQ_UBIGEO]],Tab_UBIGEO[UBIGEO],0),MATCH($W$34,Tab_UBIGEO[#Headers],0)),"")</f>
        <v/>
      </c>
      <c r="X559" s="51" t="str">
        <f>IFERROR(INDEX(Tab_UBIGEO[],MATCH(PlnMsv_Tab_Documentos[[#This Row],[Departamento]],Tab_UBIGEO[Departamento],0),MATCH(X$34,Tab_UBIGEO[#Headers],0)),"")</f>
        <v/>
      </c>
      <c r="Y559" s="51" t="str">
        <f>IFERROR(INDEX(Tab_UBIGEO[],MATCH(PlnMsv_Tab_Documentos[[#This Row],[Provincia]],Tab_UBIGEO[Provincia],0),MATCH(Y$34,Tab_UBIGEO[#Headers],0)),"")</f>
        <v/>
      </c>
      <c r="Z559" s="50" t="str">
        <f>IF(PlnMsv_Tab_Documentos[[#This Row],[Departamento]]&lt;&gt;"",IF(COUNTIF(Tab_UBIGEO[Departamento],PlnMsv_Tab_Documentos[[#This Row],[Departamento]])&gt;=1,1,0),"")</f>
        <v/>
      </c>
      <c r="AA5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59" s="34"/>
    </row>
    <row r="560" spans="3:29" ht="27.6" customHeight="1">
      <c r="C560" s="88"/>
      <c r="D560" s="89"/>
      <c r="E560" s="90"/>
      <c r="F560" s="91"/>
      <c r="G560" s="92"/>
      <c r="H560" s="93"/>
      <c r="I560" s="93"/>
      <c r="J560" s="94"/>
      <c r="K560" s="94"/>
      <c r="L560" s="94"/>
      <c r="M560" s="94"/>
      <c r="N560" s="94"/>
      <c r="O560" s="95"/>
      <c r="P560" s="96"/>
      <c r="T560" s="49">
        <v>526</v>
      </c>
      <c r="U5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0" s="50" t="str">
        <f>IFERROR(INDEX(Tab_UBIGEO[],MATCH(PlnMsv_Tab_DocumentosAux[[#This Row],[ADQ_UBIGEO]],Tab_UBIGEO[UBIGEO],0),MATCH($V$34,Tab_UBIGEO[#Headers],0)),"")</f>
        <v/>
      </c>
      <c r="W560" s="50" t="str">
        <f>IFERROR(INDEX(Tab_UBIGEO[],MATCH(PlnMsv_Tab_DocumentosAux[[#This Row],[ADQ_UBIGEO]],Tab_UBIGEO[UBIGEO],0),MATCH($W$34,Tab_UBIGEO[#Headers],0)),"")</f>
        <v/>
      </c>
      <c r="X560" s="51" t="str">
        <f>IFERROR(INDEX(Tab_UBIGEO[],MATCH(PlnMsv_Tab_Documentos[[#This Row],[Departamento]],Tab_UBIGEO[Departamento],0),MATCH(X$34,Tab_UBIGEO[#Headers],0)),"")</f>
        <v/>
      </c>
      <c r="Y560" s="51" t="str">
        <f>IFERROR(INDEX(Tab_UBIGEO[],MATCH(PlnMsv_Tab_Documentos[[#This Row],[Provincia]],Tab_UBIGEO[Provincia],0),MATCH(Y$34,Tab_UBIGEO[#Headers],0)),"")</f>
        <v/>
      </c>
      <c r="Z560" s="50" t="str">
        <f>IF(PlnMsv_Tab_Documentos[[#This Row],[Departamento]]&lt;&gt;"",IF(COUNTIF(Tab_UBIGEO[Departamento],PlnMsv_Tab_Documentos[[#This Row],[Departamento]])&gt;=1,1,0),"")</f>
        <v/>
      </c>
      <c r="AA5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0" s="34"/>
    </row>
    <row r="561" spans="3:29" ht="27.6" customHeight="1">
      <c r="C561" s="88"/>
      <c r="D561" s="89"/>
      <c r="E561" s="90"/>
      <c r="F561" s="91"/>
      <c r="G561" s="92"/>
      <c r="H561" s="93"/>
      <c r="I561" s="93"/>
      <c r="J561" s="94"/>
      <c r="K561" s="94"/>
      <c r="L561" s="94"/>
      <c r="M561" s="94"/>
      <c r="N561" s="94"/>
      <c r="O561" s="95"/>
      <c r="P561" s="96"/>
      <c r="T561" s="49">
        <v>527</v>
      </c>
      <c r="U5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1" s="50" t="str">
        <f>IFERROR(INDEX(Tab_UBIGEO[],MATCH(PlnMsv_Tab_DocumentosAux[[#This Row],[ADQ_UBIGEO]],Tab_UBIGEO[UBIGEO],0),MATCH($V$34,Tab_UBIGEO[#Headers],0)),"")</f>
        <v/>
      </c>
      <c r="W561" s="50" t="str">
        <f>IFERROR(INDEX(Tab_UBIGEO[],MATCH(PlnMsv_Tab_DocumentosAux[[#This Row],[ADQ_UBIGEO]],Tab_UBIGEO[UBIGEO],0),MATCH($W$34,Tab_UBIGEO[#Headers],0)),"")</f>
        <v/>
      </c>
      <c r="X561" s="51" t="str">
        <f>IFERROR(INDEX(Tab_UBIGEO[],MATCH(PlnMsv_Tab_Documentos[[#This Row],[Departamento]],Tab_UBIGEO[Departamento],0),MATCH(X$34,Tab_UBIGEO[#Headers],0)),"")</f>
        <v/>
      </c>
      <c r="Y561" s="51" t="str">
        <f>IFERROR(INDEX(Tab_UBIGEO[],MATCH(PlnMsv_Tab_Documentos[[#This Row],[Provincia]],Tab_UBIGEO[Provincia],0),MATCH(Y$34,Tab_UBIGEO[#Headers],0)),"")</f>
        <v/>
      </c>
      <c r="Z561" s="50" t="str">
        <f>IF(PlnMsv_Tab_Documentos[[#This Row],[Departamento]]&lt;&gt;"",IF(COUNTIF(Tab_UBIGEO[Departamento],PlnMsv_Tab_Documentos[[#This Row],[Departamento]])&gt;=1,1,0),"")</f>
        <v/>
      </c>
      <c r="AA5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1" s="34"/>
    </row>
    <row r="562" spans="3:29" ht="27.6" customHeight="1">
      <c r="C562" s="88"/>
      <c r="D562" s="89"/>
      <c r="E562" s="90"/>
      <c r="F562" s="91"/>
      <c r="G562" s="92"/>
      <c r="H562" s="93"/>
      <c r="I562" s="93"/>
      <c r="J562" s="94"/>
      <c r="K562" s="94"/>
      <c r="L562" s="94"/>
      <c r="M562" s="94"/>
      <c r="N562" s="94"/>
      <c r="O562" s="95"/>
      <c r="P562" s="96"/>
      <c r="T562" s="49">
        <v>528</v>
      </c>
      <c r="U5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2" s="50" t="str">
        <f>IFERROR(INDEX(Tab_UBIGEO[],MATCH(PlnMsv_Tab_DocumentosAux[[#This Row],[ADQ_UBIGEO]],Tab_UBIGEO[UBIGEO],0),MATCH($V$34,Tab_UBIGEO[#Headers],0)),"")</f>
        <v/>
      </c>
      <c r="W562" s="50" t="str">
        <f>IFERROR(INDEX(Tab_UBIGEO[],MATCH(PlnMsv_Tab_DocumentosAux[[#This Row],[ADQ_UBIGEO]],Tab_UBIGEO[UBIGEO],0),MATCH($W$34,Tab_UBIGEO[#Headers],0)),"")</f>
        <v/>
      </c>
      <c r="X562" s="51" t="str">
        <f>IFERROR(INDEX(Tab_UBIGEO[],MATCH(PlnMsv_Tab_Documentos[[#This Row],[Departamento]],Tab_UBIGEO[Departamento],0),MATCH(X$34,Tab_UBIGEO[#Headers],0)),"")</f>
        <v/>
      </c>
      <c r="Y562" s="51" t="str">
        <f>IFERROR(INDEX(Tab_UBIGEO[],MATCH(PlnMsv_Tab_Documentos[[#This Row],[Provincia]],Tab_UBIGEO[Provincia],0),MATCH(Y$34,Tab_UBIGEO[#Headers],0)),"")</f>
        <v/>
      </c>
      <c r="Z562" s="50" t="str">
        <f>IF(PlnMsv_Tab_Documentos[[#This Row],[Departamento]]&lt;&gt;"",IF(COUNTIF(Tab_UBIGEO[Departamento],PlnMsv_Tab_Documentos[[#This Row],[Departamento]])&gt;=1,1,0),"")</f>
        <v/>
      </c>
      <c r="AA5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2" s="34"/>
    </row>
    <row r="563" spans="3:29" ht="27.6" customHeight="1">
      <c r="C563" s="88"/>
      <c r="D563" s="89"/>
      <c r="E563" s="90"/>
      <c r="F563" s="91"/>
      <c r="G563" s="92"/>
      <c r="H563" s="93"/>
      <c r="I563" s="93"/>
      <c r="J563" s="94"/>
      <c r="K563" s="94"/>
      <c r="L563" s="94"/>
      <c r="M563" s="94"/>
      <c r="N563" s="94"/>
      <c r="O563" s="95"/>
      <c r="P563" s="96"/>
      <c r="T563" s="49">
        <v>529</v>
      </c>
      <c r="U5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3" s="50" t="str">
        <f>IFERROR(INDEX(Tab_UBIGEO[],MATCH(PlnMsv_Tab_DocumentosAux[[#This Row],[ADQ_UBIGEO]],Tab_UBIGEO[UBIGEO],0),MATCH($V$34,Tab_UBIGEO[#Headers],0)),"")</f>
        <v/>
      </c>
      <c r="W563" s="50" t="str">
        <f>IFERROR(INDEX(Tab_UBIGEO[],MATCH(PlnMsv_Tab_DocumentosAux[[#This Row],[ADQ_UBIGEO]],Tab_UBIGEO[UBIGEO],0),MATCH($W$34,Tab_UBIGEO[#Headers],0)),"")</f>
        <v/>
      </c>
      <c r="X563" s="51" t="str">
        <f>IFERROR(INDEX(Tab_UBIGEO[],MATCH(PlnMsv_Tab_Documentos[[#This Row],[Departamento]],Tab_UBIGEO[Departamento],0),MATCH(X$34,Tab_UBIGEO[#Headers],0)),"")</f>
        <v/>
      </c>
      <c r="Y563" s="51" t="str">
        <f>IFERROR(INDEX(Tab_UBIGEO[],MATCH(PlnMsv_Tab_Documentos[[#This Row],[Provincia]],Tab_UBIGEO[Provincia],0),MATCH(Y$34,Tab_UBIGEO[#Headers],0)),"")</f>
        <v/>
      </c>
      <c r="Z563" s="50" t="str">
        <f>IF(PlnMsv_Tab_Documentos[[#This Row],[Departamento]]&lt;&gt;"",IF(COUNTIF(Tab_UBIGEO[Departamento],PlnMsv_Tab_Documentos[[#This Row],[Departamento]])&gt;=1,1,0),"")</f>
        <v/>
      </c>
      <c r="AA5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3" s="34"/>
    </row>
    <row r="564" spans="3:29" ht="27.6" customHeight="1">
      <c r="C564" s="88"/>
      <c r="D564" s="89"/>
      <c r="E564" s="90"/>
      <c r="F564" s="91"/>
      <c r="G564" s="92"/>
      <c r="H564" s="93"/>
      <c r="I564" s="93"/>
      <c r="J564" s="94"/>
      <c r="K564" s="94"/>
      <c r="L564" s="94"/>
      <c r="M564" s="94"/>
      <c r="N564" s="94"/>
      <c r="O564" s="95"/>
      <c r="P564" s="96"/>
      <c r="T564" s="49">
        <v>530</v>
      </c>
      <c r="U5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4" s="50" t="str">
        <f>IFERROR(INDEX(Tab_UBIGEO[],MATCH(PlnMsv_Tab_DocumentosAux[[#This Row],[ADQ_UBIGEO]],Tab_UBIGEO[UBIGEO],0),MATCH($V$34,Tab_UBIGEO[#Headers],0)),"")</f>
        <v/>
      </c>
      <c r="W564" s="50" t="str">
        <f>IFERROR(INDEX(Tab_UBIGEO[],MATCH(PlnMsv_Tab_DocumentosAux[[#This Row],[ADQ_UBIGEO]],Tab_UBIGEO[UBIGEO],0),MATCH($W$34,Tab_UBIGEO[#Headers],0)),"")</f>
        <v/>
      </c>
      <c r="X564" s="51" t="str">
        <f>IFERROR(INDEX(Tab_UBIGEO[],MATCH(PlnMsv_Tab_Documentos[[#This Row],[Departamento]],Tab_UBIGEO[Departamento],0),MATCH(X$34,Tab_UBIGEO[#Headers],0)),"")</f>
        <v/>
      </c>
      <c r="Y564" s="51" t="str">
        <f>IFERROR(INDEX(Tab_UBIGEO[],MATCH(PlnMsv_Tab_Documentos[[#This Row],[Provincia]],Tab_UBIGEO[Provincia],0),MATCH(Y$34,Tab_UBIGEO[#Headers],0)),"")</f>
        <v/>
      </c>
      <c r="Z564" s="50" t="str">
        <f>IF(PlnMsv_Tab_Documentos[[#This Row],[Departamento]]&lt;&gt;"",IF(COUNTIF(Tab_UBIGEO[Departamento],PlnMsv_Tab_Documentos[[#This Row],[Departamento]])&gt;=1,1,0),"")</f>
        <v/>
      </c>
      <c r="AA5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4" s="34"/>
    </row>
    <row r="565" spans="3:29" ht="27.6" customHeight="1">
      <c r="C565" s="88"/>
      <c r="D565" s="89"/>
      <c r="E565" s="90"/>
      <c r="F565" s="91"/>
      <c r="G565" s="92"/>
      <c r="H565" s="93"/>
      <c r="I565" s="93"/>
      <c r="J565" s="94"/>
      <c r="K565" s="94"/>
      <c r="L565" s="94"/>
      <c r="M565" s="94"/>
      <c r="N565" s="94"/>
      <c r="O565" s="95"/>
      <c r="P565" s="96"/>
      <c r="T565" s="49">
        <v>531</v>
      </c>
      <c r="U5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5" s="50" t="str">
        <f>IFERROR(INDEX(Tab_UBIGEO[],MATCH(PlnMsv_Tab_DocumentosAux[[#This Row],[ADQ_UBIGEO]],Tab_UBIGEO[UBIGEO],0),MATCH($V$34,Tab_UBIGEO[#Headers],0)),"")</f>
        <v/>
      </c>
      <c r="W565" s="50" t="str">
        <f>IFERROR(INDEX(Tab_UBIGEO[],MATCH(PlnMsv_Tab_DocumentosAux[[#This Row],[ADQ_UBIGEO]],Tab_UBIGEO[UBIGEO],0),MATCH($W$34,Tab_UBIGEO[#Headers],0)),"")</f>
        <v/>
      </c>
      <c r="X565" s="51" t="str">
        <f>IFERROR(INDEX(Tab_UBIGEO[],MATCH(PlnMsv_Tab_Documentos[[#This Row],[Departamento]],Tab_UBIGEO[Departamento],0),MATCH(X$34,Tab_UBIGEO[#Headers],0)),"")</f>
        <v/>
      </c>
      <c r="Y565" s="51" t="str">
        <f>IFERROR(INDEX(Tab_UBIGEO[],MATCH(PlnMsv_Tab_Documentos[[#This Row],[Provincia]],Tab_UBIGEO[Provincia],0),MATCH(Y$34,Tab_UBIGEO[#Headers],0)),"")</f>
        <v/>
      </c>
      <c r="Z565" s="50" t="str">
        <f>IF(PlnMsv_Tab_Documentos[[#This Row],[Departamento]]&lt;&gt;"",IF(COUNTIF(Tab_UBIGEO[Departamento],PlnMsv_Tab_Documentos[[#This Row],[Departamento]])&gt;=1,1,0),"")</f>
        <v/>
      </c>
      <c r="AA5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5" s="34"/>
    </row>
    <row r="566" spans="3:29" ht="27.6" customHeight="1">
      <c r="C566" s="88"/>
      <c r="D566" s="89"/>
      <c r="E566" s="90"/>
      <c r="F566" s="91"/>
      <c r="G566" s="92"/>
      <c r="H566" s="93"/>
      <c r="I566" s="93"/>
      <c r="J566" s="94"/>
      <c r="K566" s="94"/>
      <c r="L566" s="94"/>
      <c r="M566" s="94"/>
      <c r="N566" s="94"/>
      <c r="O566" s="95"/>
      <c r="P566" s="96"/>
      <c r="T566" s="49">
        <v>532</v>
      </c>
      <c r="U5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6" s="50" t="str">
        <f>IFERROR(INDEX(Tab_UBIGEO[],MATCH(PlnMsv_Tab_DocumentosAux[[#This Row],[ADQ_UBIGEO]],Tab_UBIGEO[UBIGEO],0),MATCH($V$34,Tab_UBIGEO[#Headers],0)),"")</f>
        <v/>
      </c>
      <c r="W566" s="50" t="str">
        <f>IFERROR(INDEX(Tab_UBIGEO[],MATCH(PlnMsv_Tab_DocumentosAux[[#This Row],[ADQ_UBIGEO]],Tab_UBIGEO[UBIGEO],0),MATCH($W$34,Tab_UBIGEO[#Headers],0)),"")</f>
        <v/>
      </c>
      <c r="X566" s="51" t="str">
        <f>IFERROR(INDEX(Tab_UBIGEO[],MATCH(PlnMsv_Tab_Documentos[[#This Row],[Departamento]],Tab_UBIGEO[Departamento],0),MATCH(X$34,Tab_UBIGEO[#Headers],0)),"")</f>
        <v/>
      </c>
      <c r="Y566" s="51" t="str">
        <f>IFERROR(INDEX(Tab_UBIGEO[],MATCH(PlnMsv_Tab_Documentos[[#This Row],[Provincia]],Tab_UBIGEO[Provincia],0),MATCH(Y$34,Tab_UBIGEO[#Headers],0)),"")</f>
        <v/>
      </c>
      <c r="Z566" s="50" t="str">
        <f>IF(PlnMsv_Tab_Documentos[[#This Row],[Departamento]]&lt;&gt;"",IF(COUNTIF(Tab_UBIGEO[Departamento],PlnMsv_Tab_Documentos[[#This Row],[Departamento]])&gt;=1,1,0),"")</f>
        <v/>
      </c>
      <c r="AA5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6" s="34"/>
    </row>
    <row r="567" spans="3:29" ht="27.6" customHeight="1">
      <c r="C567" s="88"/>
      <c r="D567" s="89"/>
      <c r="E567" s="90"/>
      <c r="F567" s="91"/>
      <c r="G567" s="92"/>
      <c r="H567" s="93"/>
      <c r="I567" s="93"/>
      <c r="J567" s="94"/>
      <c r="K567" s="94"/>
      <c r="L567" s="94"/>
      <c r="M567" s="94"/>
      <c r="N567" s="94"/>
      <c r="O567" s="95"/>
      <c r="P567" s="96"/>
      <c r="T567" s="49">
        <v>533</v>
      </c>
      <c r="U5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7" s="50" t="str">
        <f>IFERROR(INDEX(Tab_UBIGEO[],MATCH(PlnMsv_Tab_DocumentosAux[[#This Row],[ADQ_UBIGEO]],Tab_UBIGEO[UBIGEO],0),MATCH($V$34,Tab_UBIGEO[#Headers],0)),"")</f>
        <v/>
      </c>
      <c r="W567" s="50" t="str">
        <f>IFERROR(INDEX(Tab_UBIGEO[],MATCH(PlnMsv_Tab_DocumentosAux[[#This Row],[ADQ_UBIGEO]],Tab_UBIGEO[UBIGEO],0),MATCH($W$34,Tab_UBIGEO[#Headers],0)),"")</f>
        <v/>
      </c>
      <c r="X567" s="51" t="str">
        <f>IFERROR(INDEX(Tab_UBIGEO[],MATCH(PlnMsv_Tab_Documentos[[#This Row],[Departamento]],Tab_UBIGEO[Departamento],0),MATCH(X$34,Tab_UBIGEO[#Headers],0)),"")</f>
        <v/>
      </c>
      <c r="Y567" s="51" t="str">
        <f>IFERROR(INDEX(Tab_UBIGEO[],MATCH(PlnMsv_Tab_Documentos[[#This Row],[Provincia]],Tab_UBIGEO[Provincia],0),MATCH(Y$34,Tab_UBIGEO[#Headers],0)),"")</f>
        <v/>
      </c>
      <c r="Z567" s="50" t="str">
        <f>IF(PlnMsv_Tab_Documentos[[#This Row],[Departamento]]&lt;&gt;"",IF(COUNTIF(Tab_UBIGEO[Departamento],PlnMsv_Tab_Documentos[[#This Row],[Departamento]])&gt;=1,1,0),"")</f>
        <v/>
      </c>
      <c r="AA5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7" s="34"/>
    </row>
    <row r="568" spans="3:29" ht="27.6" customHeight="1">
      <c r="C568" s="88"/>
      <c r="D568" s="89"/>
      <c r="E568" s="90"/>
      <c r="F568" s="91"/>
      <c r="G568" s="92"/>
      <c r="H568" s="93"/>
      <c r="I568" s="93"/>
      <c r="J568" s="94"/>
      <c r="K568" s="94"/>
      <c r="L568" s="94"/>
      <c r="M568" s="94"/>
      <c r="N568" s="94"/>
      <c r="O568" s="95"/>
      <c r="P568" s="96"/>
      <c r="T568" s="49">
        <v>534</v>
      </c>
      <c r="U5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8" s="50" t="str">
        <f>IFERROR(INDEX(Tab_UBIGEO[],MATCH(PlnMsv_Tab_DocumentosAux[[#This Row],[ADQ_UBIGEO]],Tab_UBIGEO[UBIGEO],0),MATCH($V$34,Tab_UBIGEO[#Headers],0)),"")</f>
        <v/>
      </c>
      <c r="W568" s="50" t="str">
        <f>IFERROR(INDEX(Tab_UBIGEO[],MATCH(PlnMsv_Tab_DocumentosAux[[#This Row],[ADQ_UBIGEO]],Tab_UBIGEO[UBIGEO],0),MATCH($W$34,Tab_UBIGEO[#Headers],0)),"")</f>
        <v/>
      </c>
      <c r="X568" s="51" t="str">
        <f>IFERROR(INDEX(Tab_UBIGEO[],MATCH(PlnMsv_Tab_Documentos[[#This Row],[Departamento]],Tab_UBIGEO[Departamento],0),MATCH(X$34,Tab_UBIGEO[#Headers],0)),"")</f>
        <v/>
      </c>
      <c r="Y568" s="51" t="str">
        <f>IFERROR(INDEX(Tab_UBIGEO[],MATCH(PlnMsv_Tab_Documentos[[#This Row],[Provincia]],Tab_UBIGEO[Provincia],0),MATCH(Y$34,Tab_UBIGEO[#Headers],0)),"")</f>
        <v/>
      </c>
      <c r="Z568" s="50" t="str">
        <f>IF(PlnMsv_Tab_Documentos[[#This Row],[Departamento]]&lt;&gt;"",IF(COUNTIF(Tab_UBIGEO[Departamento],PlnMsv_Tab_Documentos[[#This Row],[Departamento]])&gt;=1,1,0),"")</f>
        <v/>
      </c>
      <c r="AA5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8" s="34"/>
    </row>
    <row r="569" spans="3:29" ht="27.6" customHeight="1">
      <c r="C569" s="88"/>
      <c r="D569" s="89"/>
      <c r="E569" s="90"/>
      <c r="F569" s="91"/>
      <c r="G569" s="92"/>
      <c r="H569" s="93"/>
      <c r="I569" s="93"/>
      <c r="J569" s="94"/>
      <c r="K569" s="94"/>
      <c r="L569" s="94"/>
      <c r="M569" s="94"/>
      <c r="N569" s="94"/>
      <c r="O569" s="95"/>
      <c r="P569" s="96"/>
      <c r="T569" s="49">
        <v>535</v>
      </c>
      <c r="U5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69" s="50" t="str">
        <f>IFERROR(INDEX(Tab_UBIGEO[],MATCH(PlnMsv_Tab_DocumentosAux[[#This Row],[ADQ_UBIGEO]],Tab_UBIGEO[UBIGEO],0),MATCH($V$34,Tab_UBIGEO[#Headers],0)),"")</f>
        <v/>
      </c>
      <c r="W569" s="50" t="str">
        <f>IFERROR(INDEX(Tab_UBIGEO[],MATCH(PlnMsv_Tab_DocumentosAux[[#This Row],[ADQ_UBIGEO]],Tab_UBIGEO[UBIGEO],0),MATCH($W$34,Tab_UBIGEO[#Headers],0)),"")</f>
        <v/>
      </c>
      <c r="X569" s="51" t="str">
        <f>IFERROR(INDEX(Tab_UBIGEO[],MATCH(PlnMsv_Tab_Documentos[[#This Row],[Departamento]],Tab_UBIGEO[Departamento],0),MATCH(X$34,Tab_UBIGEO[#Headers],0)),"")</f>
        <v/>
      </c>
      <c r="Y569" s="51" t="str">
        <f>IFERROR(INDEX(Tab_UBIGEO[],MATCH(PlnMsv_Tab_Documentos[[#This Row],[Provincia]],Tab_UBIGEO[Provincia],0),MATCH(Y$34,Tab_UBIGEO[#Headers],0)),"")</f>
        <v/>
      </c>
      <c r="Z569" s="50" t="str">
        <f>IF(PlnMsv_Tab_Documentos[[#This Row],[Departamento]]&lt;&gt;"",IF(COUNTIF(Tab_UBIGEO[Departamento],PlnMsv_Tab_Documentos[[#This Row],[Departamento]])&gt;=1,1,0),"")</f>
        <v/>
      </c>
      <c r="AA5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69" s="34"/>
    </row>
    <row r="570" spans="3:29" ht="27.6" customHeight="1">
      <c r="C570" s="88"/>
      <c r="D570" s="89"/>
      <c r="E570" s="90"/>
      <c r="F570" s="91"/>
      <c r="G570" s="92"/>
      <c r="H570" s="93"/>
      <c r="I570" s="93"/>
      <c r="J570" s="94"/>
      <c r="K570" s="94"/>
      <c r="L570" s="94"/>
      <c r="M570" s="94"/>
      <c r="N570" s="94"/>
      <c r="O570" s="95"/>
      <c r="P570" s="96"/>
      <c r="T570" s="49">
        <v>536</v>
      </c>
      <c r="U5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0" s="50" t="str">
        <f>IFERROR(INDEX(Tab_UBIGEO[],MATCH(PlnMsv_Tab_DocumentosAux[[#This Row],[ADQ_UBIGEO]],Tab_UBIGEO[UBIGEO],0),MATCH($V$34,Tab_UBIGEO[#Headers],0)),"")</f>
        <v/>
      </c>
      <c r="W570" s="50" t="str">
        <f>IFERROR(INDEX(Tab_UBIGEO[],MATCH(PlnMsv_Tab_DocumentosAux[[#This Row],[ADQ_UBIGEO]],Tab_UBIGEO[UBIGEO],0),MATCH($W$34,Tab_UBIGEO[#Headers],0)),"")</f>
        <v/>
      </c>
      <c r="X570" s="51" t="str">
        <f>IFERROR(INDEX(Tab_UBIGEO[],MATCH(PlnMsv_Tab_Documentos[[#This Row],[Departamento]],Tab_UBIGEO[Departamento],0),MATCH(X$34,Tab_UBIGEO[#Headers],0)),"")</f>
        <v/>
      </c>
      <c r="Y570" s="51" t="str">
        <f>IFERROR(INDEX(Tab_UBIGEO[],MATCH(PlnMsv_Tab_Documentos[[#This Row],[Provincia]],Tab_UBIGEO[Provincia],0),MATCH(Y$34,Tab_UBIGEO[#Headers],0)),"")</f>
        <v/>
      </c>
      <c r="Z570" s="50" t="str">
        <f>IF(PlnMsv_Tab_Documentos[[#This Row],[Departamento]]&lt;&gt;"",IF(COUNTIF(Tab_UBIGEO[Departamento],PlnMsv_Tab_Documentos[[#This Row],[Departamento]])&gt;=1,1,0),"")</f>
        <v/>
      </c>
      <c r="AA5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0" s="34"/>
    </row>
    <row r="571" spans="3:29" ht="27.6" customHeight="1">
      <c r="C571" s="88"/>
      <c r="D571" s="89"/>
      <c r="E571" s="90"/>
      <c r="F571" s="91"/>
      <c r="G571" s="92"/>
      <c r="H571" s="93"/>
      <c r="I571" s="93"/>
      <c r="J571" s="94"/>
      <c r="K571" s="94"/>
      <c r="L571" s="94"/>
      <c r="M571" s="94"/>
      <c r="N571" s="94"/>
      <c r="O571" s="95"/>
      <c r="P571" s="96"/>
      <c r="T571" s="49">
        <v>537</v>
      </c>
      <c r="U5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1" s="50" t="str">
        <f>IFERROR(INDEX(Tab_UBIGEO[],MATCH(PlnMsv_Tab_DocumentosAux[[#This Row],[ADQ_UBIGEO]],Tab_UBIGEO[UBIGEO],0),MATCH($V$34,Tab_UBIGEO[#Headers],0)),"")</f>
        <v/>
      </c>
      <c r="W571" s="50" t="str">
        <f>IFERROR(INDEX(Tab_UBIGEO[],MATCH(PlnMsv_Tab_DocumentosAux[[#This Row],[ADQ_UBIGEO]],Tab_UBIGEO[UBIGEO],0),MATCH($W$34,Tab_UBIGEO[#Headers],0)),"")</f>
        <v/>
      </c>
      <c r="X571" s="51" t="str">
        <f>IFERROR(INDEX(Tab_UBIGEO[],MATCH(PlnMsv_Tab_Documentos[[#This Row],[Departamento]],Tab_UBIGEO[Departamento],0),MATCH(X$34,Tab_UBIGEO[#Headers],0)),"")</f>
        <v/>
      </c>
      <c r="Y571" s="51" t="str">
        <f>IFERROR(INDEX(Tab_UBIGEO[],MATCH(PlnMsv_Tab_Documentos[[#This Row],[Provincia]],Tab_UBIGEO[Provincia],0),MATCH(Y$34,Tab_UBIGEO[#Headers],0)),"")</f>
        <v/>
      </c>
      <c r="Z571" s="50" t="str">
        <f>IF(PlnMsv_Tab_Documentos[[#This Row],[Departamento]]&lt;&gt;"",IF(COUNTIF(Tab_UBIGEO[Departamento],PlnMsv_Tab_Documentos[[#This Row],[Departamento]])&gt;=1,1,0),"")</f>
        <v/>
      </c>
      <c r="AA5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1" s="34"/>
    </row>
    <row r="572" spans="3:29" ht="27.6" customHeight="1">
      <c r="C572" s="88"/>
      <c r="D572" s="89"/>
      <c r="E572" s="90"/>
      <c r="F572" s="91"/>
      <c r="G572" s="92"/>
      <c r="H572" s="93"/>
      <c r="I572" s="93"/>
      <c r="J572" s="94"/>
      <c r="K572" s="94"/>
      <c r="L572" s="94"/>
      <c r="M572" s="94"/>
      <c r="N572" s="94"/>
      <c r="O572" s="95"/>
      <c r="P572" s="96"/>
      <c r="T572" s="49">
        <v>538</v>
      </c>
      <c r="U5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2" s="50" t="str">
        <f>IFERROR(INDEX(Tab_UBIGEO[],MATCH(PlnMsv_Tab_DocumentosAux[[#This Row],[ADQ_UBIGEO]],Tab_UBIGEO[UBIGEO],0),MATCH($V$34,Tab_UBIGEO[#Headers],0)),"")</f>
        <v/>
      </c>
      <c r="W572" s="50" t="str">
        <f>IFERROR(INDEX(Tab_UBIGEO[],MATCH(PlnMsv_Tab_DocumentosAux[[#This Row],[ADQ_UBIGEO]],Tab_UBIGEO[UBIGEO],0),MATCH($W$34,Tab_UBIGEO[#Headers],0)),"")</f>
        <v/>
      </c>
      <c r="X572" s="51" t="str">
        <f>IFERROR(INDEX(Tab_UBIGEO[],MATCH(PlnMsv_Tab_Documentos[[#This Row],[Departamento]],Tab_UBIGEO[Departamento],0),MATCH(X$34,Tab_UBIGEO[#Headers],0)),"")</f>
        <v/>
      </c>
      <c r="Y572" s="51" t="str">
        <f>IFERROR(INDEX(Tab_UBIGEO[],MATCH(PlnMsv_Tab_Documentos[[#This Row],[Provincia]],Tab_UBIGEO[Provincia],0),MATCH(Y$34,Tab_UBIGEO[#Headers],0)),"")</f>
        <v/>
      </c>
      <c r="Z572" s="50" t="str">
        <f>IF(PlnMsv_Tab_Documentos[[#This Row],[Departamento]]&lt;&gt;"",IF(COUNTIF(Tab_UBIGEO[Departamento],PlnMsv_Tab_Documentos[[#This Row],[Departamento]])&gt;=1,1,0),"")</f>
        <v/>
      </c>
      <c r="AA5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2" s="34"/>
    </row>
    <row r="573" spans="3:29" ht="27.6" customHeight="1">
      <c r="C573" s="88"/>
      <c r="D573" s="89"/>
      <c r="E573" s="90"/>
      <c r="F573" s="91"/>
      <c r="G573" s="92"/>
      <c r="H573" s="93"/>
      <c r="I573" s="93"/>
      <c r="J573" s="94"/>
      <c r="K573" s="94"/>
      <c r="L573" s="94"/>
      <c r="M573" s="94"/>
      <c r="N573" s="94"/>
      <c r="O573" s="95"/>
      <c r="P573" s="96"/>
      <c r="T573" s="49">
        <v>539</v>
      </c>
      <c r="U5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3" s="50" t="str">
        <f>IFERROR(INDEX(Tab_UBIGEO[],MATCH(PlnMsv_Tab_DocumentosAux[[#This Row],[ADQ_UBIGEO]],Tab_UBIGEO[UBIGEO],0),MATCH($V$34,Tab_UBIGEO[#Headers],0)),"")</f>
        <v/>
      </c>
      <c r="W573" s="50" t="str">
        <f>IFERROR(INDEX(Tab_UBIGEO[],MATCH(PlnMsv_Tab_DocumentosAux[[#This Row],[ADQ_UBIGEO]],Tab_UBIGEO[UBIGEO],0),MATCH($W$34,Tab_UBIGEO[#Headers],0)),"")</f>
        <v/>
      </c>
      <c r="X573" s="51" t="str">
        <f>IFERROR(INDEX(Tab_UBIGEO[],MATCH(PlnMsv_Tab_Documentos[[#This Row],[Departamento]],Tab_UBIGEO[Departamento],0),MATCH(X$34,Tab_UBIGEO[#Headers],0)),"")</f>
        <v/>
      </c>
      <c r="Y573" s="51" t="str">
        <f>IFERROR(INDEX(Tab_UBIGEO[],MATCH(PlnMsv_Tab_Documentos[[#This Row],[Provincia]],Tab_UBIGEO[Provincia],0),MATCH(Y$34,Tab_UBIGEO[#Headers],0)),"")</f>
        <v/>
      </c>
      <c r="Z573" s="50" t="str">
        <f>IF(PlnMsv_Tab_Documentos[[#This Row],[Departamento]]&lt;&gt;"",IF(COUNTIF(Tab_UBIGEO[Departamento],PlnMsv_Tab_Documentos[[#This Row],[Departamento]])&gt;=1,1,0),"")</f>
        <v/>
      </c>
      <c r="AA5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3" s="34"/>
    </row>
    <row r="574" spans="3:29" ht="27.6" customHeight="1">
      <c r="C574" s="88"/>
      <c r="D574" s="89"/>
      <c r="E574" s="90"/>
      <c r="F574" s="91"/>
      <c r="G574" s="92"/>
      <c r="H574" s="93"/>
      <c r="I574" s="93"/>
      <c r="J574" s="94"/>
      <c r="K574" s="94"/>
      <c r="L574" s="94"/>
      <c r="M574" s="94"/>
      <c r="N574" s="94"/>
      <c r="O574" s="95"/>
      <c r="P574" s="96"/>
      <c r="T574" s="49">
        <v>540</v>
      </c>
      <c r="U5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4" s="50" t="str">
        <f>IFERROR(INDEX(Tab_UBIGEO[],MATCH(PlnMsv_Tab_DocumentosAux[[#This Row],[ADQ_UBIGEO]],Tab_UBIGEO[UBIGEO],0),MATCH($V$34,Tab_UBIGEO[#Headers],0)),"")</f>
        <v/>
      </c>
      <c r="W574" s="50" t="str">
        <f>IFERROR(INDEX(Tab_UBIGEO[],MATCH(PlnMsv_Tab_DocumentosAux[[#This Row],[ADQ_UBIGEO]],Tab_UBIGEO[UBIGEO],0),MATCH($W$34,Tab_UBIGEO[#Headers],0)),"")</f>
        <v/>
      </c>
      <c r="X574" s="51" t="str">
        <f>IFERROR(INDEX(Tab_UBIGEO[],MATCH(PlnMsv_Tab_Documentos[[#This Row],[Departamento]],Tab_UBIGEO[Departamento],0),MATCH(X$34,Tab_UBIGEO[#Headers],0)),"")</f>
        <v/>
      </c>
      <c r="Y574" s="51" t="str">
        <f>IFERROR(INDEX(Tab_UBIGEO[],MATCH(PlnMsv_Tab_Documentos[[#This Row],[Provincia]],Tab_UBIGEO[Provincia],0),MATCH(Y$34,Tab_UBIGEO[#Headers],0)),"")</f>
        <v/>
      </c>
      <c r="Z574" s="50" t="str">
        <f>IF(PlnMsv_Tab_Documentos[[#This Row],[Departamento]]&lt;&gt;"",IF(COUNTIF(Tab_UBIGEO[Departamento],PlnMsv_Tab_Documentos[[#This Row],[Departamento]])&gt;=1,1,0),"")</f>
        <v/>
      </c>
      <c r="AA5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4" s="34"/>
    </row>
    <row r="575" spans="3:29" ht="27.6" customHeight="1">
      <c r="C575" s="88"/>
      <c r="D575" s="89"/>
      <c r="E575" s="90"/>
      <c r="F575" s="91"/>
      <c r="G575" s="92"/>
      <c r="H575" s="93"/>
      <c r="I575" s="93"/>
      <c r="J575" s="94"/>
      <c r="K575" s="94"/>
      <c r="L575" s="94"/>
      <c r="M575" s="94"/>
      <c r="N575" s="94"/>
      <c r="O575" s="95"/>
      <c r="P575" s="96"/>
      <c r="T575" s="49">
        <v>541</v>
      </c>
      <c r="U5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5" s="50" t="str">
        <f>IFERROR(INDEX(Tab_UBIGEO[],MATCH(PlnMsv_Tab_DocumentosAux[[#This Row],[ADQ_UBIGEO]],Tab_UBIGEO[UBIGEO],0),MATCH($V$34,Tab_UBIGEO[#Headers],0)),"")</f>
        <v/>
      </c>
      <c r="W575" s="50" t="str">
        <f>IFERROR(INDEX(Tab_UBIGEO[],MATCH(PlnMsv_Tab_DocumentosAux[[#This Row],[ADQ_UBIGEO]],Tab_UBIGEO[UBIGEO],0),MATCH($W$34,Tab_UBIGEO[#Headers],0)),"")</f>
        <v/>
      </c>
      <c r="X575" s="51" t="str">
        <f>IFERROR(INDEX(Tab_UBIGEO[],MATCH(PlnMsv_Tab_Documentos[[#This Row],[Departamento]],Tab_UBIGEO[Departamento],0),MATCH(X$34,Tab_UBIGEO[#Headers],0)),"")</f>
        <v/>
      </c>
      <c r="Y575" s="51" t="str">
        <f>IFERROR(INDEX(Tab_UBIGEO[],MATCH(PlnMsv_Tab_Documentos[[#This Row],[Provincia]],Tab_UBIGEO[Provincia],0),MATCH(Y$34,Tab_UBIGEO[#Headers],0)),"")</f>
        <v/>
      </c>
      <c r="Z575" s="50" t="str">
        <f>IF(PlnMsv_Tab_Documentos[[#This Row],[Departamento]]&lt;&gt;"",IF(COUNTIF(Tab_UBIGEO[Departamento],PlnMsv_Tab_Documentos[[#This Row],[Departamento]])&gt;=1,1,0),"")</f>
        <v/>
      </c>
      <c r="AA5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5" s="34"/>
    </row>
    <row r="576" spans="3:29" ht="27.6" customHeight="1">
      <c r="C576" s="88"/>
      <c r="D576" s="89"/>
      <c r="E576" s="90"/>
      <c r="F576" s="91"/>
      <c r="G576" s="92"/>
      <c r="H576" s="93"/>
      <c r="I576" s="93"/>
      <c r="J576" s="94"/>
      <c r="K576" s="94"/>
      <c r="L576" s="94"/>
      <c r="M576" s="94"/>
      <c r="N576" s="94"/>
      <c r="O576" s="95"/>
      <c r="P576" s="96"/>
      <c r="T576" s="49">
        <v>542</v>
      </c>
      <c r="U5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6" s="50" t="str">
        <f>IFERROR(INDEX(Tab_UBIGEO[],MATCH(PlnMsv_Tab_DocumentosAux[[#This Row],[ADQ_UBIGEO]],Tab_UBIGEO[UBIGEO],0),MATCH($V$34,Tab_UBIGEO[#Headers],0)),"")</f>
        <v/>
      </c>
      <c r="W576" s="50" t="str">
        <f>IFERROR(INDEX(Tab_UBIGEO[],MATCH(PlnMsv_Tab_DocumentosAux[[#This Row],[ADQ_UBIGEO]],Tab_UBIGEO[UBIGEO],0),MATCH($W$34,Tab_UBIGEO[#Headers],0)),"")</f>
        <v/>
      </c>
      <c r="X576" s="51" t="str">
        <f>IFERROR(INDEX(Tab_UBIGEO[],MATCH(PlnMsv_Tab_Documentos[[#This Row],[Departamento]],Tab_UBIGEO[Departamento],0),MATCH(X$34,Tab_UBIGEO[#Headers],0)),"")</f>
        <v/>
      </c>
      <c r="Y576" s="51" t="str">
        <f>IFERROR(INDEX(Tab_UBIGEO[],MATCH(PlnMsv_Tab_Documentos[[#This Row],[Provincia]],Tab_UBIGEO[Provincia],0),MATCH(Y$34,Tab_UBIGEO[#Headers],0)),"")</f>
        <v/>
      </c>
      <c r="Z576" s="50" t="str">
        <f>IF(PlnMsv_Tab_Documentos[[#This Row],[Departamento]]&lt;&gt;"",IF(COUNTIF(Tab_UBIGEO[Departamento],PlnMsv_Tab_Documentos[[#This Row],[Departamento]])&gt;=1,1,0),"")</f>
        <v/>
      </c>
      <c r="AA5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6" s="34"/>
    </row>
    <row r="577" spans="3:29" ht="27.6" customHeight="1">
      <c r="C577" s="88"/>
      <c r="D577" s="89"/>
      <c r="E577" s="90"/>
      <c r="F577" s="91"/>
      <c r="G577" s="92"/>
      <c r="H577" s="93"/>
      <c r="I577" s="93"/>
      <c r="J577" s="94"/>
      <c r="K577" s="94"/>
      <c r="L577" s="94"/>
      <c r="M577" s="94"/>
      <c r="N577" s="94"/>
      <c r="O577" s="95"/>
      <c r="P577" s="96"/>
      <c r="T577" s="49">
        <v>543</v>
      </c>
      <c r="U5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7" s="50" t="str">
        <f>IFERROR(INDEX(Tab_UBIGEO[],MATCH(PlnMsv_Tab_DocumentosAux[[#This Row],[ADQ_UBIGEO]],Tab_UBIGEO[UBIGEO],0),MATCH($V$34,Tab_UBIGEO[#Headers],0)),"")</f>
        <v/>
      </c>
      <c r="W577" s="50" t="str">
        <f>IFERROR(INDEX(Tab_UBIGEO[],MATCH(PlnMsv_Tab_DocumentosAux[[#This Row],[ADQ_UBIGEO]],Tab_UBIGEO[UBIGEO],0),MATCH($W$34,Tab_UBIGEO[#Headers],0)),"")</f>
        <v/>
      </c>
      <c r="X577" s="51" t="str">
        <f>IFERROR(INDEX(Tab_UBIGEO[],MATCH(PlnMsv_Tab_Documentos[[#This Row],[Departamento]],Tab_UBIGEO[Departamento],0),MATCH(X$34,Tab_UBIGEO[#Headers],0)),"")</f>
        <v/>
      </c>
      <c r="Y577" s="51" t="str">
        <f>IFERROR(INDEX(Tab_UBIGEO[],MATCH(PlnMsv_Tab_Documentos[[#This Row],[Provincia]],Tab_UBIGEO[Provincia],0),MATCH(Y$34,Tab_UBIGEO[#Headers],0)),"")</f>
        <v/>
      </c>
      <c r="Z577" s="50" t="str">
        <f>IF(PlnMsv_Tab_Documentos[[#This Row],[Departamento]]&lt;&gt;"",IF(COUNTIF(Tab_UBIGEO[Departamento],PlnMsv_Tab_Documentos[[#This Row],[Departamento]])&gt;=1,1,0),"")</f>
        <v/>
      </c>
      <c r="AA5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7" s="34"/>
    </row>
    <row r="578" spans="3:29" ht="27.6" customHeight="1">
      <c r="C578" s="88"/>
      <c r="D578" s="89"/>
      <c r="E578" s="90"/>
      <c r="F578" s="91"/>
      <c r="G578" s="92"/>
      <c r="H578" s="93"/>
      <c r="I578" s="93"/>
      <c r="J578" s="94"/>
      <c r="K578" s="94"/>
      <c r="L578" s="94"/>
      <c r="M578" s="94"/>
      <c r="N578" s="94"/>
      <c r="O578" s="95"/>
      <c r="P578" s="96"/>
      <c r="T578" s="49">
        <v>544</v>
      </c>
      <c r="U5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8" s="50" t="str">
        <f>IFERROR(INDEX(Tab_UBIGEO[],MATCH(PlnMsv_Tab_DocumentosAux[[#This Row],[ADQ_UBIGEO]],Tab_UBIGEO[UBIGEO],0),MATCH($V$34,Tab_UBIGEO[#Headers],0)),"")</f>
        <v/>
      </c>
      <c r="W578" s="50" t="str">
        <f>IFERROR(INDEX(Tab_UBIGEO[],MATCH(PlnMsv_Tab_DocumentosAux[[#This Row],[ADQ_UBIGEO]],Tab_UBIGEO[UBIGEO],0),MATCH($W$34,Tab_UBIGEO[#Headers],0)),"")</f>
        <v/>
      </c>
      <c r="X578" s="51" t="str">
        <f>IFERROR(INDEX(Tab_UBIGEO[],MATCH(PlnMsv_Tab_Documentos[[#This Row],[Departamento]],Tab_UBIGEO[Departamento],0),MATCH(X$34,Tab_UBIGEO[#Headers],0)),"")</f>
        <v/>
      </c>
      <c r="Y578" s="51" t="str">
        <f>IFERROR(INDEX(Tab_UBIGEO[],MATCH(PlnMsv_Tab_Documentos[[#This Row],[Provincia]],Tab_UBIGEO[Provincia],0),MATCH(Y$34,Tab_UBIGEO[#Headers],0)),"")</f>
        <v/>
      </c>
      <c r="Z578" s="50" t="str">
        <f>IF(PlnMsv_Tab_Documentos[[#This Row],[Departamento]]&lt;&gt;"",IF(COUNTIF(Tab_UBIGEO[Departamento],PlnMsv_Tab_Documentos[[#This Row],[Departamento]])&gt;=1,1,0),"")</f>
        <v/>
      </c>
      <c r="AA5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8" s="34"/>
    </row>
    <row r="579" spans="3:29" ht="27.6" customHeight="1">
      <c r="C579" s="88"/>
      <c r="D579" s="89"/>
      <c r="E579" s="90"/>
      <c r="F579" s="91"/>
      <c r="G579" s="92"/>
      <c r="H579" s="93"/>
      <c r="I579" s="93"/>
      <c r="J579" s="94"/>
      <c r="K579" s="94"/>
      <c r="L579" s="94"/>
      <c r="M579" s="94"/>
      <c r="N579" s="94"/>
      <c r="O579" s="95"/>
      <c r="P579" s="96"/>
      <c r="T579" s="49">
        <v>545</v>
      </c>
      <c r="U5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79" s="50" t="str">
        <f>IFERROR(INDEX(Tab_UBIGEO[],MATCH(PlnMsv_Tab_DocumentosAux[[#This Row],[ADQ_UBIGEO]],Tab_UBIGEO[UBIGEO],0),MATCH($V$34,Tab_UBIGEO[#Headers],0)),"")</f>
        <v/>
      </c>
      <c r="W579" s="50" t="str">
        <f>IFERROR(INDEX(Tab_UBIGEO[],MATCH(PlnMsv_Tab_DocumentosAux[[#This Row],[ADQ_UBIGEO]],Tab_UBIGEO[UBIGEO],0),MATCH($W$34,Tab_UBIGEO[#Headers],0)),"")</f>
        <v/>
      </c>
      <c r="X579" s="51" t="str">
        <f>IFERROR(INDEX(Tab_UBIGEO[],MATCH(PlnMsv_Tab_Documentos[[#This Row],[Departamento]],Tab_UBIGEO[Departamento],0),MATCH(X$34,Tab_UBIGEO[#Headers],0)),"")</f>
        <v/>
      </c>
      <c r="Y579" s="51" t="str">
        <f>IFERROR(INDEX(Tab_UBIGEO[],MATCH(PlnMsv_Tab_Documentos[[#This Row],[Provincia]],Tab_UBIGEO[Provincia],0),MATCH(Y$34,Tab_UBIGEO[#Headers],0)),"")</f>
        <v/>
      </c>
      <c r="Z579" s="50" t="str">
        <f>IF(PlnMsv_Tab_Documentos[[#This Row],[Departamento]]&lt;&gt;"",IF(COUNTIF(Tab_UBIGEO[Departamento],PlnMsv_Tab_Documentos[[#This Row],[Departamento]])&gt;=1,1,0),"")</f>
        <v/>
      </c>
      <c r="AA5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79" s="34"/>
    </row>
    <row r="580" spans="3:29" ht="27.6" customHeight="1">
      <c r="C580" s="88"/>
      <c r="D580" s="89"/>
      <c r="E580" s="90"/>
      <c r="F580" s="91"/>
      <c r="G580" s="92"/>
      <c r="H580" s="93"/>
      <c r="I580" s="93"/>
      <c r="J580" s="94"/>
      <c r="K580" s="94"/>
      <c r="L580" s="94"/>
      <c r="M580" s="94"/>
      <c r="N580" s="94"/>
      <c r="O580" s="95"/>
      <c r="P580" s="96"/>
      <c r="T580" s="49">
        <v>546</v>
      </c>
      <c r="U5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0" s="50" t="str">
        <f>IFERROR(INDEX(Tab_UBIGEO[],MATCH(PlnMsv_Tab_DocumentosAux[[#This Row],[ADQ_UBIGEO]],Tab_UBIGEO[UBIGEO],0),MATCH($V$34,Tab_UBIGEO[#Headers],0)),"")</f>
        <v/>
      </c>
      <c r="W580" s="50" t="str">
        <f>IFERROR(INDEX(Tab_UBIGEO[],MATCH(PlnMsv_Tab_DocumentosAux[[#This Row],[ADQ_UBIGEO]],Tab_UBIGEO[UBIGEO],0),MATCH($W$34,Tab_UBIGEO[#Headers],0)),"")</f>
        <v/>
      </c>
      <c r="X580" s="51" t="str">
        <f>IFERROR(INDEX(Tab_UBIGEO[],MATCH(PlnMsv_Tab_Documentos[[#This Row],[Departamento]],Tab_UBIGEO[Departamento],0),MATCH(X$34,Tab_UBIGEO[#Headers],0)),"")</f>
        <v/>
      </c>
      <c r="Y580" s="51" t="str">
        <f>IFERROR(INDEX(Tab_UBIGEO[],MATCH(PlnMsv_Tab_Documentos[[#This Row],[Provincia]],Tab_UBIGEO[Provincia],0),MATCH(Y$34,Tab_UBIGEO[#Headers],0)),"")</f>
        <v/>
      </c>
      <c r="Z580" s="50" t="str">
        <f>IF(PlnMsv_Tab_Documentos[[#This Row],[Departamento]]&lt;&gt;"",IF(COUNTIF(Tab_UBIGEO[Departamento],PlnMsv_Tab_Documentos[[#This Row],[Departamento]])&gt;=1,1,0),"")</f>
        <v/>
      </c>
      <c r="AA5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0" s="34"/>
    </row>
    <row r="581" spans="3:29" ht="27.6" customHeight="1">
      <c r="C581" s="88"/>
      <c r="D581" s="89"/>
      <c r="E581" s="90"/>
      <c r="F581" s="91"/>
      <c r="G581" s="92"/>
      <c r="H581" s="93"/>
      <c r="I581" s="93"/>
      <c r="J581" s="94"/>
      <c r="K581" s="94"/>
      <c r="L581" s="94"/>
      <c r="M581" s="94"/>
      <c r="N581" s="94"/>
      <c r="O581" s="95"/>
      <c r="P581" s="96"/>
      <c r="T581" s="49">
        <v>547</v>
      </c>
      <c r="U5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1" s="50" t="str">
        <f>IFERROR(INDEX(Tab_UBIGEO[],MATCH(PlnMsv_Tab_DocumentosAux[[#This Row],[ADQ_UBIGEO]],Tab_UBIGEO[UBIGEO],0),MATCH($V$34,Tab_UBIGEO[#Headers],0)),"")</f>
        <v/>
      </c>
      <c r="W581" s="50" t="str">
        <f>IFERROR(INDEX(Tab_UBIGEO[],MATCH(PlnMsv_Tab_DocumentosAux[[#This Row],[ADQ_UBIGEO]],Tab_UBIGEO[UBIGEO],0),MATCH($W$34,Tab_UBIGEO[#Headers],0)),"")</f>
        <v/>
      </c>
      <c r="X581" s="51" t="str">
        <f>IFERROR(INDEX(Tab_UBIGEO[],MATCH(PlnMsv_Tab_Documentos[[#This Row],[Departamento]],Tab_UBIGEO[Departamento],0),MATCH(X$34,Tab_UBIGEO[#Headers],0)),"")</f>
        <v/>
      </c>
      <c r="Y581" s="51" t="str">
        <f>IFERROR(INDEX(Tab_UBIGEO[],MATCH(PlnMsv_Tab_Documentos[[#This Row],[Provincia]],Tab_UBIGEO[Provincia],0),MATCH(Y$34,Tab_UBIGEO[#Headers],0)),"")</f>
        <v/>
      </c>
      <c r="Z581" s="50" t="str">
        <f>IF(PlnMsv_Tab_Documentos[[#This Row],[Departamento]]&lt;&gt;"",IF(COUNTIF(Tab_UBIGEO[Departamento],PlnMsv_Tab_Documentos[[#This Row],[Departamento]])&gt;=1,1,0),"")</f>
        <v/>
      </c>
      <c r="AA5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1" s="34"/>
    </row>
    <row r="582" spans="3:29" ht="27.6" customHeight="1">
      <c r="C582" s="88"/>
      <c r="D582" s="89"/>
      <c r="E582" s="90"/>
      <c r="F582" s="91"/>
      <c r="G582" s="92"/>
      <c r="H582" s="93"/>
      <c r="I582" s="93"/>
      <c r="J582" s="94"/>
      <c r="K582" s="94"/>
      <c r="L582" s="94"/>
      <c r="M582" s="94"/>
      <c r="N582" s="94"/>
      <c r="O582" s="95"/>
      <c r="P582" s="96"/>
      <c r="T582" s="49">
        <v>548</v>
      </c>
      <c r="U5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2" s="50" t="str">
        <f>IFERROR(INDEX(Tab_UBIGEO[],MATCH(PlnMsv_Tab_DocumentosAux[[#This Row],[ADQ_UBIGEO]],Tab_UBIGEO[UBIGEO],0),MATCH($V$34,Tab_UBIGEO[#Headers],0)),"")</f>
        <v/>
      </c>
      <c r="W582" s="50" t="str">
        <f>IFERROR(INDEX(Tab_UBIGEO[],MATCH(PlnMsv_Tab_DocumentosAux[[#This Row],[ADQ_UBIGEO]],Tab_UBIGEO[UBIGEO],0),MATCH($W$34,Tab_UBIGEO[#Headers],0)),"")</f>
        <v/>
      </c>
      <c r="X582" s="51" t="str">
        <f>IFERROR(INDEX(Tab_UBIGEO[],MATCH(PlnMsv_Tab_Documentos[[#This Row],[Departamento]],Tab_UBIGEO[Departamento],0),MATCH(X$34,Tab_UBIGEO[#Headers],0)),"")</f>
        <v/>
      </c>
      <c r="Y582" s="51" t="str">
        <f>IFERROR(INDEX(Tab_UBIGEO[],MATCH(PlnMsv_Tab_Documentos[[#This Row],[Provincia]],Tab_UBIGEO[Provincia],0),MATCH(Y$34,Tab_UBIGEO[#Headers],0)),"")</f>
        <v/>
      </c>
      <c r="Z582" s="50" t="str">
        <f>IF(PlnMsv_Tab_Documentos[[#This Row],[Departamento]]&lt;&gt;"",IF(COUNTIF(Tab_UBIGEO[Departamento],PlnMsv_Tab_Documentos[[#This Row],[Departamento]])&gt;=1,1,0),"")</f>
        <v/>
      </c>
      <c r="AA5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2" s="34"/>
    </row>
    <row r="583" spans="3:29" ht="27.6" customHeight="1">
      <c r="C583" s="88"/>
      <c r="D583" s="89"/>
      <c r="E583" s="90"/>
      <c r="F583" s="91"/>
      <c r="G583" s="92"/>
      <c r="H583" s="93"/>
      <c r="I583" s="93"/>
      <c r="J583" s="94"/>
      <c r="K583" s="94"/>
      <c r="L583" s="94"/>
      <c r="M583" s="94"/>
      <c r="N583" s="94"/>
      <c r="O583" s="95"/>
      <c r="P583" s="96"/>
      <c r="T583" s="49">
        <v>549</v>
      </c>
      <c r="U5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3" s="50" t="str">
        <f>IFERROR(INDEX(Tab_UBIGEO[],MATCH(PlnMsv_Tab_DocumentosAux[[#This Row],[ADQ_UBIGEO]],Tab_UBIGEO[UBIGEO],0),MATCH($V$34,Tab_UBIGEO[#Headers],0)),"")</f>
        <v/>
      </c>
      <c r="W583" s="50" t="str">
        <f>IFERROR(INDEX(Tab_UBIGEO[],MATCH(PlnMsv_Tab_DocumentosAux[[#This Row],[ADQ_UBIGEO]],Tab_UBIGEO[UBIGEO],0),MATCH($W$34,Tab_UBIGEO[#Headers],0)),"")</f>
        <v/>
      </c>
      <c r="X583" s="51" t="str">
        <f>IFERROR(INDEX(Tab_UBIGEO[],MATCH(PlnMsv_Tab_Documentos[[#This Row],[Departamento]],Tab_UBIGEO[Departamento],0),MATCH(X$34,Tab_UBIGEO[#Headers],0)),"")</f>
        <v/>
      </c>
      <c r="Y583" s="51" t="str">
        <f>IFERROR(INDEX(Tab_UBIGEO[],MATCH(PlnMsv_Tab_Documentos[[#This Row],[Provincia]],Tab_UBIGEO[Provincia],0),MATCH(Y$34,Tab_UBIGEO[#Headers],0)),"")</f>
        <v/>
      </c>
      <c r="Z583" s="50" t="str">
        <f>IF(PlnMsv_Tab_Documentos[[#This Row],[Departamento]]&lt;&gt;"",IF(COUNTIF(Tab_UBIGEO[Departamento],PlnMsv_Tab_Documentos[[#This Row],[Departamento]])&gt;=1,1,0),"")</f>
        <v/>
      </c>
      <c r="AA5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3" s="34"/>
    </row>
    <row r="584" spans="3:29" ht="27.6" customHeight="1">
      <c r="C584" s="88"/>
      <c r="D584" s="89"/>
      <c r="E584" s="90"/>
      <c r="F584" s="91"/>
      <c r="G584" s="92"/>
      <c r="H584" s="93"/>
      <c r="I584" s="93"/>
      <c r="J584" s="94"/>
      <c r="K584" s="94"/>
      <c r="L584" s="94"/>
      <c r="M584" s="94"/>
      <c r="N584" s="94"/>
      <c r="O584" s="95"/>
      <c r="P584" s="96"/>
      <c r="T584" s="49">
        <v>550</v>
      </c>
      <c r="U5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4" s="50" t="str">
        <f>IFERROR(INDEX(Tab_UBIGEO[],MATCH(PlnMsv_Tab_DocumentosAux[[#This Row],[ADQ_UBIGEO]],Tab_UBIGEO[UBIGEO],0),MATCH($V$34,Tab_UBIGEO[#Headers],0)),"")</f>
        <v/>
      </c>
      <c r="W584" s="50" t="str">
        <f>IFERROR(INDEX(Tab_UBIGEO[],MATCH(PlnMsv_Tab_DocumentosAux[[#This Row],[ADQ_UBIGEO]],Tab_UBIGEO[UBIGEO],0),MATCH($W$34,Tab_UBIGEO[#Headers],0)),"")</f>
        <v/>
      </c>
      <c r="X584" s="51" t="str">
        <f>IFERROR(INDEX(Tab_UBIGEO[],MATCH(PlnMsv_Tab_Documentos[[#This Row],[Departamento]],Tab_UBIGEO[Departamento],0),MATCH(X$34,Tab_UBIGEO[#Headers],0)),"")</f>
        <v/>
      </c>
      <c r="Y584" s="51" t="str">
        <f>IFERROR(INDEX(Tab_UBIGEO[],MATCH(PlnMsv_Tab_Documentos[[#This Row],[Provincia]],Tab_UBIGEO[Provincia],0),MATCH(Y$34,Tab_UBIGEO[#Headers],0)),"")</f>
        <v/>
      </c>
      <c r="Z584" s="50" t="str">
        <f>IF(PlnMsv_Tab_Documentos[[#This Row],[Departamento]]&lt;&gt;"",IF(COUNTIF(Tab_UBIGEO[Departamento],PlnMsv_Tab_Documentos[[#This Row],[Departamento]])&gt;=1,1,0),"")</f>
        <v/>
      </c>
      <c r="AA5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4" s="34"/>
    </row>
    <row r="585" spans="3:29" ht="27.6" customHeight="1">
      <c r="C585" s="88"/>
      <c r="D585" s="89"/>
      <c r="E585" s="90"/>
      <c r="F585" s="91"/>
      <c r="G585" s="92"/>
      <c r="H585" s="93"/>
      <c r="I585" s="93"/>
      <c r="J585" s="94"/>
      <c r="K585" s="94"/>
      <c r="L585" s="94"/>
      <c r="M585" s="94"/>
      <c r="N585" s="94"/>
      <c r="O585" s="95"/>
      <c r="P585" s="96"/>
      <c r="T585" s="49">
        <v>551</v>
      </c>
      <c r="U5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5" s="50" t="str">
        <f>IFERROR(INDEX(Tab_UBIGEO[],MATCH(PlnMsv_Tab_DocumentosAux[[#This Row],[ADQ_UBIGEO]],Tab_UBIGEO[UBIGEO],0),MATCH($V$34,Tab_UBIGEO[#Headers],0)),"")</f>
        <v/>
      </c>
      <c r="W585" s="50" t="str">
        <f>IFERROR(INDEX(Tab_UBIGEO[],MATCH(PlnMsv_Tab_DocumentosAux[[#This Row],[ADQ_UBIGEO]],Tab_UBIGEO[UBIGEO],0),MATCH($W$34,Tab_UBIGEO[#Headers],0)),"")</f>
        <v/>
      </c>
      <c r="X585" s="51" t="str">
        <f>IFERROR(INDEX(Tab_UBIGEO[],MATCH(PlnMsv_Tab_Documentos[[#This Row],[Departamento]],Tab_UBIGEO[Departamento],0),MATCH(X$34,Tab_UBIGEO[#Headers],0)),"")</f>
        <v/>
      </c>
      <c r="Y585" s="51" t="str">
        <f>IFERROR(INDEX(Tab_UBIGEO[],MATCH(PlnMsv_Tab_Documentos[[#This Row],[Provincia]],Tab_UBIGEO[Provincia],0),MATCH(Y$34,Tab_UBIGEO[#Headers],0)),"")</f>
        <v/>
      </c>
      <c r="Z585" s="50" t="str">
        <f>IF(PlnMsv_Tab_Documentos[[#This Row],[Departamento]]&lt;&gt;"",IF(COUNTIF(Tab_UBIGEO[Departamento],PlnMsv_Tab_Documentos[[#This Row],[Departamento]])&gt;=1,1,0),"")</f>
        <v/>
      </c>
      <c r="AA5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5" s="34"/>
    </row>
    <row r="586" spans="3:29" ht="27.6" customHeight="1">
      <c r="C586" s="88"/>
      <c r="D586" s="89"/>
      <c r="E586" s="90"/>
      <c r="F586" s="91"/>
      <c r="G586" s="92"/>
      <c r="H586" s="93"/>
      <c r="I586" s="93"/>
      <c r="J586" s="94"/>
      <c r="K586" s="94"/>
      <c r="L586" s="94"/>
      <c r="M586" s="94"/>
      <c r="N586" s="94"/>
      <c r="O586" s="95"/>
      <c r="P586" s="96"/>
      <c r="T586" s="49">
        <v>552</v>
      </c>
      <c r="U5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6" s="50" t="str">
        <f>IFERROR(INDEX(Tab_UBIGEO[],MATCH(PlnMsv_Tab_DocumentosAux[[#This Row],[ADQ_UBIGEO]],Tab_UBIGEO[UBIGEO],0),MATCH($V$34,Tab_UBIGEO[#Headers],0)),"")</f>
        <v/>
      </c>
      <c r="W586" s="50" t="str">
        <f>IFERROR(INDEX(Tab_UBIGEO[],MATCH(PlnMsv_Tab_DocumentosAux[[#This Row],[ADQ_UBIGEO]],Tab_UBIGEO[UBIGEO],0),MATCH($W$34,Tab_UBIGEO[#Headers],0)),"")</f>
        <v/>
      </c>
      <c r="X586" s="51" t="str">
        <f>IFERROR(INDEX(Tab_UBIGEO[],MATCH(PlnMsv_Tab_Documentos[[#This Row],[Departamento]],Tab_UBIGEO[Departamento],0),MATCH(X$34,Tab_UBIGEO[#Headers],0)),"")</f>
        <v/>
      </c>
      <c r="Y586" s="51" t="str">
        <f>IFERROR(INDEX(Tab_UBIGEO[],MATCH(PlnMsv_Tab_Documentos[[#This Row],[Provincia]],Tab_UBIGEO[Provincia],0),MATCH(Y$34,Tab_UBIGEO[#Headers],0)),"")</f>
        <v/>
      </c>
      <c r="Z586" s="50" t="str">
        <f>IF(PlnMsv_Tab_Documentos[[#This Row],[Departamento]]&lt;&gt;"",IF(COUNTIF(Tab_UBIGEO[Departamento],PlnMsv_Tab_Documentos[[#This Row],[Departamento]])&gt;=1,1,0),"")</f>
        <v/>
      </c>
      <c r="AA5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6" s="34"/>
    </row>
    <row r="587" spans="3:29" ht="27.6" customHeight="1">
      <c r="C587" s="88"/>
      <c r="D587" s="89"/>
      <c r="E587" s="90"/>
      <c r="F587" s="91"/>
      <c r="G587" s="92"/>
      <c r="H587" s="93"/>
      <c r="I587" s="93"/>
      <c r="J587" s="94"/>
      <c r="K587" s="94"/>
      <c r="L587" s="94"/>
      <c r="M587" s="94"/>
      <c r="N587" s="94"/>
      <c r="O587" s="95"/>
      <c r="P587" s="96"/>
      <c r="T587" s="49">
        <v>553</v>
      </c>
      <c r="U5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7" s="50" t="str">
        <f>IFERROR(INDEX(Tab_UBIGEO[],MATCH(PlnMsv_Tab_DocumentosAux[[#This Row],[ADQ_UBIGEO]],Tab_UBIGEO[UBIGEO],0),MATCH($V$34,Tab_UBIGEO[#Headers],0)),"")</f>
        <v/>
      </c>
      <c r="W587" s="50" t="str">
        <f>IFERROR(INDEX(Tab_UBIGEO[],MATCH(PlnMsv_Tab_DocumentosAux[[#This Row],[ADQ_UBIGEO]],Tab_UBIGEO[UBIGEO],0),MATCH($W$34,Tab_UBIGEO[#Headers],0)),"")</f>
        <v/>
      </c>
      <c r="X587" s="51" t="str">
        <f>IFERROR(INDEX(Tab_UBIGEO[],MATCH(PlnMsv_Tab_Documentos[[#This Row],[Departamento]],Tab_UBIGEO[Departamento],0),MATCH(X$34,Tab_UBIGEO[#Headers],0)),"")</f>
        <v/>
      </c>
      <c r="Y587" s="51" t="str">
        <f>IFERROR(INDEX(Tab_UBIGEO[],MATCH(PlnMsv_Tab_Documentos[[#This Row],[Provincia]],Tab_UBIGEO[Provincia],0),MATCH(Y$34,Tab_UBIGEO[#Headers],0)),"")</f>
        <v/>
      </c>
      <c r="Z587" s="50" t="str">
        <f>IF(PlnMsv_Tab_Documentos[[#This Row],[Departamento]]&lt;&gt;"",IF(COUNTIF(Tab_UBIGEO[Departamento],PlnMsv_Tab_Documentos[[#This Row],[Departamento]])&gt;=1,1,0),"")</f>
        <v/>
      </c>
      <c r="AA5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7" s="34"/>
    </row>
    <row r="588" spans="3:29" ht="27.6" customHeight="1">
      <c r="C588" s="88"/>
      <c r="D588" s="89"/>
      <c r="E588" s="90"/>
      <c r="F588" s="91"/>
      <c r="G588" s="92"/>
      <c r="H588" s="93"/>
      <c r="I588" s="93"/>
      <c r="J588" s="94"/>
      <c r="K588" s="94"/>
      <c r="L588" s="94"/>
      <c r="M588" s="94"/>
      <c r="N588" s="94"/>
      <c r="O588" s="95"/>
      <c r="P588" s="96"/>
      <c r="T588" s="49">
        <v>554</v>
      </c>
      <c r="U5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8" s="50" t="str">
        <f>IFERROR(INDEX(Tab_UBIGEO[],MATCH(PlnMsv_Tab_DocumentosAux[[#This Row],[ADQ_UBIGEO]],Tab_UBIGEO[UBIGEO],0),MATCH($V$34,Tab_UBIGEO[#Headers],0)),"")</f>
        <v/>
      </c>
      <c r="W588" s="50" t="str">
        <f>IFERROR(INDEX(Tab_UBIGEO[],MATCH(PlnMsv_Tab_DocumentosAux[[#This Row],[ADQ_UBIGEO]],Tab_UBIGEO[UBIGEO],0),MATCH($W$34,Tab_UBIGEO[#Headers],0)),"")</f>
        <v/>
      </c>
      <c r="X588" s="51" t="str">
        <f>IFERROR(INDEX(Tab_UBIGEO[],MATCH(PlnMsv_Tab_Documentos[[#This Row],[Departamento]],Tab_UBIGEO[Departamento],0),MATCH(X$34,Tab_UBIGEO[#Headers],0)),"")</f>
        <v/>
      </c>
      <c r="Y588" s="51" t="str">
        <f>IFERROR(INDEX(Tab_UBIGEO[],MATCH(PlnMsv_Tab_Documentos[[#This Row],[Provincia]],Tab_UBIGEO[Provincia],0),MATCH(Y$34,Tab_UBIGEO[#Headers],0)),"")</f>
        <v/>
      </c>
      <c r="Z588" s="50" t="str">
        <f>IF(PlnMsv_Tab_Documentos[[#This Row],[Departamento]]&lt;&gt;"",IF(COUNTIF(Tab_UBIGEO[Departamento],PlnMsv_Tab_Documentos[[#This Row],[Departamento]])&gt;=1,1,0),"")</f>
        <v/>
      </c>
      <c r="AA5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8" s="34"/>
    </row>
    <row r="589" spans="3:29" ht="27.6" customHeight="1">
      <c r="C589" s="88"/>
      <c r="D589" s="89"/>
      <c r="E589" s="90"/>
      <c r="F589" s="91"/>
      <c r="G589" s="92"/>
      <c r="H589" s="93"/>
      <c r="I589" s="93"/>
      <c r="J589" s="94"/>
      <c r="K589" s="94"/>
      <c r="L589" s="94"/>
      <c r="M589" s="94"/>
      <c r="N589" s="94"/>
      <c r="O589" s="95"/>
      <c r="P589" s="96"/>
      <c r="T589" s="49">
        <v>555</v>
      </c>
      <c r="U5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89" s="50" t="str">
        <f>IFERROR(INDEX(Tab_UBIGEO[],MATCH(PlnMsv_Tab_DocumentosAux[[#This Row],[ADQ_UBIGEO]],Tab_UBIGEO[UBIGEO],0),MATCH($V$34,Tab_UBIGEO[#Headers],0)),"")</f>
        <v/>
      </c>
      <c r="W589" s="50" t="str">
        <f>IFERROR(INDEX(Tab_UBIGEO[],MATCH(PlnMsv_Tab_DocumentosAux[[#This Row],[ADQ_UBIGEO]],Tab_UBIGEO[UBIGEO],0),MATCH($W$34,Tab_UBIGEO[#Headers],0)),"")</f>
        <v/>
      </c>
      <c r="X589" s="51" t="str">
        <f>IFERROR(INDEX(Tab_UBIGEO[],MATCH(PlnMsv_Tab_Documentos[[#This Row],[Departamento]],Tab_UBIGEO[Departamento],0),MATCH(X$34,Tab_UBIGEO[#Headers],0)),"")</f>
        <v/>
      </c>
      <c r="Y589" s="51" t="str">
        <f>IFERROR(INDEX(Tab_UBIGEO[],MATCH(PlnMsv_Tab_Documentos[[#This Row],[Provincia]],Tab_UBIGEO[Provincia],0),MATCH(Y$34,Tab_UBIGEO[#Headers],0)),"")</f>
        <v/>
      </c>
      <c r="Z589" s="50" t="str">
        <f>IF(PlnMsv_Tab_Documentos[[#This Row],[Departamento]]&lt;&gt;"",IF(COUNTIF(Tab_UBIGEO[Departamento],PlnMsv_Tab_Documentos[[#This Row],[Departamento]])&gt;=1,1,0),"")</f>
        <v/>
      </c>
      <c r="AA5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89" s="34"/>
    </row>
    <row r="590" spans="3:29" ht="27.6" customHeight="1">
      <c r="C590" s="88"/>
      <c r="D590" s="89"/>
      <c r="E590" s="90"/>
      <c r="F590" s="91"/>
      <c r="G590" s="92"/>
      <c r="H590" s="93"/>
      <c r="I590" s="93"/>
      <c r="J590" s="94"/>
      <c r="K590" s="94"/>
      <c r="L590" s="94"/>
      <c r="M590" s="94"/>
      <c r="N590" s="94"/>
      <c r="O590" s="95"/>
      <c r="P590" s="96"/>
      <c r="T590" s="49">
        <v>556</v>
      </c>
      <c r="U5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0" s="50" t="str">
        <f>IFERROR(INDEX(Tab_UBIGEO[],MATCH(PlnMsv_Tab_DocumentosAux[[#This Row],[ADQ_UBIGEO]],Tab_UBIGEO[UBIGEO],0),MATCH($V$34,Tab_UBIGEO[#Headers],0)),"")</f>
        <v/>
      </c>
      <c r="W590" s="50" t="str">
        <f>IFERROR(INDEX(Tab_UBIGEO[],MATCH(PlnMsv_Tab_DocumentosAux[[#This Row],[ADQ_UBIGEO]],Tab_UBIGEO[UBIGEO],0),MATCH($W$34,Tab_UBIGEO[#Headers],0)),"")</f>
        <v/>
      </c>
      <c r="X590" s="51" t="str">
        <f>IFERROR(INDEX(Tab_UBIGEO[],MATCH(PlnMsv_Tab_Documentos[[#This Row],[Departamento]],Tab_UBIGEO[Departamento],0),MATCH(X$34,Tab_UBIGEO[#Headers],0)),"")</f>
        <v/>
      </c>
      <c r="Y590" s="51" t="str">
        <f>IFERROR(INDEX(Tab_UBIGEO[],MATCH(PlnMsv_Tab_Documentos[[#This Row],[Provincia]],Tab_UBIGEO[Provincia],0),MATCH(Y$34,Tab_UBIGEO[#Headers],0)),"")</f>
        <v/>
      </c>
      <c r="Z590" s="50" t="str">
        <f>IF(PlnMsv_Tab_Documentos[[#This Row],[Departamento]]&lt;&gt;"",IF(COUNTIF(Tab_UBIGEO[Departamento],PlnMsv_Tab_Documentos[[#This Row],[Departamento]])&gt;=1,1,0),"")</f>
        <v/>
      </c>
      <c r="AA5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0" s="34"/>
    </row>
    <row r="591" spans="3:29" ht="27.6" customHeight="1">
      <c r="C591" s="88"/>
      <c r="D591" s="89"/>
      <c r="E591" s="90"/>
      <c r="F591" s="91"/>
      <c r="G591" s="92"/>
      <c r="H591" s="93"/>
      <c r="I591" s="93"/>
      <c r="J591" s="94"/>
      <c r="K591" s="94"/>
      <c r="L591" s="94"/>
      <c r="M591" s="94"/>
      <c r="N591" s="94"/>
      <c r="O591" s="95"/>
      <c r="P591" s="96"/>
      <c r="T591" s="49">
        <v>557</v>
      </c>
      <c r="U5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1" s="50" t="str">
        <f>IFERROR(INDEX(Tab_UBIGEO[],MATCH(PlnMsv_Tab_DocumentosAux[[#This Row],[ADQ_UBIGEO]],Tab_UBIGEO[UBIGEO],0),MATCH($V$34,Tab_UBIGEO[#Headers],0)),"")</f>
        <v/>
      </c>
      <c r="W591" s="50" t="str">
        <f>IFERROR(INDEX(Tab_UBIGEO[],MATCH(PlnMsv_Tab_DocumentosAux[[#This Row],[ADQ_UBIGEO]],Tab_UBIGEO[UBIGEO],0),MATCH($W$34,Tab_UBIGEO[#Headers],0)),"")</f>
        <v/>
      </c>
      <c r="X591" s="51" t="str">
        <f>IFERROR(INDEX(Tab_UBIGEO[],MATCH(PlnMsv_Tab_Documentos[[#This Row],[Departamento]],Tab_UBIGEO[Departamento],0),MATCH(X$34,Tab_UBIGEO[#Headers],0)),"")</f>
        <v/>
      </c>
      <c r="Y591" s="51" t="str">
        <f>IFERROR(INDEX(Tab_UBIGEO[],MATCH(PlnMsv_Tab_Documentos[[#This Row],[Provincia]],Tab_UBIGEO[Provincia],0),MATCH(Y$34,Tab_UBIGEO[#Headers],0)),"")</f>
        <v/>
      </c>
      <c r="Z591" s="50" t="str">
        <f>IF(PlnMsv_Tab_Documentos[[#This Row],[Departamento]]&lt;&gt;"",IF(COUNTIF(Tab_UBIGEO[Departamento],PlnMsv_Tab_Documentos[[#This Row],[Departamento]])&gt;=1,1,0),"")</f>
        <v/>
      </c>
      <c r="AA5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1" s="34"/>
    </row>
    <row r="592" spans="3:29" ht="27.6" customHeight="1">
      <c r="C592" s="88"/>
      <c r="D592" s="89"/>
      <c r="E592" s="90"/>
      <c r="F592" s="91"/>
      <c r="G592" s="92"/>
      <c r="H592" s="93"/>
      <c r="I592" s="93"/>
      <c r="J592" s="94"/>
      <c r="K592" s="94"/>
      <c r="L592" s="94"/>
      <c r="M592" s="94"/>
      <c r="N592" s="94"/>
      <c r="O592" s="95"/>
      <c r="P592" s="96"/>
      <c r="T592" s="49">
        <v>558</v>
      </c>
      <c r="U5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2" s="50" t="str">
        <f>IFERROR(INDEX(Tab_UBIGEO[],MATCH(PlnMsv_Tab_DocumentosAux[[#This Row],[ADQ_UBIGEO]],Tab_UBIGEO[UBIGEO],0),MATCH($V$34,Tab_UBIGEO[#Headers],0)),"")</f>
        <v/>
      </c>
      <c r="W592" s="50" t="str">
        <f>IFERROR(INDEX(Tab_UBIGEO[],MATCH(PlnMsv_Tab_DocumentosAux[[#This Row],[ADQ_UBIGEO]],Tab_UBIGEO[UBIGEO],0),MATCH($W$34,Tab_UBIGEO[#Headers],0)),"")</f>
        <v/>
      </c>
      <c r="X592" s="51" t="str">
        <f>IFERROR(INDEX(Tab_UBIGEO[],MATCH(PlnMsv_Tab_Documentos[[#This Row],[Departamento]],Tab_UBIGEO[Departamento],0),MATCH(X$34,Tab_UBIGEO[#Headers],0)),"")</f>
        <v/>
      </c>
      <c r="Y592" s="51" t="str">
        <f>IFERROR(INDEX(Tab_UBIGEO[],MATCH(PlnMsv_Tab_Documentos[[#This Row],[Provincia]],Tab_UBIGEO[Provincia],0),MATCH(Y$34,Tab_UBIGEO[#Headers],0)),"")</f>
        <v/>
      </c>
      <c r="Z592" s="50" t="str">
        <f>IF(PlnMsv_Tab_Documentos[[#This Row],[Departamento]]&lt;&gt;"",IF(COUNTIF(Tab_UBIGEO[Departamento],PlnMsv_Tab_Documentos[[#This Row],[Departamento]])&gt;=1,1,0),"")</f>
        <v/>
      </c>
      <c r="AA5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2" s="34"/>
    </row>
    <row r="593" spans="3:29" ht="27.6" customHeight="1">
      <c r="C593" s="88"/>
      <c r="D593" s="89"/>
      <c r="E593" s="90"/>
      <c r="F593" s="91"/>
      <c r="G593" s="92"/>
      <c r="H593" s="93"/>
      <c r="I593" s="93"/>
      <c r="J593" s="94"/>
      <c r="K593" s="94"/>
      <c r="L593" s="94"/>
      <c r="M593" s="94"/>
      <c r="N593" s="94"/>
      <c r="O593" s="95"/>
      <c r="P593" s="96"/>
      <c r="T593" s="49">
        <v>559</v>
      </c>
      <c r="U5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3" s="50" t="str">
        <f>IFERROR(INDEX(Tab_UBIGEO[],MATCH(PlnMsv_Tab_DocumentosAux[[#This Row],[ADQ_UBIGEO]],Tab_UBIGEO[UBIGEO],0),MATCH($V$34,Tab_UBIGEO[#Headers],0)),"")</f>
        <v/>
      </c>
      <c r="W593" s="50" t="str">
        <f>IFERROR(INDEX(Tab_UBIGEO[],MATCH(PlnMsv_Tab_DocumentosAux[[#This Row],[ADQ_UBIGEO]],Tab_UBIGEO[UBIGEO],0),MATCH($W$34,Tab_UBIGEO[#Headers],0)),"")</f>
        <v/>
      </c>
      <c r="X593" s="51" t="str">
        <f>IFERROR(INDEX(Tab_UBIGEO[],MATCH(PlnMsv_Tab_Documentos[[#This Row],[Departamento]],Tab_UBIGEO[Departamento],0),MATCH(X$34,Tab_UBIGEO[#Headers],0)),"")</f>
        <v/>
      </c>
      <c r="Y593" s="51" t="str">
        <f>IFERROR(INDEX(Tab_UBIGEO[],MATCH(PlnMsv_Tab_Documentos[[#This Row],[Provincia]],Tab_UBIGEO[Provincia],0),MATCH(Y$34,Tab_UBIGEO[#Headers],0)),"")</f>
        <v/>
      </c>
      <c r="Z593" s="50" t="str">
        <f>IF(PlnMsv_Tab_Documentos[[#This Row],[Departamento]]&lt;&gt;"",IF(COUNTIF(Tab_UBIGEO[Departamento],PlnMsv_Tab_Documentos[[#This Row],[Departamento]])&gt;=1,1,0),"")</f>
        <v/>
      </c>
      <c r="AA5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3" s="34"/>
    </row>
    <row r="594" spans="3:29" ht="27.6" customHeight="1">
      <c r="C594" s="88"/>
      <c r="D594" s="89"/>
      <c r="E594" s="90"/>
      <c r="F594" s="91"/>
      <c r="G594" s="92"/>
      <c r="H594" s="93"/>
      <c r="I594" s="93"/>
      <c r="J594" s="94"/>
      <c r="K594" s="94"/>
      <c r="L594" s="94"/>
      <c r="M594" s="94"/>
      <c r="N594" s="94"/>
      <c r="O594" s="95"/>
      <c r="P594" s="96"/>
      <c r="T594" s="49">
        <v>560</v>
      </c>
      <c r="U5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4" s="50" t="str">
        <f>IFERROR(INDEX(Tab_UBIGEO[],MATCH(PlnMsv_Tab_DocumentosAux[[#This Row],[ADQ_UBIGEO]],Tab_UBIGEO[UBIGEO],0),MATCH($V$34,Tab_UBIGEO[#Headers],0)),"")</f>
        <v/>
      </c>
      <c r="W594" s="50" t="str">
        <f>IFERROR(INDEX(Tab_UBIGEO[],MATCH(PlnMsv_Tab_DocumentosAux[[#This Row],[ADQ_UBIGEO]],Tab_UBIGEO[UBIGEO],0),MATCH($W$34,Tab_UBIGEO[#Headers],0)),"")</f>
        <v/>
      </c>
      <c r="X594" s="51" t="str">
        <f>IFERROR(INDEX(Tab_UBIGEO[],MATCH(PlnMsv_Tab_Documentos[[#This Row],[Departamento]],Tab_UBIGEO[Departamento],0),MATCH(X$34,Tab_UBIGEO[#Headers],0)),"")</f>
        <v/>
      </c>
      <c r="Y594" s="51" t="str">
        <f>IFERROR(INDEX(Tab_UBIGEO[],MATCH(PlnMsv_Tab_Documentos[[#This Row],[Provincia]],Tab_UBIGEO[Provincia],0),MATCH(Y$34,Tab_UBIGEO[#Headers],0)),"")</f>
        <v/>
      </c>
      <c r="Z594" s="50" t="str">
        <f>IF(PlnMsv_Tab_Documentos[[#This Row],[Departamento]]&lt;&gt;"",IF(COUNTIF(Tab_UBIGEO[Departamento],PlnMsv_Tab_Documentos[[#This Row],[Departamento]])&gt;=1,1,0),"")</f>
        <v/>
      </c>
      <c r="AA5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4" s="34"/>
    </row>
    <row r="595" spans="3:29" ht="27.6" customHeight="1">
      <c r="C595" s="88"/>
      <c r="D595" s="89"/>
      <c r="E595" s="90"/>
      <c r="F595" s="91"/>
      <c r="G595" s="92"/>
      <c r="H595" s="93"/>
      <c r="I595" s="93"/>
      <c r="J595" s="94"/>
      <c r="K595" s="94"/>
      <c r="L595" s="94"/>
      <c r="M595" s="94"/>
      <c r="N595" s="94"/>
      <c r="O595" s="95"/>
      <c r="P595" s="96"/>
      <c r="T595" s="49">
        <v>561</v>
      </c>
      <c r="U5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5" s="50" t="str">
        <f>IFERROR(INDEX(Tab_UBIGEO[],MATCH(PlnMsv_Tab_DocumentosAux[[#This Row],[ADQ_UBIGEO]],Tab_UBIGEO[UBIGEO],0),MATCH($V$34,Tab_UBIGEO[#Headers],0)),"")</f>
        <v/>
      </c>
      <c r="W595" s="50" t="str">
        <f>IFERROR(INDEX(Tab_UBIGEO[],MATCH(PlnMsv_Tab_DocumentosAux[[#This Row],[ADQ_UBIGEO]],Tab_UBIGEO[UBIGEO],0),MATCH($W$34,Tab_UBIGEO[#Headers],0)),"")</f>
        <v/>
      </c>
      <c r="X595" s="51" t="str">
        <f>IFERROR(INDEX(Tab_UBIGEO[],MATCH(PlnMsv_Tab_Documentos[[#This Row],[Departamento]],Tab_UBIGEO[Departamento],0),MATCH(X$34,Tab_UBIGEO[#Headers],0)),"")</f>
        <v/>
      </c>
      <c r="Y595" s="51" t="str">
        <f>IFERROR(INDEX(Tab_UBIGEO[],MATCH(PlnMsv_Tab_Documentos[[#This Row],[Provincia]],Tab_UBIGEO[Provincia],0),MATCH(Y$34,Tab_UBIGEO[#Headers],0)),"")</f>
        <v/>
      </c>
      <c r="Z595" s="50" t="str">
        <f>IF(PlnMsv_Tab_Documentos[[#This Row],[Departamento]]&lt;&gt;"",IF(COUNTIF(Tab_UBIGEO[Departamento],PlnMsv_Tab_Documentos[[#This Row],[Departamento]])&gt;=1,1,0),"")</f>
        <v/>
      </c>
      <c r="AA5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5" s="34"/>
    </row>
    <row r="596" spans="3:29" ht="27.6" customHeight="1">
      <c r="C596" s="88"/>
      <c r="D596" s="89"/>
      <c r="E596" s="90"/>
      <c r="F596" s="91"/>
      <c r="G596" s="92"/>
      <c r="H596" s="93"/>
      <c r="I596" s="93"/>
      <c r="J596" s="94"/>
      <c r="K596" s="94"/>
      <c r="L596" s="94"/>
      <c r="M596" s="94"/>
      <c r="N596" s="94"/>
      <c r="O596" s="95"/>
      <c r="P596" s="96"/>
      <c r="T596" s="49">
        <v>562</v>
      </c>
      <c r="U5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6" s="50" t="str">
        <f>IFERROR(INDEX(Tab_UBIGEO[],MATCH(PlnMsv_Tab_DocumentosAux[[#This Row],[ADQ_UBIGEO]],Tab_UBIGEO[UBIGEO],0),MATCH($V$34,Tab_UBIGEO[#Headers],0)),"")</f>
        <v/>
      </c>
      <c r="W596" s="50" t="str">
        <f>IFERROR(INDEX(Tab_UBIGEO[],MATCH(PlnMsv_Tab_DocumentosAux[[#This Row],[ADQ_UBIGEO]],Tab_UBIGEO[UBIGEO],0),MATCH($W$34,Tab_UBIGEO[#Headers],0)),"")</f>
        <v/>
      </c>
      <c r="X596" s="51" t="str">
        <f>IFERROR(INDEX(Tab_UBIGEO[],MATCH(PlnMsv_Tab_Documentos[[#This Row],[Departamento]],Tab_UBIGEO[Departamento],0),MATCH(X$34,Tab_UBIGEO[#Headers],0)),"")</f>
        <v/>
      </c>
      <c r="Y596" s="51" t="str">
        <f>IFERROR(INDEX(Tab_UBIGEO[],MATCH(PlnMsv_Tab_Documentos[[#This Row],[Provincia]],Tab_UBIGEO[Provincia],0),MATCH(Y$34,Tab_UBIGEO[#Headers],0)),"")</f>
        <v/>
      </c>
      <c r="Z596" s="50" t="str">
        <f>IF(PlnMsv_Tab_Documentos[[#This Row],[Departamento]]&lt;&gt;"",IF(COUNTIF(Tab_UBIGEO[Departamento],PlnMsv_Tab_Documentos[[#This Row],[Departamento]])&gt;=1,1,0),"")</f>
        <v/>
      </c>
      <c r="AA5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6" s="34"/>
    </row>
    <row r="597" spans="3:29" ht="27.6" customHeight="1">
      <c r="C597" s="88"/>
      <c r="D597" s="89"/>
      <c r="E597" s="90"/>
      <c r="F597" s="91"/>
      <c r="G597" s="92"/>
      <c r="H597" s="93"/>
      <c r="I597" s="93"/>
      <c r="J597" s="94"/>
      <c r="K597" s="94"/>
      <c r="L597" s="94"/>
      <c r="M597" s="94"/>
      <c r="N597" s="94"/>
      <c r="O597" s="95"/>
      <c r="P597" s="96"/>
      <c r="T597" s="49">
        <v>563</v>
      </c>
      <c r="U5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7" s="50" t="str">
        <f>IFERROR(INDEX(Tab_UBIGEO[],MATCH(PlnMsv_Tab_DocumentosAux[[#This Row],[ADQ_UBIGEO]],Tab_UBIGEO[UBIGEO],0),MATCH($V$34,Tab_UBIGEO[#Headers],0)),"")</f>
        <v/>
      </c>
      <c r="W597" s="50" t="str">
        <f>IFERROR(INDEX(Tab_UBIGEO[],MATCH(PlnMsv_Tab_DocumentosAux[[#This Row],[ADQ_UBIGEO]],Tab_UBIGEO[UBIGEO],0),MATCH($W$34,Tab_UBIGEO[#Headers],0)),"")</f>
        <v/>
      </c>
      <c r="X597" s="51" t="str">
        <f>IFERROR(INDEX(Tab_UBIGEO[],MATCH(PlnMsv_Tab_Documentos[[#This Row],[Departamento]],Tab_UBIGEO[Departamento],0),MATCH(X$34,Tab_UBIGEO[#Headers],0)),"")</f>
        <v/>
      </c>
      <c r="Y597" s="51" t="str">
        <f>IFERROR(INDEX(Tab_UBIGEO[],MATCH(PlnMsv_Tab_Documentos[[#This Row],[Provincia]],Tab_UBIGEO[Provincia],0),MATCH(Y$34,Tab_UBIGEO[#Headers],0)),"")</f>
        <v/>
      </c>
      <c r="Z597" s="50" t="str">
        <f>IF(PlnMsv_Tab_Documentos[[#This Row],[Departamento]]&lt;&gt;"",IF(COUNTIF(Tab_UBIGEO[Departamento],PlnMsv_Tab_Documentos[[#This Row],[Departamento]])&gt;=1,1,0),"")</f>
        <v/>
      </c>
      <c r="AA5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7" s="34"/>
    </row>
    <row r="598" spans="3:29" ht="27.6" customHeight="1">
      <c r="C598" s="88"/>
      <c r="D598" s="89"/>
      <c r="E598" s="90"/>
      <c r="F598" s="91"/>
      <c r="G598" s="92"/>
      <c r="H598" s="93"/>
      <c r="I598" s="93"/>
      <c r="J598" s="94"/>
      <c r="K598" s="94"/>
      <c r="L598" s="94"/>
      <c r="M598" s="94"/>
      <c r="N598" s="94"/>
      <c r="O598" s="95"/>
      <c r="P598" s="96"/>
      <c r="T598" s="49">
        <v>564</v>
      </c>
      <c r="U5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8" s="50" t="str">
        <f>IFERROR(INDEX(Tab_UBIGEO[],MATCH(PlnMsv_Tab_DocumentosAux[[#This Row],[ADQ_UBIGEO]],Tab_UBIGEO[UBIGEO],0),MATCH($V$34,Tab_UBIGEO[#Headers],0)),"")</f>
        <v/>
      </c>
      <c r="W598" s="50" t="str">
        <f>IFERROR(INDEX(Tab_UBIGEO[],MATCH(PlnMsv_Tab_DocumentosAux[[#This Row],[ADQ_UBIGEO]],Tab_UBIGEO[UBIGEO],0),MATCH($W$34,Tab_UBIGEO[#Headers],0)),"")</f>
        <v/>
      </c>
      <c r="X598" s="51" t="str">
        <f>IFERROR(INDEX(Tab_UBIGEO[],MATCH(PlnMsv_Tab_Documentos[[#This Row],[Departamento]],Tab_UBIGEO[Departamento],0),MATCH(X$34,Tab_UBIGEO[#Headers],0)),"")</f>
        <v/>
      </c>
      <c r="Y598" s="51" t="str">
        <f>IFERROR(INDEX(Tab_UBIGEO[],MATCH(PlnMsv_Tab_Documentos[[#This Row],[Provincia]],Tab_UBIGEO[Provincia],0),MATCH(Y$34,Tab_UBIGEO[#Headers],0)),"")</f>
        <v/>
      </c>
      <c r="Z598" s="50" t="str">
        <f>IF(PlnMsv_Tab_Documentos[[#This Row],[Departamento]]&lt;&gt;"",IF(COUNTIF(Tab_UBIGEO[Departamento],PlnMsv_Tab_Documentos[[#This Row],[Departamento]])&gt;=1,1,0),"")</f>
        <v/>
      </c>
      <c r="AA5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8" s="34"/>
    </row>
    <row r="599" spans="3:29" ht="27.6" customHeight="1">
      <c r="C599" s="88"/>
      <c r="D599" s="89"/>
      <c r="E599" s="90"/>
      <c r="F599" s="91"/>
      <c r="G599" s="92"/>
      <c r="H599" s="93"/>
      <c r="I599" s="93"/>
      <c r="J599" s="94"/>
      <c r="K599" s="94"/>
      <c r="L599" s="94"/>
      <c r="M599" s="94"/>
      <c r="N599" s="94"/>
      <c r="O599" s="95"/>
      <c r="P599" s="96"/>
      <c r="T599" s="49">
        <v>565</v>
      </c>
      <c r="U5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599" s="50" t="str">
        <f>IFERROR(INDEX(Tab_UBIGEO[],MATCH(PlnMsv_Tab_DocumentosAux[[#This Row],[ADQ_UBIGEO]],Tab_UBIGEO[UBIGEO],0),MATCH($V$34,Tab_UBIGEO[#Headers],0)),"")</f>
        <v/>
      </c>
      <c r="W599" s="50" t="str">
        <f>IFERROR(INDEX(Tab_UBIGEO[],MATCH(PlnMsv_Tab_DocumentosAux[[#This Row],[ADQ_UBIGEO]],Tab_UBIGEO[UBIGEO],0),MATCH($W$34,Tab_UBIGEO[#Headers],0)),"")</f>
        <v/>
      </c>
      <c r="X599" s="51" t="str">
        <f>IFERROR(INDEX(Tab_UBIGEO[],MATCH(PlnMsv_Tab_Documentos[[#This Row],[Departamento]],Tab_UBIGEO[Departamento],0),MATCH(X$34,Tab_UBIGEO[#Headers],0)),"")</f>
        <v/>
      </c>
      <c r="Y599" s="51" t="str">
        <f>IFERROR(INDEX(Tab_UBIGEO[],MATCH(PlnMsv_Tab_Documentos[[#This Row],[Provincia]],Tab_UBIGEO[Provincia],0),MATCH(Y$34,Tab_UBIGEO[#Headers],0)),"")</f>
        <v/>
      </c>
      <c r="Z599" s="50" t="str">
        <f>IF(PlnMsv_Tab_Documentos[[#This Row],[Departamento]]&lt;&gt;"",IF(COUNTIF(Tab_UBIGEO[Departamento],PlnMsv_Tab_Documentos[[#This Row],[Departamento]])&gt;=1,1,0),"")</f>
        <v/>
      </c>
      <c r="AA5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5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599" s="34"/>
    </row>
    <row r="600" spans="3:29" ht="27.6" customHeight="1">
      <c r="C600" s="88"/>
      <c r="D600" s="89"/>
      <c r="E600" s="90"/>
      <c r="F600" s="91"/>
      <c r="G600" s="92"/>
      <c r="H600" s="93"/>
      <c r="I600" s="93"/>
      <c r="J600" s="94"/>
      <c r="K600" s="94"/>
      <c r="L600" s="94"/>
      <c r="M600" s="94"/>
      <c r="N600" s="94"/>
      <c r="O600" s="95"/>
      <c r="P600" s="96"/>
      <c r="T600" s="49">
        <v>566</v>
      </c>
      <c r="U6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0" s="50" t="str">
        <f>IFERROR(INDEX(Tab_UBIGEO[],MATCH(PlnMsv_Tab_DocumentosAux[[#This Row],[ADQ_UBIGEO]],Tab_UBIGEO[UBIGEO],0),MATCH($V$34,Tab_UBIGEO[#Headers],0)),"")</f>
        <v/>
      </c>
      <c r="W600" s="50" t="str">
        <f>IFERROR(INDEX(Tab_UBIGEO[],MATCH(PlnMsv_Tab_DocumentosAux[[#This Row],[ADQ_UBIGEO]],Tab_UBIGEO[UBIGEO],0),MATCH($W$34,Tab_UBIGEO[#Headers],0)),"")</f>
        <v/>
      </c>
      <c r="X600" s="51" t="str">
        <f>IFERROR(INDEX(Tab_UBIGEO[],MATCH(PlnMsv_Tab_Documentos[[#This Row],[Departamento]],Tab_UBIGEO[Departamento],0),MATCH(X$34,Tab_UBIGEO[#Headers],0)),"")</f>
        <v/>
      </c>
      <c r="Y600" s="51" t="str">
        <f>IFERROR(INDEX(Tab_UBIGEO[],MATCH(PlnMsv_Tab_Documentos[[#This Row],[Provincia]],Tab_UBIGEO[Provincia],0),MATCH(Y$34,Tab_UBIGEO[#Headers],0)),"")</f>
        <v/>
      </c>
      <c r="Z600" s="50" t="str">
        <f>IF(PlnMsv_Tab_Documentos[[#This Row],[Departamento]]&lt;&gt;"",IF(COUNTIF(Tab_UBIGEO[Departamento],PlnMsv_Tab_Documentos[[#This Row],[Departamento]])&gt;=1,1,0),"")</f>
        <v/>
      </c>
      <c r="AA6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0" s="34"/>
    </row>
    <row r="601" spans="3:29" ht="27.6" customHeight="1">
      <c r="C601" s="88"/>
      <c r="D601" s="89"/>
      <c r="E601" s="90"/>
      <c r="F601" s="91"/>
      <c r="G601" s="92"/>
      <c r="H601" s="93"/>
      <c r="I601" s="93"/>
      <c r="J601" s="94"/>
      <c r="K601" s="94"/>
      <c r="L601" s="94"/>
      <c r="M601" s="94"/>
      <c r="N601" s="94"/>
      <c r="O601" s="95"/>
      <c r="P601" s="96"/>
      <c r="T601" s="49">
        <v>567</v>
      </c>
      <c r="U6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1" s="50" t="str">
        <f>IFERROR(INDEX(Tab_UBIGEO[],MATCH(PlnMsv_Tab_DocumentosAux[[#This Row],[ADQ_UBIGEO]],Tab_UBIGEO[UBIGEO],0),MATCH($V$34,Tab_UBIGEO[#Headers],0)),"")</f>
        <v/>
      </c>
      <c r="W601" s="50" t="str">
        <f>IFERROR(INDEX(Tab_UBIGEO[],MATCH(PlnMsv_Tab_DocumentosAux[[#This Row],[ADQ_UBIGEO]],Tab_UBIGEO[UBIGEO],0),MATCH($W$34,Tab_UBIGEO[#Headers],0)),"")</f>
        <v/>
      </c>
      <c r="X601" s="51" t="str">
        <f>IFERROR(INDEX(Tab_UBIGEO[],MATCH(PlnMsv_Tab_Documentos[[#This Row],[Departamento]],Tab_UBIGEO[Departamento],0),MATCH(X$34,Tab_UBIGEO[#Headers],0)),"")</f>
        <v/>
      </c>
      <c r="Y601" s="51" t="str">
        <f>IFERROR(INDEX(Tab_UBIGEO[],MATCH(PlnMsv_Tab_Documentos[[#This Row],[Provincia]],Tab_UBIGEO[Provincia],0),MATCH(Y$34,Tab_UBIGEO[#Headers],0)),"")</f>
        <v/>
      </c>
      <c r="Z601" s="50" t="str">
        <f>IF(PlnMsv_Tab_Documentos[[#This Row],[Departamento]]&lt;&gt;"",IF(COUNTIF(Tab_UBIGEO[Departamento],PlnMsv_Tab_Documentos[[#This Row],[Departamento]])&gt;=1,1,0),"")</f>
        <v/>
      </c>
      <c r="AA6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1" s="34"/>
    </row>
    <row r="602" spans="3:29" ht="27.6" customHeight="1">
      <c r="C602" s="88"/>
      <c r="D602" s="89"/>
      <c r="E602" s="90"/>
      <c r="F602" s="91"/>
      <c r="G602" s="92"/>
      <c r="H602" s="93"/>
      <c r="I602" s="93"/>
      <c r="J602" s="94"/>
      <c r="K602" s="94"/>
      <c r="L602" s="94"/>
      <c r="M602" s="94"/>
      <c r="N602" s="94"/>
      <c r="O602" s="95"/>
      <c r="P602" s="96"/>
      <c r="T602" s="49">
        <v>568</v>
      </c>
      <c r="U6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2" s="50" t="str">
        <f>IFERROR(INDEX(Tab_UBIGEO[],MATCH(PlnMsv_Tab_DocumentosAux[[#This Row],[ADQ_UBIGEO]],Tab_UBIGEO[UBIGEO],0),MATCH($V$34,Tab_UBIGEO[#Headers],0)),"")</f>
        <v/>
      </c>
      <c r="W602" s="50" t="str">
        <f>IFERROR(INDEX(Tab_UBIGEO[],MATCH(PlnMsv_Tab_DocumentosAux[[#This Row],[ADQ_UBIGEO]],Tab_UBIGEO[UBIGEO],0),MATCH($W$34,Tab_UBIGEO[#Headers],0)),"")</f>
        <v/>
      </c>
      <c r="X602" s="51" t="str">
        <f>IFERROR(INDEX(Tab_UBIGEO[],MATCH(PlnMsv_Tab_Documentos[[#This Row],[Departamento]],Tab_UBIGEO[Departamento],0),MATCH(X$34,Tab_UBIGEO[#Headers],0)),"")</f>
        <v/>
      </c>
      <c r="Y602" s="51" t="str">
        <f>IFERROR(INDEX(Tab_UBIGEO[],MATCH(PlnMsv_Tab_Documentos[[#This Row],[Provincia]],Tab_UBIGEO[Provincia],0),MATCH(Y$34,Tab_UBIGEO[#Headers],0)),"")</f>
        <v/>
      </c>
      <c r="Z602" s="50" t="str">
        <f>IF(PlnMsv_Tab_Documentos[[#This Row],[Departamento]]&lt;&gt;"",IF(COUNTIF(Tab_UBIGEO[Departamento],PlnMsv_Tab_Documentos[[#This Row],[Departamento]])&gt;=1,1,0),"")</f>
        <v/>
      </c>
      <c r="AA6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2" s="34"/>
    </row>
    <row r="603" spans="3:29" ht="27.6" customHeight="1">
      <c r="C603" s="88"/>
      <c r="D603" s="89"/>
      <c r="E603" s="90"/>
      <c r="F603" s="91"/>
      <c r="G603" s="92"/>
      <c r="H603" s="93"/>
      <c r="I603" s="93"/>
      <c r="J603" s="94"/>
      <c r="K603" s="94"/>
      <c r="L603" s="94"/>
      <c r="M603" s="94"/>
      <c r="N603" s="94"/>
      <c r="O603" s="95"/>
      <c r="P603" s="96"/>
      <c r="T603" s="49">
        <v>569</v>
      </c>
      <c r="U6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3" s="50" t="str">
        <f>IFERROR(INDEX(Tab_UBIGEO[],MATCH(PlnMsv_Tab_DocumentosAux[[#This Row],[ADQ_UBIGEO]],Tab_UBIGEO[UBIGEO],0),MATCH($V$34,Tab_UBIGEO[#Headers],0)),"")</f>
        <v/>
      </c>
      <c r="W603" s="50" t="str">
        <f>IFERROR(INDEX(Tab_UBIGEO[],MATCH(PlnMsv_Tab_DocumentosAux[[#This Row],[ADQ_UBIGEO]],Tab_UBIGEO[UBIGEO],0),MATCH($W$34,Tab_UBIGEO[#Headers],0)),"")</f>
        <v/>
      </c>
      <c r="X603" s="51" t="str">
        <f>IFERROR(INDEX(Tab_UBIGEO[],MATCH(PlnMsv_Tab_Documentos[[#This Row],[Departamento]],Tab_UBIGEO[Departamento],0),MATCH(X$34,Tab_UBIGEO[#Headers],0)),"")</f>
        <v/>
      </c>
      <c r="Y603" s="51" t="str">
        <f>IFERROR(INDEX(Tab_UBIGEO[],MATCH(PlnMsv_Tab_Documentos[[#This Row],[Provincia]],Tab_UBIGEO[Provincia],0),MATCH(Y$34,Tab_UBIGEO[#Headers],0)),"")</f>
        <v/>
      </c>
      <c r="Z603" s="50" t="str">
        <f>IF(PlnMsv_Tab_Documentos[[#This Row],[Departamento]]&lt;&gt;"",IF(COUNTIF(Tab_UBIGEO[Departamento],PlnMsv_Tab_Documentos[[#This Row],[Departamento]])&gt;=1,1,0),"")</f>
        <v/>
      </c>
      <c r="AA6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3" s="34"/>
    </row>
    <row r="604" spans="3:29" ht="27.6" customHeight="1">
      <c r="C604" s="88"/>
      <c r="D604" s="89"/>
      <c r="E604" s="90"/>
      <c r="F604" s="91"/>
      <c r="G604" s="92"/>
      <c r="H604" s="93"/>
      <c r="I604" s="93"/>
      <c r="J604" s="94"/>
      <c r="K604" s="94"/>
      <c r="L604" s="94"/>
      <c r="M604" s="94"/>
      <c r="N604" s="94"/>
      <c r="O604" s="95"/>
      <c r="P604" s="96"/>
      <c r="T604" s="49">
        <v>570</v>
      </c>
      <c r="U6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4" s="50" t="str">
        <f>IFERROR(INDEX(Tab_UBIGEO[],MATCH(PlnMsv_Tab_DocumentosAux[[#This Row],[ADQ_UBIGEO]],Tab_UBIGEO[UBIGEO],0),MATCH($V$34,Tab_UBIGEO[#Headers],0)),"")</f>
        <v/>
      </c>
      <c r="W604" s="50" t="str">
        <f>IFERROR(INDEX(Tab_UBIGEO[],MATCH(PlnMsv_Tab_DocumentosAux[[#This Row],[ADQ_UBIGEO]],Tab_UBIGEO[UBIGEO],0),MATCH($W$34,Tab_UBIGEO[#Headers],0)),"")</f>
        <v/>
      </c>
      <c r="X604" s="51" t="str">
        <f>IFERROR(INDEX(Tab_UBIGEO[],MATCH(PlnMsv_Tab_Documentos[[#This Row],[Departamento]],Tab_UBIGEO[Departamento],0),MATCH(X$34,Tab_UBIGEO[#Headers],0)),"")</f>
        <v/>
      </c>
      <c r="Y604" s="51" t="str">
        <f>IFERROR(INDEX(Tab_UBIGEO[],MATCH(PlnMsv_Tab_Documentos[[#This Row],[Provincia]],Tab_UBIGEO[Provincia],0),MATCH(Y$34,Tab_UBIGEO[#Headers],0)),"")</f>
        <v/>
      </c>
      <c r="Z604" s="50" t="str">
        <f>IF(PlnMsv_Tab_Documentos[[#This Row],[Departamento]]&lt;&gt;"",IF(COUNTIF(Tab_UBIGEO[Departamento],PlnMsv_Tab_Documentos[[#This Row],[Departamento]])&gt;=1,1,0),"")</f>
        <v/>
      </c>
      <c r="AA6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4" s="34"/>
    </row>
    <row r="605" spans="3:29" ht="27.6" customHeight="1">
      <c r="C605" s="88"/>
      <c r="D605" s="89"/>
      <c r="E605" s="90"/>
      <c r="F605" s="91"/>
      <c r="G605" s="92"/>
      <c r="H605" s="93"/>
      <c r="I605" s="93"/>
      <c r="J605" s="94"/>
      <c r="K605" s="94"/>
      <c r="L605" s="94"/>
      <c r="M605" s="94"/>
      <c r="N605" s="94"/>
      <c r="O605" s="95"/>
      <c r="P605" s="96"/>
      <c r="T605" s="49">
        <v>571</v>
      </c>
      <c r="U6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5" s="50" t="str">
        <f>IFERROR(INDEX(Tab_UBIGEO[],MATCH(PlnMsv_Tab_DocumentosAux[[#This Row],[ADQ_UBIGEO]],Tab_UBIGEO[UBIGEO],0),MATCH($V$34,Tab_UBIGEO[#Headers],0)),"")</f>
        <v/>
      </c>
      <c r="W605" s="50" t="str">
        <f>IFERROR(INDEX(Tab_UBIGEO[],MATCH(PlnMsv_Tab_DocumentosAux[[#This Row],[ADQ_UBIGEO]],Tab_UBIGEO[UBIGEO],0),MATCH($W$34,Tab_UBIGEO[#Headers],0)),"")</f>
        <v/>
      </c>
      <c r="X605" s="51" t="str">
        <f>IFERROR(INDEX(Tab_UBIGEO[],MATCH(PlnMsv_Tab_Documentos[[#This Row],[Departamento]],Tab_UBIGEO[Departamento],0),MATCH(X$34,Tab_UBIGEO[#Headers],0)),"")</f>
        <v/>
      </c>
      <c r="Y605" s="51" t="str">
        <f>IFERROR(INDEX(Tab_UBIGEO[],MATCH(PlnMsv_Tab_Documentos[[#This Row],[Provincia]],Tab_UBIGEO[Provincia],0),MATCH(Y$34,Tab_UBIGEO[#Headers],0)),"")</f>
        <v/>
      </c>
      <c r="Z605" s="50" t="str">
        <f>IF(PlnMsv_Tab_Documentos[[#This Row],[Departamento]]&lt;&gt;"",IF(COUNTIF(Tab_UBIGEO[Departamento],PlnMsv_Tab_Documentos[[#This Row],[Departamento]])&gt;=1,1,0),"")</f>
        <v/>
      </c>
      <c r="AA6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5" s="34"/>
    </row>
    <row r="606" spans="3:29" ht="27.6" customHeight="1">
      <c r="C606" s="88"/>
      <c r="D606" s="89"/>
      <c r="E606" s="90"/>
      <c r="F606" s="91"/>
      <c r="G606" s="92"/>
      <c r="H606" s="93"/>
      <c r="I606" s="93"/>
      <c r="J606" s="94"/>
      <c r="K606" s="94"/>
      <c r="L606" s="94"/>
      <c r="M606" s="94"/>
      <c r="N606" s="94"/>
      <c r="O606" s="95"/>
      <c r="P606" s="96"/>
      <c r="T606" s="49">
        <v>572</v>
      </c>
      <c r="U6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6" s="50" t="str">
        <f>IFERROR(INDEX(Tab_UBIGEO[],MATCH(PlnMsv_Tab_DocumentosAux[[#This Row],[ADQ_UBIGEO]],Tab_UBIGEO[UBIGEO],0),MATCH($V$34,Tab_UBIGEO[#Headers],0)),"")</f>
        <v/>
      </c>
      <c r="W606" s="50" t="str">
        <f>IFERROR(INDEX(Tab_UBIGEO[],MATCH(PlnMsv_Tab_DocumentosAux[[#This Row],[ADQ_UBIGEO]],Tab_UBIGEO[UBIGEO],0),MATCH($W$34,Tab_UBIGEO[#Headers],0)),"")</f>
        <v/>
      </c>
      <c r="X606" s="51" t="str">
        <f>IFERROR(INDEX(Tab_UBIGEO[],MATCH(PlnMsv_Tab_Documentos[[#This Row],[Departamento]],Tab_UBIGEO[Departamento],0),MATCH(X$34,Tab_UBIGEO[#Headers],0)),"")</f>
        <v/>
      </c>
      <c r="Y606" s="51" t="str">
        <f>IFERROR(INDEX(Tab_UBIGEO[],MATCH(PlnMsv_Tab_Documentos[[#This Row],[Provincia]],Tab_UBIGEO[Provincia],0),MATCH(Y$34,Tab_UBIGEO[#Headers],0)),"")</f>
        <v/>
      </c>
      <c r="Z606" s="50" t="str">
        <f>IF(PlnMsv_Tab_Documentos[[#This Row],[Departamento]]&lt;&gt;"",IF(COUNTIF(Tab_UBIGEO[Departamento],PlnMsv_Tab_Documentos[[#This Row],[Departamento]])&gt;=1,1,0),"")</f>
        <v/>
      </c>
      <c r="AA6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6" s="34"/>
    </row>
    <row r="607" spans="3:29" ht="27.6" customHeight="1">
      <c r="C607" s="88"/>
      <c r="D607" s="89"/>
      <c r="E607" s="90"/>
      <c r="F607" s="91"/>
      <c r="G607" s="92"/>
      <c r="H607" s="93"/>
      <c r="I607" s="93"/>
      <c r="J607" s="94"/>
      <c r="K607" s="94"/>
      <c r="L607" s="94"/>
      <c r="M607" s="94"/>
      <c r="N607" s="94"/>
      <c r="O607" s="95"/>
      <c r="P607" s="96"/>
      <c r="T607" s="49">
        <v>573</v>
      </c>
      <c r="U6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7" s="50" t="str">
        <f>IFERROR(INDEX(Tab_UBIGEO[],MATCH(PlnMsv_Tab_DocumentosAux[[#This Row],[ADQ_UBIGEO]],Tab_UBIGEO[UBIGEO],0),MATCH($V$34,Tab_UBIGEO[#Headers],0)),"")</f>
        <v/>
      </c>
      <c r="W607" s="50" t="str">
        <f>IFERROR(INDEX(Tab_UBIGEO[],MATCH(PlnMsv_Tab_DocumentosAux[[#This Row],[ADQ_UBIGEO]],Tab_UBIGEO[UBIGEO],0),MATCH($W$34,Tab_UBIGEO[#Headers],0)),"")</f>
        <v/>
      </c>
      <c r="X607" s="51" t="str">
        <f>IFERROR(INDEX(Tab_UBIGEO[],MATCH(PlnMsv_Tab_Documentos[[#This Row],[Departamento]],Tab_UBIGEO[Departamento],0),MATCH(X$34,Tab_UBIGEO[#Headers],0)),"")</f>
        <v/>
      </c>
      <c r="Y607" s="51" t="str">
        <f>IFERROR(INDEX(Tab_UBIGEO[],MATCH(PlnMsv_Tab_Documentos[[#This Row],[Provincia]],Tab_UBIGEO[Provincia],0),MATCH(Y$34,Tab_UBIGEO[#Headers],0)),"")</f>
        <v/>
      </c>
      <c r="Z607" s="50" t="str">
        <f>IF(PlnMsv_Tab_Documentos[[#This Row],[Departamento]]&lt;&gt;"",IF(COUNTIF(Tab_UBIGEO[Departamento],PlnMsv_Tab_Documentos[[#This Row],[Departamento]])&gt;=1,1,0),"")</f>
        <v/>
      </c>
      <c r="AA6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7" s="34"/>
    </row>
    <row r="608" spans="3:29" ht="27.6" customHeight="1">
      <c r="C608" s="88"/>
      <c r="D608" s="89"/>
      <c r="E608" s="90"/>
      <c r="F608" s="91"/>
      <c r="G608" s="92"/>
      <c r="H608" s="93"/>
      <c r="I608" s="93"/>
      <c r="J608" s="94"/>
      <c r="K608" s="94"/>
      <c r="L608" s="94"/>
      <c r="M608" s="94"/>
      <c r="N608" s="94"/>
      <c r="O608" s="95"/>
      <c r="P608" s="96"/>
      <c r="T608" s="49">
        <v>574</v>
      </c>
      <c r="U6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8" s="50" t="str">
        <f>IFERROR(INDEX(Tab_UBIGEO[],MATCH(PlnMsv_Tab_DocumentosAux[[#This Row],[ADQ_UBIGEO]],Tab_UBIGEO[UBIGEO],0),MATCH($V$34,Tab_UBIGEO[#Headers],0)),"")</f>
        <v/>
      </c>
      <c r="W608" s="50" t="str">
        <f>IFERROR(INDEX(Tab_UBIGEO[],MATCH(PlnMsv_Tab_DocumentosAux[[#This Row],[ADQ_UBIGEO]],Tab_UBIGEO[UBIGEO],0),MATCH($W$34,Tab_UBIGEO[#Headers],0)),"")</f>
        <v/>
      </c>
      <c r="X608" s="51" t="str">
        <f>IFERROR(INDEX(Tab_UBIGEO[],MATCH(PlnMsv_Tab_Documentos[[#This Row],[Departamento]],Tab_UBIGEO[Departamento],0),MATCH(X$34,Tab_UBIGEO[#Headers],0)),"")</f>
        <v/>
      </c>
      <c r="Y608" s="51" t="str">
        <f>IFERROR(INDEX(Tab_UBIGEO[],MATCH(PlnMsv_Tab_Documentos[[#This Row],[Provincia]],Tab_UBIGEO[Provincia],0),MATCH(Y$34,Tab_UBIGEO[#Headers],0)),"")</f>
        <v/>
      </c>
      <c r="Z608" s="50" t="str">
        <f>IF(PlnMsv_Tab_Documentos[[#This Row],[Departamento]]&lt;&gt;"",IF(COUNTIF(Tab_UBIGEO[Departamento],PlnMsv_Tab_Documentos[[#This Row],[Departamento]])&gt;=1,1,0),"")</f>
        <v/>
      </c>
      <c r="AA6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8" s="34"/>
    </row>
    <row r="609" spans="3:29" ht="27.6" customHeight="1">
      <c r="C609" s="88"/>
      <c r="D609" s="89"/>
      <c r="E609" s="90"/>
      <c r="F609" s="91"/>
      <c r="G609" s="92"/>
      <c r="H609" s="93"/>
      <c r="I609" s="93"/>
      <c r="J609" s="94"/>
      <c r="K609" s="94"/>
      <c r="L609" s="94"/>
      <c r="M609" s="94"/>
      <c r="N609" s="94"/>
      <c r="O609" s="95"/>
      <c r="P609" s="96"/>
      <c r="T609" s="49">
        <v>575</v>
      </c>
      <c r="U6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09" s="50" t="str">
        <f>IFERROR(INDEX(Tab_UBIGEO[],MATCH(PlnMsv_Tab_DocumentosAux[[#This Row],[ADQ_UBIGEO]],Tab_UBIGEO[UBIGEO],0),MATCH($V$34,Tab_UBIGEO[#Headers],0)),"")</f>
        <v/>
      </c>
      <c r="W609" s="50" t="str">
        <f>IFERROR(INDEX(Tab_UBIGEO[],MATCH(PlnMsv_Tab_DocumentosAux[[#This Row],[ADQ_UBIGEO]],Tab_UBIGEO[UBIGEO],0),MATCH($W$34,Tab_UBIGEO[#Headers],0)),"")</f>
        <v/>
      </c>
      <c r="X609" s="51" t="str">
        <f>IFERROR(INDEX(Tab_UBIGEO[],MATCH(PlnMsv_Tab_Documentos[[#This Row],[Departamento]],Tab_UBIGEO[Departamento],0),MATCH(X$34,Tab_UBIGEO[#Headers],0)),"")</f>
        <v/>
      </c>
      <c r="Y609" s="51" t="str">
        <f>IFERROR(INDEX(Tab_UBIGEO[],MATCH(PlnMsv_Tab_Documentos[[#This Row],[Provincia]],Tab_UBIGEO[Provincia],0),MATCH(Y$34,Tab_UBIGEO[#Headers],0)),"")</f>
        <v/>
      </c>
      <c r="Z609" s="50" t="str">
        <f>IF(PlnMsv_Tab_Documentos[[#This Row],[Departamento]]&lt;&gt;"",IF(COUNTIF(Tab_UBIGEO[Departamento],PlnMsv_Tab_Documentos[[#This Row],[Departamento]])&gt;=1,1,0),"")</f>
        <v/>
      </c>
      <c r="AA6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09" s="34"/>
    </row>
    <row r="610" spans="3:29" ht="27.6" customHeight="1">
      <c r="C610" s="88"/>
      <c r="D610" s="89"/>
      <c r="E610" s="90"/>
      <c r="F610" s="91"/>
      <c r="G610" s="92"/>
      <c r="H610" s="93"/>
      <c r="I610" s="93"/>
      <c r="J610" s="94"/>
      <c r="K610" s="94"/>
      <c r="L610" s="94"/>
      <c r="M610" s="94"/>
      <c r="N610" s="94"/>
      <c r="O610" s="95"/>
      <c r="P610" s="96"/>
      <c r="T610" s="49">
        <v>576</v>
      </c>
      <c r="U6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0" s="50" t="str">
        <f>IFERROR(INDEX(Tab_UBIGEO[],MATCH(PlnMsv_Tab_DocumentosAux[[#This Row],[ADQ_UBIGEO]],Tab_UBIGEO[UBIGEO],0),MATCH($V$34,Tab_UBIGEO[#Headers],0)),"")</f>
        <v/>
      </c>
      <c r="W610" s="50" t="str">
        <f>IFERROR(INDEX(Tab_UBIGEO[],MATCH(PlnMsv_Tab_DocumentosAux[[#This Row],[ADQ_UBIGEO]],Tab_UBIGEO[UBIGEO],0),MATCH($W$34,Tab_UBIGEO[#Headers],0)),"")</f>
        <v/>
      </c>
      <c r="X610" s="51" t="str">
        <f>IFERROR(INDEX(Tab_UBIGEO[],MATCH(PlnMsv_Tab_Documentos[[#This Row],[Departamento]],Tab_UBIGEO[Departamento],0),MATCH(X$34,Tab_UBIGEO[#Headers],0)),"")</f>
        <v/>
      </c>
      <c r="Y610" s="51" t="str">
        <f>IFERROR(INDEX(Tab_UBIGEO[],MATCH(PlnMsv_Tab_Documentos[[#This Row],[Provincia]],Tab_UBIGEO[Provincia],0),MATCH(Y$34,Tab_UBIGEO[#Headers],0)),"")</f>
        <v/>
      </c>
      <c r="Z610" s="50" t="str">
        <f>IF(PlnMsv_Tab_Documentos[[#This Row],[Departamento]]&lt;&gt;"",IF(COUNTIF(Tab_UBIGEO[Departamento],PlnMsv_Tab_Documentos[[#This Row],[Departamento]])&gt;=1,1,0),"")</f>
        <v/>
      </c>
      <c r="AA6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0" s="34"/>
    </row>
    <row r="611" spans="3:29" ht="27.6" customHeight="1">
      <c r="C611" s="88"/>
      <c r="D611" s="89"/>
      <c r="E611" s="90"/>
      <c r="F611" s="91"/>
      <c r="G611" s="92"/>
      <c r="H611" s="93"/>
      <c r="I611" s="93"/>
      <c r="J611" s="94"/>
      <c r="K611" s="94"/>
      <c r="L611" s="94"/>
      <c r="M611" s="94"/>
      <c r="N611" s="94"/>
      <c r="O611" s="95"/>
      <c r="P611" s="96"/>
      <c r="T611" s="49">
        <v>577</v>
      </c>
      <c r="U6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1" s="50" t="str">
        <f>IFERROR(INDEX(Tab_UBIGEO[],MATCH(PlnMsv_Tab_DocumentosAux[[#This Row],[ADQ_UBIGEO]],Tab_UBIGEO[UBIGEO],0),MATCH($V$34,Tab_UBIGEO[#Headers],0)),"")</f>
        <v/>
      </c>
      <c r="W611" s="50" t="str">
        <f>IFERROR(INDEX(Tab_UBIGEO[],MATCH(PlnMsv_Tab_DocumentosAux[[#This Row],[ADQ_UBIGEO]],Tab_UBIGEO[UBIGEO],0),MATCH($W$34,Tab_UBIGEO[#Headers],0)),"")</f>
        <v/>
      </c>
      <c r="X611" s="51" t="str">
        <f>IFERROR(INDEX(Tab_UBIGEO[],MATCH(PlnMsv_Tab_Documentos[[#This Row],[Departamento]],Tab_UBIGEO[Departamento],0),MATCH(X$34,Tab_UBIGEO[#Headers],0)),"")</f>
        <v/>
      </c>
      <c r="Y611" s="51" t="str">
        <f>IFERROR(INDEX(Tab_UBIGEO[],MATCH(PlnMsv_Tab_Documentos[[#This Row],[Provincia]],Tab_UBIGEO[Provincia],0),MATCH(Y$34,Tab_UBIGEO[#Headers],0)),"")</f>
        <v/>
      </c>
      <c r="Z611" s="50" t="str">
        <f>IF(PlnMsv_Tab_Documentos[[#This Row],[Departamento]]&lt;&gt;"",IF(COUNTIF(Tab_UBIGEO[Departamento],PlnMsv_Tab_Documentos[[#This Row],[Departamento]])&gt;=1,1,0),"")</f>
        <v/>
      </c>
      <c r="AA6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1" s="34"/>
    </row>
    <row r="612" spans="3:29" ht="27.6" customHeight="1">
      <c r="C612" s="88"/>
      <c r="D612" s="89"/>
      <c r="E612" s="90"/>
      <c r="F612" s="91"/>
      <c r="G612" s="92"/>
      <c r="H612" s="93"/>
      <c r="I612" s="93"/>
      <c r="J612" s="94"/>
      <c r="K612" s="94"/>
      <c r="L612" s="94"/>
      <c r="M612" s="94"/>
      <c r="N612" s="94"/>
      <c r="O612" s="95"/>
      <c r="P612" s="96"/>
      <c r="T612" s="49">
        <v>578</v>
      </c>
      <c r="U6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2" s="50" t="str">
        <f>IFERROR(INDEX(Tab_UBIGEO[],MATCH(PlnMsv_Tab_DocumentosAux[[#This Row],[ADQ_UBIGEO]],Tab_UBIGEO[UBIGEO],0),MATCH($V$34,Tab_UBIGEO[#Headers],0)),"")</f>
        <v/>
      </c>
      <c r="W612" s="50" t="str">
        <f>IFERROR(INDEX(Tab_UBIGEO[],MATCH(PlnMsv_Tab_DocumentosAux[[#This Row],[ADQ_UBIGEO]],Tab_UBIGEO[UBIGEO],0),MATCH($W$34,Tab_UBIGEO[#Headers],0)),"")</f>
        <v/>
      </c>
      <c r="X612" s="51" t="str">
        <f>IFERROR(INDEX(Tab_UBIGEO[],MATCH(PlnMsv_Tab_Documentos[[#This Row],[Departamento]],Tab_UBIGEO[Departamento],0),MATCH(X$34,Tab_UBIGEO[#Headers],0)),"")</f>
        <v/>
      </c>
      <c r="Y612" s="51" t="str">
        <f>IFERROR(INDEX(Tab_UBIGEO[],MATCH(PlnMsv_Tab_Documentos[[#This Row],[Provincia]],Tab_UBIGEO[Provincia],0),MATCH(Y$34,Tab_UBIGEO[#Headers],0)),"")</f>
        <v/>
      </c>
      <c r="Z612" s="50" t="str">
        <f>IF(PlnMsv_Tab_Documentos[[#This Row],[Departamento]]&lt;&gt;"",IF(COUNTIF(Tab_UBIGEO[Departamento],PlnMsv_Tab_Documentos[[#This Row],[Departamento]])&gt;=1,1,0),"")</f>
        <v/>
      </c>
      <c r="AA6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2" s="34"/>
    </row>
    <row r="613" spans="3:29" ht="27.6" customHeight="1">
      <c r="C613" s="88"/>
      <c r="D613" s="89"/>
      <c r="E613" s="90"/>
      <c r="F613" s="91"/>
      <c r="G613" s="92"/>
      <c r="H613" s="93"/>
      <c r="I613" s="93"/>
      <c r="J613" s="94"/>
      <c r="K613" s="94"/>
      <c r="L613" s="94"/>
      <c r="M613" s="94"/>
      <c r="N613" s="94"/>
      <c r="O613" s="95"/>
      <c r="P613" s="96"/>
      <c r="T613" s="49">
        <v>579</v>
      </c>
      <c r="U6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3" s="50" t="str">
        <f>IFERROR(INDEX(Tab_UBIGEO[],MATCH(PlnMsv_Tab_DocumentosAux[[#This Row],[ADQ_UBIGEO]],Tab_UBIGEO[UBIGEO],0),MATCH($V$34,Tab_UBIGEO[#Headers],0)),"")</f>
        <v/>
      </c>
      <c r="W613" s="50" t="str">
        <f>IFERROR(INDEX(Tab_UBIGEO[],MATCH(PlnMsv_Tab_DocumentosAux[[#This Row],[ADQ_UBIGEO]],Tab_UBIGEO[UBIGEO],0),MATCH($W$34,Tab_UBIGEO[#Headers],0)),"")</f>
        <v/>
      </c>
      <c r="X613" s="51" t="str">
        <f>IFERROR(INDEX(Tab_UBIGEO[],MATCH(PlnMsv_Tab_Documentos[[#This Row],[Departamento]],Tab_UBIGEO[Departamento],0),MATCH(X$34,Tab_UBIGEO[#Headers],0)),"")</f>
        <v/>
      </c>
      <c r="Y613" s="51" t="str">
        <f>IFERROR(INDEX(Tab_UBIGEO[],MATCH(PlnMsv_Tab_Documentos[[#This Row],[Provincia]],Tab_UBIGEO[Provincia],0),MATCH(Y$34,Tab_UBIGEO[#Headers],0)),"")</f>
        <v/>
      </c>
      <c r="Z613" s="50" t="str">
        <f>IF(PlnMsv_Tab_Documentos[[#This Row],[Departamento]]&lt;&gt;"",IF(COUNTIF(Tab_UBIGEO[Departamento],PlnMsv_Tab_Documentos[[#This Row],[Departamento]])&gt;=1,1,0),"")</f>
        <v/>
      </c>
      <c r="AA6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3" s="34"/>
    </row>
    <row r="614" spans="3:29" ht="27.6" customHeight="1">
      <c r="C614" s="88"/>
      <c r="D614" s="89"/>
      <c r="E614" s="90"/>
      <c r="F614" s="91"/>
      <c r="G614" s="92"/>
      <c r="H614" s="93"/>
      <c r="I614" s="93"/>
      <c r="J614" s="94"/>
      <c r="K614" s="94"/>
      <c r="L614" s="94"/>
      <c r="M614" s="94"/>
      <c r="N614" s="94"/>
      <c r="O614" s="95"/>
      <c r="P614" s="96"/>
      <c r="T614" s="49">
        <v>580</v>
      </c>
      <c r="U6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4" s="50" t="str">
        <f>IFERROR(INDEX(Tab_UBIGEO[],MATCH(PlnMsv_Tab_DocumentosAux[[#This Row],[ADQ_UBIGEO]],Tab_UBIGEO[UBIGEO],0),MATCH($V$34,Tab_UBIGEO[#Headers],0)),"")</f>
        <v/>
      </c>
      <c r="W614" s="50" t="str">
        <f>IFERROR(INDEX(Tab_UBIGEO[],MATCH(PlnMsv_Tab_DocumentosAux[[#This Row],[ADQ_UBIGEO]],Tab_UBIGEO[UBIGEO],0),MATCH($W$34,Tab_UBIGEO[#Headers],0)),"")</f>
        <v/>
      </c>
      <c r="X614" s="51" t="str">
        <f>IFERROR(INDEX(Tab_UBIGEO[],MATCH(PlnMsv_Tab_Documentos[[#This Row],[Departamento]],Tab_UBIGEO[Departamento],0),MATCH(X$34,Tab_UBIGEO[#Headers],0)),"")</f>
        <v/>
      </c>
      <c r="Y614" s="51" t="str">
        <f>IFERROR(INDEX(Tab_UBIGEO[],MATCH(PlnMsv_Tab_Documentos[[#This Row],[Provincia]],Tab_UBIGEO[Provincia],0),MATCH(Y$34,Tab_UBIGEO[#Headers],0)),"")</f>
        <v/>
      </c>
      <c r="Z614" s="50" t="str">
        <f>IF(PlnMsv_Tab_Documentos[[#This Row],[Departamento]]&lt;&gt;"",IF(COUNTIF(Tab_UBIGEO[Departamento],PlnMsv_Tab_Documentos[[#This Row],[Departamento]])&gt;=1,1,0),"")</f>
        <v/>
      </c>
      <c r="AA6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4" s="34"/>
    </row>
    <row r="615" spans="3:29" ht="27.6" customHeight="1">
      <c r="C615" s="88"/>
      <c r="D615" s="89"/>
      <c r="E615" s="90"/>
      <c r="F615" s="91"/>
      <c r="G615" s="92"/>
      <c r="H615" s="93"/>
      <c r="I615" s="93"/>
      <c r="J615" s="94"/>
      <c r="K615" s="94"/>
      <c r="L615" s="94"/>
      <c r="M615" s="94"/>
      <c r="N615" s="94"/>
      <c r="O615" s="95"/>
      <c r="P615" s="96"/>
      <c r="T615" s="49">
        <v>581</v>
      </c>
      <c r="U6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5" s="50" t="str">
        <f>IFERROR(INDEX(Tab_UBIGEO[],MATCH(PlnMsv_Tab_DocumentosAux[[#This Row],[ADQ_UBIGEO]],Tab_UBIGEO[UBIGEO],0),MATCH($V$34,Tab_UBIGEO[#Headers],0)),"")</f>
        <v/>
      </c>
      <c r="W615" s="50" t="str">
        <f>IFERROR(INDEX(Tab_UBIGEO[],MATCH(PlnMsv_Tab_DocumentosAux[[#This Row],[ADQ_UBIGEO]],Tab_UBIGEO[UBIGEO],0),MATCH($W$34,Tab_UBIGEO[#Headers],0)),"")</f>
        <v/>
      </c>
      <c r="X615" s="51" t="str">
        <f>IFERROR(INDEX(Tab_UBIGEO[],MATCH(PlnMsv_Tab_Documentos[[#This Row],[Departamento]],Tab_UBIGEO[Departamento],0),MATCH(X$34,Tab_UBIGEO[#Headers],0)),"")</f>
        <v/>
      </c>
      <c r="Y615" s="51" t="str">
        <f>IFERROR(INDEX(Tab_UBIGEO[],MATCH(PlnMsv_Tab_Documentos[[#This Row],[Provincia]],Tab_UBIGEO[Provincia],0),MATCH(Y$34,Tab_UBIGEO[#Headers],0)),"")</f>
        <v/>
      </c>
      <c r="Z615" s="50" t="str">
        <f>IF(PlnMsv_Tab_Documentos[[#This Row],[Departamento]]&lt;&gt;"",IF(COUNTIF(Tab_UBIGEO[Departamento],PlnMsv_Tab_Documentos[[#This Row],[Departamento]])&gt;=1,1,0),"")</f>
        <v/>
      </c>
      <c r="AA6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5" s="34"/>
    </row>
    <row r="616" spans="3:29" ht="27.6" customHeight="1">
      <c r="C616" s="88"/>
      <c r="D616" s="89"/>
      <c r="E616" s="90"/>
      <c r="F616" s="91"/>
      <c r="G616" s="92"/>
      <c r="H616" s="93"/>
      <c r="I616" s="93"/>
      <c r="J616" s="94"/>
      <c r="K616" s="94"/>
      <c r="L616" s="94"/>
      <c r="M616" s="94"/>
      <c r="N616" s="94"/>
      <c r="O616" s="95"/>
      <c r="P616" s="96"/>
      <c r="T616" s="49">
        <v>582</v>
      </c>
      <c r="U6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6" s="50" t="str">
        <f>IFERROR(INDEX(Tab_UBIGEO[],MATCH(PlnMsv_Tab_DocumentosAux[[#This Row],[ADQ_UBIGEO]],Tab_UBIGEO[UBIGEO],0),MATCH($V$34,Tab_UBIGEO[#Headers],0)),"")</f>
        <v/>
      </c>
      <c r="W616" s="50" t="str">
        <f>IFERROR(INDEX(Tab_UBIGEO[],MATCH(PlnMsv_Tab_DocumentosAux[[#This Row],[ADQ_UBIGEO]],Tab_UBIGEO[UBIGEO],0),MATCH($W$34,Tab_UBIGEO[#Headers],0)),"")</f>
        <v/>
      </c>
      <c r="X616" s="51" t="str">
        <f>IFERROR(INDEX(Tab_UBIGEO[],MATCH(PlnMsv_Tab_Documentos[[#This Row],[Departamento]],Tab_UBIGEO[Departamento],0),MATCH(X$34,Tab_UBIGEO[#Headers],0)),"")</f>
        <v/>
      </c>
      <c r="Y616" s="51" t="str">
        <f>IFERROR(INDEX(Tab_UBIGEO[],MATCH(PlnMsv_Tab_Documentos[[#This Row],[Provincia]],Tab_UBIGEO[Provincia],0),MATCH(Y$34,Tab_UBIGEO[#Headers],0)),"")</f>
        <v/>
      </c>
      <c r="Z616" s="50" t="str">
        <f>IF(PlnMsv_Tab_Documentos[[#This Row],[Departamento]]&lt;&gt;"",IF(COUNTIF(Tab_UBIGEO[Departamento],PlnMsv_Tab_Documentos[[#This Row],[Departamento]])&gt;=1,1,0),"")</f>
        <v/>
      </c>
      <c r="AA6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6" s="34"/>
    </row>
    <row r="617" spans="3:29" ht="27.6" customHeight="1">
      <c r="C617" s="88"/>
      <c r="D617" s="89"/>
      <c r="E617" s="90"/>
      <c r="F617" s="91"/>
      <c r="G617" s="92"/>
      <c r="H617" s="93"/>
      <c r="I617" s="93"/>
      <c r="J617" s="94"/>
      <c r="K617" s="94"/>
      <c r="L617" s="94"/>
      <c r="M617" s="94"/>
      <c r="N617" s="94"/>
      <c r="O617" s="95"/>
      <c r="P617" s="96"/>
      <c r="T617" s="49">
        <v>583</v>
      </c>
      <c r="U6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7" s="50" t="str">
        <f>IFERROR(INDEX(Tab_UBIGEO[],MATCH(PlnMsv_Tab_DocumentosAux[[#This Row],[ADQ_UBIGEO]],Tab_UBIGEO[UBIGEO],0),MATCH($V$34,Tab_UBIGEO[#Headers],0)),"")</f>
        <v/>
      </c>
      <c r="W617" s="50" t="str">
        <f>IFERROR(INDEX(Tab_UBIGEO[],MATCH(PlnMsv_Tab_DocumentosAux[[#This Row],[ADQ_UBIGEO]],Tab_UBIGEO[UBIGEO],0),MATCH($W$34,Tab_UBIGEO[#Headers],0)),"")</f>
        <v/>
      </c>
      <c r="X617" s="51" t="str">
        <f>IFERROR(INDEX(Tab_UBIGEO[],MATCH(PlnMsv_Tab_Documentos[[#This Row],[Departamento]],Tab_UBIGEO[Departamento],0),MATCH(X$34,Tab_UBIGEO[#Headers],0)),"")</f>
        <v/>
      </c>
      <c r="Y617" s="51" t="str">
        <f>IFERROR(INDEX(Tab_UBIGEO[],MATCH(PlnMsv_Tab_Documentos[[#This Row],[Provincia]],Tab_UBIGEO[Provincia],0),MATCH(Y$34,Tab_UBIGEO[#Headers],0)),"")</f>
        <v/>
      </c>
      <c r="Z617" s="50" t="str">
        <f>IF(PlnMsv_Tab_Documentos[[#This Row],[Departamento]]&lt;&gt;"",IF(COUNTIF(Tab_UBIGEO[Departamento],PlnMsv_Tab_Documentos[[#This Row],[Departamento]])&gt;=1,1,0),"")</f>
        <v/>
      </c>
      <c r="AA6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7" s="34"/>
    </row>
    <row r="618" spans="3:29" ht="27.6" customHeight="1">
      <c r="C618" s="88"/>
      <c r="D618" s="89"/>
      <c r="E618" s="90"/>
      <c r="F618" s="91"/>
      <c r="G618" s="92"/>
      <c r="H618" s="93"/>
      <c r="I618" s="93"/>
      <c r="J618" s="94"/>
      <c r="K618" s="94"/>
      <c r="L618" s="94"/>
      <c r="M618" s="94"/>
      <c r="N618" s="94"/>
      <c r="O618" s="95"/>
      <c r="P618" s="96"/>
      <c r="T618" s="49">
        <v>584</v>
      </c>
      <c r="U6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8" s="50" t="str">
        <f>IFERROR(INDEX(Tab_UBIGEO[],MATCH(PlnMsv_Tab_DocumentosAux[[#This Row],[ADQ_UBIGEO]],Tab_UBIGEO[UBIGEO],0),MATCH($V$34,Tab_UBIGEO[#Headers],0)),"")</f>
        <v/>
      </c>
      <c r="W618" s="50" t="str">
        <f>IFERROR(INDEX(Tab_UBIGEO[],MATCH(PlnMsv_Tab_DocumentosAux[[#This Row],[ADQ_UBIGEO]],Tab_UBIGEO[UBIGEO],0),MATCH($W$34,Tab_UBIGEO[#Headers],0)),"")</f>
        <v/>
      </c>
      <c r="X618" s="51" t="str">
        <f>IFERROR(INDEX(Tab_UBIGEO[],MATCH(PlnMsv_Tab_Documentos[[#This Row],[Departamento]],Tab_UBIGEO[Departamento],0),MATCH(X$34,Tab_UBIGEO[#Headers],0)),"")</f>
        <v/>
      </c>
      <c r="Y618" s="51" t="str">
        <f>IFERROR(INDEX(Tab_UBIGEO[],MATCH(PlnMsv_Tab_Documentos[[#This Row],[Provincia]],Tab_UBIGEO[Provincia],0),MATCH(Y$34,Tab_UBIGEO[#Headers],0)),"")</f>
        <v/>
      </c>
      <c r="Z618" s="50" t="str">
        <f>IF(PlnMsv_Tab_Documentos[[#This Row],[Departamento]]&lt;&gt;"",IF(COUNTIF(Tab_UBIGEO[Departamento],PlnMsv_Tab_Documentos[[#This Row],[Departamento]])&gt;=1,1,0),"")</f>
        <v/>
      </c>
      <c r="AA6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8" s="34"/>
    </row>
    <row r="619" spans="3:29" ht="27.6" customHeight="1">
      <c r="C619" s="88"/>
      <c r="D619" s="89"/>
      <c r="E619" s="90"/>
      <c r="F619" s="91"/>
      <c r="G619" s="92"/>
      <c r="H619" s="93"/>
      <c r="I619" s="93"/>
      <c r="J619" s="94"/>
      <c r="K619" s="94"/>
      <c r="L619" s="94"/>
      <c r="M619" s="94"/>
      <c r="N619" s="94"/>
      <c r="O619" s="95"/>
      <c r="P619" s="96"/>
      <c r="T619" s="49">
        <v>585</v>
      </c>
      <c r="U6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19" s="50" t="str">
        <f>IFERROR(INDEX(Tab_UBIGEO[],MATCH(PlnMsv_Tab_DocumentosAux[[#This Row],[ADQ_UBIGEO]],Tab_UBIGEO[UBIGEO],0),MATCH($V$34,Tab_UBIGEO[#Headers],0)),"")</f>
        <v/>
      </c>
      <c r="W619" s="50" t="str">
        <f>IFERROR(INDEX(Tab_UBIGEO[],MATCH(PlnMsv_Tab_DocumentosAux[[#This Row],[ADQ_UBIGEO]],Tab_UBIGEO[UBIGEO],0),MATCH($W$34,Tab_UBIGEO[#Headers],0)),"")</f>
        <v/>
      </c>
      <c r="X619" s="51" t="str">
        <f>IFERROR(INDEX(Tab_UBIGEO[],MATCH(PlnMsv_Tab_Documentos[[#This Row],[Departamento]],Tab_UBIGEO[Departamento],0),MATCH(X$34,Tab_UBIGEO[#Headers],0)),"")</f>
        <v/>
      </c>
      <c r="Y619" s="51" t="str">
        <f>IFERROR(INDEX(Tab_UBIGEO[],MATCH(PlnMsv_Tab_Documentos[[#This Row],[Provincia]],Tab_UBIGEO[Provincia],0),MATCH(Y$34,Tab_UBIGEO[#Headers],0)),"")</f>
        <v/>
      </c>
      <c r="Z619" s="50" t="str">
        <f>IF(PlnMsv_Tab_Documentos[[#This Row],[Departamento]]&lt;&gt;"",IF(COUNTIF(Tab_UBIGEO[Departamento],PlnMsv_Tab_Documentos[[#This Row],[Departamento]])&gt;=1,1,0),"")</f>
        <v/>
      </c>
      <c r="AA6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19" s="34"/>
    </row>
    <row r="620" spans="3:29" ht="27.6" customHeight="1">
      <c r="C620" s="88"/>
      <c r="D620" s="89"/>
      <c r="E620" s="90"/>
      <c r="F620" s="91"/>
      <c r="G620" s="92"/>
      <c r="H620" s="93"/>
      <c r="I620" s="93"/>
      <c r="J620" s="94"/>
      <c r="K620" s="94"/>
      <c r="L620" s="94"/>
      <c r="M620" s="94"/>
      <c r="N620" s="94"/>
      <c r="O620" s="95"/>
      <c r="P620" s="96"/>
      <c r="T620" s="49">
        <v>586</v>
      </c>
      <c r="U6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0" s="50" t="str">
        <f>IFERROR(INDEX(Tab_UBIGEO[],MATCH(PlnMsv_Tab_DocumentosAux[[#This Row],[ADQ_UBIGEO]],Tab_UBIGEO[UBIGEO],0),MATCH($V$34,Tab_UBIGEO[#Headers],0)),"")</f>
        <v/>
      </c>
      <c r="W620" s="50" t="str">
        <f>IFERROR(INDEX(Tab_UBIGEO[],MATCH(PlnMsv_Tab_DocumentosAux[[#This Row],[ADQ_UBIGEO]],Tab_UBIGEO[UBIGEO],0),MATCH($W$34,Tab_UBIGEO[#Headers],0)),"")</f>
        <v/>
      </c>
      <c r="X620" s="51" t="str">
        <f>IFERROR(INDEX(Tab_UBIGEO[],MATCH(PlnMsv_Tab_Documentos[[#This Row],[Departamento]],Tab_UBIGEO[Departamento],0),MATCH(X$34,Tab_UBIGEO[#Headers],0)),"")</f>
        <v/>
      </c>
      <c r="Y620" s="51" t="str">
        <f>IFERROR(INDEX(Tab_UBIGEO[],MATCH(PlnMsv_Tab_Documentos[[#This Row],[Provincia]],Tab_UBIGEO[Provincia],0),MATCH(Y$34,Tab_UBIGEO[#Headers],0)),"")</f>
        <v/>
      </c>
      <c r="Z620" s="50" t="str">
        <f>IF(PlnMsv_Tab_Documentos[[#This Row],[Departamento]]&lt;&gt;"",IF(COUNTIF(Tab_UBIGEO[Departamento],PlnMsv_Tab_Documentos[[#This Row],[Departamento]])&gt;=1,1,0),"")</f>
        <v/>
      </c>
      <c r="AA6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0" s="34"/>
    </row>
    <row r="621" spans="3:29" ht="27.6" customHeight="1">
      <c r="C621" s="88"/>
      <c r="D621" s="89"/>
      <c r="E621" s="90"/>
      <c r="F621" s="91"/>
      <c r="G621" s="92"/>
      <c r="H621" s="93"/>
      <c r="I621" s="93"/>
      <c r="J621" s="94"/>
      <c r="K621" s="94"/>
      <c r="L621" s="94"/>
      <c r="M621" s="94"/>
      <c r="N621" s="94"/>
      <c r="O621" s="95"/>
      <c r="P621" s="96"/>
      <c r="T621" s="49">
        <v>587</v>
      </c>
      <c r="U6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1" s="50" t="str">
        <f>IFERROR(INDEX(Tab_UBIGEO[],MATCH(PlnMsv_Tab_DocumentosAux[[#This Row],[ADQ_UBIGEO]],Tab_UBIGEO[UBIGEO],0),MATCH($V$34,Tab_UBIGEO[#Headers],0)),"")</f>
        <v/>
      </c>
      <c r="W621" s="50" t="str">
        <f>IFERROR(INDEX(Tab_UBIGEO[],MATCH(PlnMsv_Tab_DocumentosAux[[#This Row],[ADQ_UBIGEO]],Tab_UBIGEO[UBIGEO],0),MATCH($W$34,Tab_UBIGEO[#Headers],0)),"")</f>
        <v/>
      </c>
      <c r="X621" s="51" t="str">
        <f>IFERROR(INDEX(Tab_UBIGEO[],MATCH(PlnMsv_Tab_Documentos[[#This Row],[Departamento]],Tab_UBIGEO[Departamento],0),MATCH(X$34,Tab_UBIGEO[#Headers],0)),"")</f>
        <v/>
      </c>
      <c r="Y621" s="51" t="str">
        <f>IFERROR(INDEX(Tab_UBIGEO[],MATCH(PlnMsv_Tab_Documentos[[#This Row],[Provincia]],Tab_UBIGEO[Provincia],0),MATCH(Y$34,Tab_UBIGEO[#Headers],0)),"")</f>
        <v/>
      </c>
      <c r="Z621" s="50" t="str">
        <f>IF(PlnMsv_Tab_Documentos[[#This Row],[Departamento]]&lt;&gt;"",IF(COUNTIF(Tab_UBIGEO[Departamento],PlnMsv_Tab_Documentos[[#This Row],[Departamento]])&gt;=1,1,0),"")</f>
        <v/>
      </c>
      <c r="AA6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1" s="34"/>
    </row>
    <row r="622" spans="3:29" ht="27.6" customHeight="1">
      <c r="C622" s="88"/>
      <c r="D622" s="89"/>
      <c r="E622" s="90"/>
      <c r="F622" s="91"/>
      <c r="G622" s="92"/>
      <c r="H622" s="93"/>
      <c r="I622" s="93"/>
      <c r="J622" s="94"/>
      <c r="K622" s="94"/>
      <c r="L622" s="94"/>
      <c r="M622" s="94"/>
      <c r="N622" s="94"/>
      <c r="O622" s="95"/>
      <c r="P622" s="96"/>
      <c r="T622" s="49">
        <v>588</v>
      </c>
      <c r="U6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2" s="50" t="str">
        <f>IFERROR(INDEX(Tab_UBIGEO[],MATCH(PlnMsv_Tab_DocumentosAux[[#This Row],[ADQ_UBIGEO]],Tab_UBIGEO[UBIGEO],0),MATCH($V$34,Tab_UBIGEO[#Headers],0)),"")</f>
        <v/>
      </c>
      <c r="W622" s="50" t="str">
        <f>IFERROR(INDEX(Tab_UBIGEO[],MATCH(PlnMsv_Tab_DocumentosAux[[#This Row],[ADQ_UBIGEO]],Tab_UBIGEO[UBIGEO],0),MATCH($W$34,Tab_UBIGEO[#Headers],0)),"")</f>
        <v/>
      </c>
      <c r="X622" s="51" t="str">
        <f>IFERROR(INDEX(Tab_UBIGEO[],MATCH(PlnMsv_Tab_Documentos[[#This Row],[Departamento]],Tab_UBIGEO[Departamento],0),MATCH(X$34,Tab_UBIGEO[#Headers],0)),"")</f>
        <v/>
      </c>
      <c r="Y622" s="51" t="str">
        <f>IFERROR(INDEX(Tab_UBIGEO[],MATCH(PlnMsv_Tab_Documentos[[#This Row],[Provincia]],Tab_UBIGEO[Provincia],0),MATCH(Y$34,Tab_UBIGEO[#Headers],0)),"")</f>
        <v/>
      </c>
      <c r="Z622" s="50" t="str">
        <f>IF(PlnMsv_Tab_Documentos[[#This Row],[Departamento]]&lt;&gt;"",IF(COUNTIF(Tab_UBIGEO[Departamento],PlnMsv_Tab_Documentos[[#This Row],[Departamento]])&gt;=1,1,0),"")</f>
        <v/>
      </c>
      <c r="AA6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2" s="34"/>
    </row>
    <row r="623" spans="3:29" ht="27.6" customHeight="1">
      <c r="C623" s="88"/>
      <c r="D623" s="89"/>
      <c r="E623" s="90"/>
      <c r="F623" s="91"/>
      <c r="G623" s="92"/>
      <c r="H623" s="93"/>
      <c r="I623" s="93"/>
      <c r="J623" s="94"/>
      <c r="K623" s="94"/>
      <c r="L623" s="94"/>
      <c r="M623" s="94"/>
      <c r="N623" s="94"/>
      <c r="O623" s="95"/>
      <c r="P623" s="96"/>
      <c r="T623" s="49">
        <v>589</v>
      </c>
      <c r="U6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3" s="50" t="str">
        <f>IFERROR(INDEX(Tab_UBIGEO[],MATCH(PlnMsv_Tab_DocumentosAux[[#This Row],[ADQ_UBIGEO]],Tab_UBIGEO[UBIGEO],0),MATCH($V$34,Tab_UBIGEO[#Headers],0)),"")</f>
        <v/>
      </c>
      <c r="W623" s="50" t="str">
        <f>IFERROR(INDEX(Tab_UBIGEO[],MATCH(PlnMsv_Tab_DocumentosAux[[#This Row],[ADQ_UBIGEO]],Tab_UBIGEO[UBIGEO],0),MATCH($W$34,Tab_UBIGEO[#Headers],0)),"")</f>
        <v/>
      </c>
      <c r="X623" s="51" t="str">
        <f>IFERROR(INDEX(Tab_UBIGEO[],MATCH(PlnMsv_Tab_Documentos[[#This Row],[Departamento]],Tab_UBIGEO[Departamento],0),MATCH(X$34,Tab_UBIGEO[#Headers],0)),"")</f>
        <v/>
      </c>
      <c r="Y623" s="51" t="str">
        <f>IFERROR(INDEX(Tab_UBIGEO[],MATCH(PlnMsv_Tab_Documentos[[#This Row],[Provincia]],Tab_UBIGEO[Provincia],0),MATCH(Y$34,Tab_UBIGEO[#Headers],0)),"")</f>
        <v/>
      </c>
      <c r="Z623" s="50" t="str">
        <f>IF(PlnMsv_Tab_Documentos[[#This Row],[Departamento]]&lt;&gt;"",IF(COUNTIF(Tab_UBIGEO[Departamento],PlnMsv_Tab_Documentos[[#This Row],[Departamento]])&gt;=1,1,0),"")</f>
        <v/>
      </c>
      <c r="AA6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3" s="34"/>
    </row>
    <row r="624" spans="3:29" ht="27.6" customHeight="1">
      <c r="C624" s="88"/>
      <c r="D624" s="89"/>
      <c r="E624" s="90"/>
      <c r="F624" s="91"/>
      <c r="G624" s="92"/>
      <c r="H624" s="93"/>
      <c r="I624" s="93"/>
      <c r="J624" s="94"/>
      <c r="K624" s="94"/>
      <c r="L624" s="94"/>
      <c r="M624" s="94"/>
      <c r="N624" s="94"/>
      <c r="O624" s="95"/>
      <c r="P624" s="96"/>
      <c r="T624" s="49">
        <v>590</v>
      </c>
      <c r="U6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4" s="50" t="str">
        <f>IFERROR(INDEX(Tab_UBIGEO[],MATCH(PlnMsv_Tab_DocumentosAux[[#This Row],[ADQ_UBIGEO]],Tab_UBIGEO[UBIGEO],0),MATCH($V$34,Tab_UBIGEO[#Headers],0)),"")</f>
        <v/>
      </c>
      <c r="W624" s="50" t="str">
        <f>IFERROR(INDEX(Tab_UBIGEO[],MATCH(PlnMsv_Tab_DocumentosAux[[#This Row],[ADQ_UBIGEO]],Tab_UBIGEO[UBIGEO],0),MATCH($W$34,Tab_UBIGEO[#Headers],0)),"")</f>
        <v/>
      </c>
      <c r="X624" s="51" t="str">
        <f>IFERROR(INDEX(Tab_UBIGEO[],MATCH(PlnMsv_Tab_Documentos[[#This Row],[Departamento]],Tab_UBIGEO[Departamento],0),MATCH(X$34,Tab_UBIGEO[#Headers],0)),"")</f>
        <v/>
      </c>
      <c r="Y624" s="51" t="str">
        <f>IFERROR(INDEX(Tab_UBIGEO[],MATCH(PlnMsv_Tab_Documentos[[#This Row],[Provincia]],Tab_UBIGEO[Provincia],0),MATCH(Y$34,Tab_UBIGEO[#Headers],0)),"")</f>
        <v/>
      </c>
      <c r="Z624" s="50" t="str">
        <f>IF(PlnMsv_Tab_Documentos[[#This Row],[Departamento]]&lt;&gt;"",IF(COUNTIF(Tab_UBIGEO[Departamento],PlnMsv_Tab_Documentos[[#This Row],[Departamento]])&gt;=1,1,0),"")</f>
        <v/>
      </c>
      <c r="AA6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4" s="34"/>
    </row>
    <row r="625" spans="3:29" ht="27.6" customHeight="1">
      <c r="C625" s="88"/>
      <c r="D625" s="89"/>
      <c r="E625" s="90"/>
      <c r="F625" s="91"/>
      <c r="G625" s="92"/>
      <c r="H625" s="93"/>
      <c r="I625" s="93"/>
      <c r="J625" s="94"/>
      <c r="K625" s="94"/>
      <c r="L625" s="94"/>
      <c r="M625" s="94"/>
      <c r="N625" s="94"/>
      <c r="O625" s="95"/>
      <c r="P625" s="96"/>
      <c r="T625" s="49">
        <v>591</v>
      </c>
      <c r="U6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5" s="50" t="str">
        <f>IFERROR(INDEX(Tab_UBIGEO[],MATCH(PlnMsv_Tab_DocumentosAux[[#This Row],[ADQ_UBIGEO]],Tab_UBIGEO[UBIGEO],0),MATCH($V$34,Tab_UBIGEO[#Headers],0)),"")</f>
        <v/>
      </c>
      <c r="W625" s="50" t="str">
        <f>IFERROR(INDEX(Tab_UBIGEO[],MATCH(PlnMsv_Tab_DocumentosAux[[#This Row],[ADQ_UBIGEO]],Tab_UBIGEO[UBIGEO],0),MATCH($W$34,Tab_UBIGEO[#Headers],0)),"")</f>
        <v/>
      </c>
      <c r="X625" s="51" t="str">
        <f>IFERROR(INDEX(Tab_UBIGEO[],MATCH(PlnMsv_Tab_Documentos[[#This Row],[Departamento]],Tab_UBIGEO[Departamento],0),MATCH(X$34,Tab_UBIGEO[#Headers],0)),"")</f>
        <v/>
      </c>
      <c r="Y625" s="51" t="str">
        <f>IFERROR(INDEX(Tab_UBIGEO[],MATCH(PlnMsv_Tab_Documentos[[#This Row],[Provincia]],Tab_UBIGEO[Provincia],0),MATCH(Y$34,Tab_UBIGEO[#Headers],0)),"")</f>
        <v/>
      </c>
      <c r="Z625" s="50" t="str">
        <f>IF(PlnMsv_Tab_Documentos[[#This Row],[Departamento]]&lt;&gt;"",IF(COUNTIF(Tab_UBIGEO[Departamento],PlnMsv_Tab_Documentos[[#This Row],[Departamento]])&gt;=1,1,0),"")</f>
        <v/>
      </c>
      <c r="AA6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5" s="34"/>
    </row>
    <row r="626" spans="3:29" ht="27.6" customHeight="1">
      <c r="C626" s="88"/>
      <c r="D626" s="89"/>
      <c r="E626" s="90"/>
      <c r="F626" s="91"/>
      <c r="G626" s="92"/>
      <c r="H626" s="93"/>
      <c r="I626" s="93"/>
      <c r="J626" s="94"/>
      <c r="K626" s="94"/>
      <c r="L626" s="94"/>
      <c r="M626" s="94"/>
      <c r="N626" s="94"/>
      <c r="O626" s="95"/>
      <c r="P626" s="96"/>
      <c r="T626" s="49">
        <v>592</v>
      </c>
      <c r="U6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6" s="50" t="str">
        <f>IFERROR(INDEX(Tab_UBIGEO[],MATCH(PlnMsv_Tab_DocumentosAux[[#This Row],[ADQ_UBIGEO]],Tab_UBIGEO[UBIGEO],0),MATCH($V$34,Tab_UBIGEO[#Headers],0)),"")</f>
        <v/>
      </c>
      <c r="W626" s="50" t="str">
        <f>IFERROR(INDEX(Tab_UBIGEO[],MATCH(PlnMsv_Tab_DocumentosAux[[#This Row],[ADQ_UBIGEO]],Tab_UBIGEO[UBIGEO],0),MATCH($W$34,Tab_UBIGEO[#Headers],0)),"")</f>
        <v/>
      </c>
      <c r="X626" s="51" t="str">
        <f>IFERROR(INDEX(Tab_UBIGEO[],MATCH(PlnMsv_Tab_Documentos[[#This Row],[Departamento]],Tab_UBIGEO[Departamento],0),MATCH(X$34,Tab_UBIGEO[#Headers],0)),"")</f>
        <v/>
      </c>
      <c r="Y626" s="51" t="str">
        <f>IFERROR(INDEX(Tab_UBIGEO[],MATCH(PlnMsv_Tab_Documentos[[#This Row],[Provincia]],Tab_UBIGEO[Provincia],0),MATCH(Y$34,Tab_UBIGEO[#Headers],0)),"")</f>
        <v/>
      </c>
      <c r="Z626" s="50" t="str">
        <f>IF(PlnMsv_Tab_Documentos[[#This Row],[Departamento]]&lt;&gt;"",IF(COUNTIF(Tab_UBIGEO[Departamento],PlnMsv_Tab_Documentos[[#This Row],[Departamento]])&gt;=1,1,0),"")</f>
        <v/>
      </c>
      <c r="AA6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6" s="34"/>
    </row>
    <row r="627" spans="3:29" ht="27.6" customHeight="1">
      <c r="C627" s="88"/>
      <c r="D627" s="89"/>
      <c r="E627" s="90"/>
      <c r="F627" s="91"/>
      <c r="G627" s="92"/>
      <c r="H627" s="93"/>
      <c r="I627" s="93"/>
      <c r="J627" s="94"/>
      <c r="K627" s="94"/>
      <c r="L627" s="94"/>
      <c r="M627" s="94"/>
      <c r="N627" s="94"/>
      <c r="O627" s="95"/>
      <c r="P627" s="96"/>
      <c r="T627" s="49">
        <v>593</v>
      </c>
      <c r="U6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7" s="50" t="str">
        <f>IFERROR(INDEX(Tab_UBIGEO[],MATCH(PlnMsv_Tab_DocumentosAux[[#This Row],[ADQ_UBIGEO]],Tab_UBIGEO[UBIGEO],0),MATCH($V$34,Tab_UBIGEO[#Headers],0)),"")</f>
        <v/>
      </c>
      <c r="W627" s="50" t="str">
        <f>IFERROR(INDEX(Tab_UBIGEO[],MATCH(PlnMsv_Tab_DocumentosAux[[#This Row],[ADQ_UBIGEO]],Tab_UBIGEO[UBIGEO],0),MATCH($W$34,Tab_UBIGEO[#Headers],0)),"")</f>
        <v/>
      </c>
      <c r="X627" s="51" t="str">
        <f>IFERROR(INDEX(Tab_UBIGEO[],MATCH(PlnMsv_Tab_Documentos[[#This Row],[Departamento]],Tab_UBIGEO[Departamento],0),MATCH(X$34,Tab_UBIGEO[#Headers],0)),"")</f>
        <v/>
      </c>
      <c r="Y627" s="51" t="str">
        <f>IFERROR(INDEX(Tab_UBIGEO[],MATCH(PlnMsv_Tab_Documentos[[#This Row],[Provincia]],Tab_UBIGEO[Provincia],0),MATCH(Y$34,Tab_UBIGEO[#Headers],0)),"")</f>
        <v/>
      </c>
      <c r="Z627" s="50" t="str">
        <f>IF(PlnMsv_Tab_Documentos[[#This Row],[Departamento]]&lt;&gt;"",IF(COUNTIF(Tab_UBIGEO[Departamento],PlnMsv_Tab_Documentos[[#This Row],[Departamento]])&gt;=1,1,0),"")</f>
        <v/>
      </c>
      <c r="AA6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7" s="34"/>
    </row>
    <row r="628" spans="3:29" ht="27.6" customHeight="1">
      <c r="C628" s="88"/>
      <c r="D628" s="89"/>
      <c r="E628" s="90"/>
      <c r="F628" s="91"/>
      <c r="G628" s="92"/>
      <c r="H628" s="93"/>
      <c r="I628" s="93"/>
      <c r="J628" s="94"/>
      <c r="K628" s="94"/>
      <c r="L628" s="94"/>
      <c r="M628" s="94"/>
      <c r="N628" s="94"/>
      <c r="O628" s="95"/>
      <c r="P628" s="96"/>
      <c r="T628" s="49">
        <v>594</v>
      </c>
      <c r="U6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8" s="50" t="str">
        <f>IFERROR(INDEX(Tab_UBIGEO[],MATCH(PlnMsv_Tab_DocumentosAux[[#This Row],[ADQ_UBIGEO]],Tab_UBIGEO[UBIGEO],0),MATCH($V$34,Tab_UBIGEO[#Headers],0)),"")</f>
        <v/>
      </c>
      <c r="W628" s="50" t="str">
        <f>IFERROR(INDEX(Tab_UBIGEO[],MATCH(PlnMsv_Tab_DocumentosAux[[#This Row],[ADQ_UBIGEO]],Tab_UBIGEO[UBIGEO],0),MATCH($W$34,Tab_UBIGEO[#Headers],0)),"")</f>
        <v/>
      </c>
      <c r="X628" s="51" t="str">
        <f>IFERROR(INDEX(Tab_UBIGEO[],MATCH(PlnMsv_Tab_Documentos[[#This Row],[Departamento]],Tab_UBIGEO[Departamento],0),MATCH(X$34,Tab_UBIGEO[#Headers],0)),"")</f>
        <v/>
      </c>
      <c r="Y628" s="51" t="str">
        <f>IFERROR(INDEX(Tab_UBIGEO[],MATCH(PlnMsv_Tab_Documentos[[#This Row],[Provincia]],Tab_UBIGEO[Provincia],0),MATCH(Y$34,Tab_UBIGEO[#Headers],0)),"")</f>
        <v/>
      </c>
      <c r="Z628" s="50" t="str">
        <f>IF(PlnMsv_Tab_Documentos[[#This Row],[Departamento]]&lt;&gt;"",IF(COUNTIF(Tab_UBIGEO[Departamento],PlnMsv_Tab_Documentos[[#This Row],[Departamento]])&gt;=1,1,0),"")</f>
        <v/>
      </c>
      <c r="AA6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8" s="34"/>
    </row>
    <row r="629" spans="3:29" ht="27.6" customHeight="1">
      <c r="C629" s="88"/>
      <c r="D629" s="89"/>
      <c r="E629" s="90"/>
      <c r="F629" s="91"/>
      <c r="G629" s="92"/>
      <c r="H629" s="93"/>
      <c r="I629" s="93"/>
      <c r="J629" s="94"/>
      <c r="K629" s="94"/>
      <c r="L629" s="94"/>
      <c r="M629" s="94"/>
      <c r="N629" s="94"/>
      <c r="O629" s="95"/>
      <c r="P629" s="96"/>
      <c r="T629" s="49">
        <v>595</v>
      </c>
      <c r="U6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29" s="50" t="str">
        <f>IFERROR(INDEX(Tab_UBIGEO[],MATCH(PlnMsv_Tab_DocumentosAux[[#This Row],[ADQ_UBIGEO]],Tab_UBIGEO[UBIGEO],0),MATCH($V$34,Tab_UBIGEO[#Headers],0)),"")</f>
        <v/>
      </c>
      <c r="W629" s="50" t="str">
        <f>IFERROR(INDEX(Tab_UBIGEO[],MATCH(PlnMsv_Tab_DocumentosAux[[#This Row],[ADQ_UBIGEO]],Tab_UBIGEO[UBIGEO],0),MATCH($W$34,Tab_UBIGEO[#Headers],0)),"")</f>
        <v/>
      </c>
      <c r="X629" s="51" t="str">
        <f>IFERROR(INDEX(Tab_UBIGEO[],MATCH(PlnMsv_Tab_Documentos[[#This Row],[Departamento]],Tab_UBIGEO[Departamento],0),MATCH(X$34,Tab_UBIGEO[#Headers],0)),"")</f>
        <v/>
      </c>
      <c r="Y629" s="51" t="str">
        <f>IFERROR(INDEX(Tab_UBIGEO[],MATCH(PlnMsv_Tab_Documentos[[#This Row],[Provincia]],Tab_UBIGEO[Provincia],0),MATCH(Y$34,Tab_UBIGEO[#Headers],0)),"")</f>
        <v/>
      </c>
      <c r="Z629" s="50" t="str">
        <f>IF(PlnMsv_Tab_Documentos[[#This Row],[Departamento]]&lt;&gt;"",IF(COUNTIF(Tab_UBIGEO[Departamento],PlnMsv_Tab_Documentos[[#This Row],[Departamento]])&gt;=1,1,0),"")</f>
        <v/>
      </c>
      <c r="AA6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29" s="34"/>
    </row>
    <row r="630" spans="3:29" ht="27.6" customHeight="1">
      <c r="C630" s="88"/>
      <c r="D630" s="89"/>
      <c r="E630" s="90"/>
      <c r="F630" s="91"/>
      <c r="G630" s="92"/>
      <c r="H630" s="93"/>
      <c r="I630" s="93"/>
      <c r="J630" s="94"/>
      <c r="K630" s="94"/>
      <c r="L630" s="94"/>
      <c r="M630" s="94"/>
      <c r="N630" s="94"/>
      <c r="O630" s="95"/>
      <c r="P630" s="96"/>
      <c r="T630" s="49">
        <v>596</v>
      </c>
      <c r="U6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0" s="50" t="str">
        <f>IFERROR(INDEX(Tab_UBIGEO[],MATCH(PlnMsv_Tab_DocumentosAux[[#This Row],[ADQ_UBIGEO]],Tab_UBIGEO[UBIGEO],0),MATCH($V$34,Tab_UBIGEO[#Headers],0)),"")</f>
        <v/>
      </c>
      <c r="W630" s="50" t="str">
        <f>IFERROR(INDEX(Tab_UBIGEO[],MATCH(PlnMsv_Tab_DocumentosAux[[#This Row],[ADQ_UBIGEO]],Tab_UBIGEO[UBIGEO],0),MATCH($W$34,Tab_UBIGEO[#Headers],0)),"")</f>
        <v/>
      </c>
      <c r="X630" s="51" t="str">
        <f>IFERROR(INDEX(Tab_UBIGEO[],MATCH(PlnMsv_Tab_Documentos[[#This Row],[Departamento]],Tab_UBIGEO[Departamento],0),MATCH(X$34,Tab_UBIGEO[#Headers],0)),"")</f>
        <v/>
      </c>
      <c r="Y630" s="51" t="str">
        <f>IFERROR(INDEX(Tab_UBIGEO[],MATCH(PlnMsv_Tab_Documentos[[#This Row],[Provincia]],Tab_UBIGEO[Provincia],0),MATCH(Y$34,Tab_UBIGEO[#Headers],0)),"")</f>
        <v/>
      </c>
      <c r="Z630" s="50" t="str">
        <f>IF(PlnMsv_Tab_Documentos[[#This Row],[Departamento]]&lt;&gt;"",IF(COUNTIF(Tab_UBIGEO[Departamento],PlnMsv_Tab_Documentos[[#This Row],[Departamento]])&gt;=1,1,0),"")</f>
        <v/>
      </c>
      <c r="AA6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0" s="34"/>
    </row>
    <row r="631" spans="3:29" ht="27.6" customHeight="1">
      <c r="C631" s="88"/>
      <c r="D631" s="89"/>
      <c r="E631" s="90"/>
      <c r="F631" s="91"/>
      <c r="G631" s="92"/>
      <c r="H631" s="93"/>
      <c r="I631" s="93"/>
      <c r="J631" s="94"/>
      <c r="K631" s="94"/>
      <c r="L631" s="94"/>
      <c r="M631" s="94"/>
      <c r="N631" s="94"/>
      <c r="O631" s="95"/>
      <c r="P631" s="96"/>
      <c r="T631" s="49">
        <v>597</v>
      </c>
      <c r="U6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1" s="50" t="str">
        <f>IFERROR(INDEX(Tab_UBIGEO[],MATCH(PlnMsv_Tab_DocumentosAux[[#This Row],[ADQ_UBIGEO]],Tab_UBIGEO[UBIGEO],0),MATCH($V$34,Tab_UBIGEO[#Headers],0)),"")</f>
        <v/>
      </c>
      <c r="W631" s="50" t="str">
        <f>IFERROR(INDEX(Tab_UBIGEO[],MATCH(PlnMsv_Tab_DocumentosAux[[#This Row],[ADQ_UBIGEO]],Tab_UBIGEO[UBIGEO],0),MATCH($W$34,Tab_UBIGEO[#Headers],0)),"")</f>
        <v/>
      </c>
      <c r="X631" s="51" t="str">
        <f>IFERROR(INDEX(Tab_UBIGEO[],MATCH(PlnMsv_Tab_Documentos[[#This Row],[Departamento]],Tab_UBIGEO[Departamento],0),MATCH(X$34,Tab_UBIGEO[#Headers],0)),"")</f>
        <v/>
      </c>
      <c r="Y631" s="51" t="str">
        <f>IFERROR(INDEX(Tab_UBIGEO[],MATCH(PlnMsv_Tab_Documentos[[#This Row],[Provincia]],Tab_UBIGEO[Provincia],0),MATCH(Y$34,Tab_UBIGEO[#Headers],0)),"")</f>
        <v/>
      </c>
      <c r="Z631" s="50" t="str">
        <f>IF(PlnMsv_Tab_Documentos[[#This Row],[Departamento]]&lt;&gt;"",IF(COUNTIF(Tab_UBIGEO[Departamento],PlnMsv_Tab_Documentos[[#This Row],[Departamento]])&gt;=1,1,0),"")</f>
        <v/>
      </c>
      <c r="AA6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1" s="34"/>
    </row>
    <row r="632" spans="3:29" ht="27.6" customHeight="1">
      <c r="C632" s="88"/>
      <c r="D632" s="89"/>
      <c r="E632" s="90"/>
      <c r="F632" s="91"/>
      <c r="G632" s="92"/>
      <c r="H632" s="93"/>
      <c r="I632" s="93"/>
      <c r="J632" s="94"/>
      <c r="K632" s="94"/>
      <c r="L632" s="94"/>
      <c r="M632" s="94"/>
      <c r="N632" s="94"/>
      <c r="O632" s="95"/>
      <c r="P632" s="96"/>
      <c r="T632" s="49">
        <v>598</v>
      </c>
      <c r="U6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2" s="50" t="str">
        <f>IFERROR(INDEX(Tab_UBIGEO[],MATCH(PlnMsv_Tab_DocumentosAux[[#This Row],[ADQ_UBIGEO]],Tab_UBIGEO[UBIGEO],0),MATCH($V$34,Tab_UBIGEO[#Headers],0)),"")</f>
        <v/>
      </c>
      <c r="W632" s="50" t="str">
        <f>IFERROR(INDEX(Tab_UBIGEO[],MATCH(PlnMsv_Tab_DocumentosAux[[#This Row],[ADQ_UBIGEO]],Tab_UBIGEO[UBIGEO],0),MATCH($W$34,Tab_UBIGEO[#Headers],0)),"")</f>
        <v/>
      </c>
      <c r="X632" s="51" t="str">
        <f>IFERROR(INDEX(Tab_UBIGEO[],MATCH(PlnMsv_Tab_Documentos[[#This Row],[Departamento]],Tab_UBIGEO[Departamento],0),MATCH(X$34,Tab_UBIGEO[#Headers],0)),"")</f>
        <v/>
      </c>
      <c r="Y632" s="51" t="str">
        <f>IFERROR(INDEX(Tab_UBIGEO[],MATCH(PlnMsv_Tab_Documentos[[#This Row],[Provincia]],Tab_UBIGEO[Provincia],0),MATCH(Y$34,Tab_UBIGEO[#Headers],0)),"")</f>
        <v/>
      </c>
      <c r="Z632" s="50" t="str">
        <f>IF(PlnMsv_Tab_Documentos[[#This Row],[Departamento]]&lt;&gt;"",IF(COUNTIF(Tab_UBIGEO[Departamento],PlnMsv_Tab_Documentos[[#This Row],[Departamento]])&gt;=1,1,0),"")</f>
        <v/>
      </c>
      <c r="AA6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2" s="34"/>
    </row>
    <row r="633" spans="3:29" ht="27.6" customHeight="1">
      <c r="C633" s="88"/>
      <c r="D633" s="89"/>
      <c r="E633" s="90"/>
      <c r="F633" s="91"/>
      <c r="G633" s="92"/>
      <c r="H633" s="93"/>
      <c r="I633" s="93"/>
      <c r="J633" s="94"/>
      <c r="K633" s="94"/>
      <c r="L633" s="94"/>
      <c r="M633" s="94"/>
      <c r="N633" s="94"/>
      <c r="O633" s="95"/>
      <c r="P633" s="96"/>
      <c r="T633" s="49">
        <v>599</v>
      </c>
      <c r="U6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3" s="50" t="str">
        <f>IFERROR(INDEX(Tab_UBIGEO[],MATCH(PlnMsv_Tab_DocumentosAux[[#This Row],[ADQ_UBIGEO]],Tab_UBIGEO[UBIGEO],0),MATCH($V$34,Tab_UBIGEO[#Headers],0)),"")</f>
        <v/>
      </c>
      <c r="W633" s="50" t="str">
        <f>IFERROR(INDEX(Tab_UBIGEO[],MATCH(PlnMsv_Tab_DocumentosAux[[#This Row],[ADQ_UBIGEO]],Tab_UBIGEO[UBIGEO],0),MATCH($W$34,Tab_UBIGEO[#Headers],0)),"")</f>
        <v/>
      </c>
      <c r="X633" s="51" t="str">
        <f>IFERROR(INDEX(Tab_UBIGEO[],MATCH(PlnMsv_Tab_Documentos[[#This Row],[Departamento]],Tab_UBIGEO[Departamento],0),MATCH(X$34,Tab_UBIGEO[#Headers],0)),"")</f>
        <v/>
      </c>
      <c r="Y633" s="51" t="str">
        <f>IFERROR(INDEX(Tab_UBIGEO[],MATCH(PlnMsv_Tab_Documentos[[#This Row],[Provincia]],Tab_UBIGEO[Provincia],0),MATCH(Y$34,Tab_UBIGEO[#Headers],0)),"")</f>
        <v/>
      </c>
      <c r="Z633" s="50" t="str">
        <f>IF(PlnMsv_Tab_Documentos[[#This Row],[Departamento]]&lt;&gt;"",IF(COUNTIF(Tab_UBIGEO[Departamento],PlnMsv_Tab_Documentos[[#This Row],[Departamento]])&gt;=1,1,0),"")</f>
        <v/>
      </c>
      <c r="AA6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3" s="34"/>
    </row>
    <row r="634" spans="3:29" ht="27.6" customHeight="1">
      <c r="C634" s="88"/>
      <c r="D634" s="89"/>
      <c r="E634" s="90"/>
      <c r="F634" s="91"/>
      <c r="G634" s="92"/>
      <c r="H634" s="93"/>
      <c r="I634" s="93"/>
      <c r="J634" s="94"/>
      <c r="K634" s="94"/>
      <c r="L634" s="94"/>
      <c r="M634" s="94"/>
      <c r="N634" s="94"/>
      <c r="O634" s="95"/>
      <c r="P634" s="96"/>
      <c r="T634" s="49">
        <v>600</v>
      </c>
      <c r="U6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4" s="50" t="str">
        <f>IFERROR(INDEX(Tab_UBIGEO[],MATCH(PlnMsv_Tab_DocumentosAux[[#This Row],[ADQ_UBIGEO]],Tab_UBIGEO[UBIGEO],0),MATCH($V$34,Tab_UBIGEO[#Headers],0)),"")</f>
        <v/>
      </c>
      <c r="W634" s="50" t="str">
        <f>IFERROR(INDEX(Tab_UBIGEO[],MATCH(PlnMsv_Tab_DocumentosAux[[#This Row],[ADQ_UBIGEO]],Tab_UBIGEO[UBIGEO],0),MATCH($W$34,Tab_UBIGEO[#Headers],0)),"")</f>
        <v/>
      </c>
      <c r="X634" s="51" t="str">
        <f>IFERROR(INDEX(Tab_UBIGEO[],MATCH(PlnMsv_Tab_Documentos[[#This Row],[Departamento]],Tab_UBIGEO[Departamento],0),MATCH(X$34,Tab_UBIGEO[#Headers],0)),"")</f>
        <v/>
      </c>
      <c r="Y634" s="51" t="str">
        <f>IFERROR(INDEX(Tab_UBIGEO[],MATCH(PlnMsv_Tab_Documentos[[#This Row],[Provincia]],Tab_UBIGEO[Provincia],0),MATCH(Y$34,Tab_UBIGEO[#Headers],0)),"")</f>
        <v/>
      </c>
      <c r="Z634" s="50" t="str">
        <f>IF(PlnMsv_Tab_Documentos[[#This Row],[Departamento]]&lt;&gt;"",IF(COUNTIF(Tab_UBIGEO[Departamento],PlnMsv_Tab_Documentos[[#This Row],[Departamento]])&gt;=1,1,0),"")</f>
        <v/>
      </c>
      <c r="AA6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4" s="34"/>
    </row>
    <row r="635" spans="3:29" ht="27.6" customHeight="1">
      <c r="C635" s="88"/>
      <c r="D635" s="89"/>
      <c r="E635" s="90"/>
      <c r="F635" s="91"/>
      <c r="G635" s="92"/>
      <c r="H635" s="93"/>
      <c r="I635" s="93"/>
      <c r="J635" s="94"/>
      <c r="K635" s="94"/>
      <c r="L635" s="94"/>
      <c r="M635" s="94"/>
      <c r="N635" s="94"/>
      <c r="O635" s="95"/>
      <c r="P635" s="96"/>
      <c r="T635" s="49">
        <v>601</v>
      </c>
      <c r="U6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5" s="50" t="str">
        <f>IFERROR(INDEX(Tab_UBIGEO[],MATCH(PlnMsv_Tab_DocumentosAux[[#This Row],[ADQ_UBIGEO]],Tab_UBIGEO[UBIGEO],0),MATCH($V$34,Tab_UBIGEO[#Headers],0)),"")</f>
        <v/>
      </c>
      <c r="W635" s="50" t="str">
        <f>IFERROR(INDEX(Tab_UBIGEO[],MATCH(PlnMsv_Tab_DocumentosAux[[#This Row],[ADQ_UBIGEO]],Tab_UBIGEO[UBIGEO],0),MATCH($W$34,Tab_UBIGEO[#Headers],0)),"")</f>
        <v/>
      </c>
      <c r="X635" s="51" t="str">
        <f>IFERROR(INDEX(Tab_UBIGEO[],MATCH(PlnMsv_Tab_Documentos[[#This Row],[Departamento]],Tab_UBIGEO[Departamento],0),MATCH(X$34,Tab_UBIGEO[#Headers],0)),"")</f>
        <v/>
      </c>
      <c r="Y635" s="51" t="str">
        <f>IFERROR(INDEX(Tab_UBIGEO[],MATCH(PlnMsv_Tab_Documentos[[#This Row],[Provincia]],Tab_UBIGEO[Provincia],0),MATCH(Y$34,Tab_UBIGEO[#Headers],0)),"")</f>
        <v/>
      </c>
      <c r="Z635" s="50" t="str">
        <f>IF(PlnMsv_Tab_Documentos[[#This Row],[Departamento]]&lt;&gt;"",IF(COUNTIF(Tab_UBIGEO[Departamento],PlnMsv_Tab_Documentos[[#This Row],[Departamento]])&gt;=1,1,0),"")</f>
        <v/>
      </c>
      <c r="AA6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5" s="34"/>
    </row>
    <row r="636" spans="3:29" ht="27.6" customHeight="1">
      <c r="C636" s="88"/>
      <c r="D636" s="89"/>
      <c r="E636" s="90"/>
      <c r="F636" s="91"/>
      <c r="G636" s="92"/>
      <c r="H636" s="93"/>
      <c r="I636" s="93"/>
      <c r="J636" s="94"/>
      <c r="K636" s="94"/>
      <c r="L636" s="94"/>
      <c r="M636" s="94"/>
      <c r="N636" s="94"/>
      <c r="O636" s="95"/>
      <c r="P636" s="96"/>
      <c r="T636" s="49">
        <v>602</v>
      </c>
      <c r="U6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6" s="50" t="str">
        <f>IFERROR(INDEX(Tab_UBIGEO[],MATCH(PlnMsv_Tab_DocumentosAux[[#This Row],[ADQ_UBIGEO]],Tab_UBIGEO[UBIGEO],0),MATCH($V$34,Tab_UBIGEO[#Headers],0)),"")</f>
        <v/>
      </c>
      <c r="W636" s="50" t="str">
        <f>IFERROR(INDEX(Tab_UBIGEO[],MATCH(PlnMsv_Tab_DocumentosAux[[#This Row],[ADQ_UBIGEO]],Tab_UBIGEO[UBIGEO],0),MATCH($W$34,Tab_UBIGEO[#Headers],0)),"")</f>
        <v/>
      </c>
      <c r="X636" s="51" t="str">
        <f>IFERROR(INDEX(Tab_UBIGEO[],MATCH(PlnMsv_Tab_Documentos[[#This Row],[Departamento]],Tab_UBIGEO[Departamento],0),MATCH(X$34,Tab_UBIGEO[#Headers],0)),"")</f>
        <v/>
      </c>
      <c r="Y636" s="51" t="str">
        <f>IFERROR(INDEX(Tab_UBIGEO[],MATCH(PlnMsv_Tab_Documentos[[#This Row],[Provincia]],Tab_UBIGEO[Provincia],0),MATCH(Y$34,Tab_UBIGEO[#Headers],0)),"")</f>
        <v/>
      </c>
      <c r="Z636" s="50" t="str">
        <f>IF(PlnMsv_Tab_Documentos[[#This Row],[Departamento]]&lt;&gt;"",IF(COUNTIF(Tab_UBIGEO[Departamento],PlnMsv_Tab_Documentos[[#This Row],[Departamento]])&gt;=1,1,0),"")</f>
        <v/>
      </c>
      <c r="AA6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6" s="34"/>
    </row>
    <row r="637" spans="3:29" ht="27.6" customHeight="1">
      <c r="C637" s="88"/>
      <c r="D637" s="89"/>
      <c r="E637" s="90"/>
      <c r="F637" s="91"/>
      <c r="G637" s="92"/>
      <c r="H637" s="93"/>
      <c r="I637" s="93"/>
      <c r="J637" s="94"/>
      <c r="K637" s="94"/>
      <c r="L637" s="94"/>
      <c r="M637" s="94"/>
      <c r="N637" s="94"/>
      <c r="O637" s="95"/>
      <c r="P637" s="96"/>
      <c r="T637" s="49">
        <v>603</v>
      </c>
      <c r="U6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7" s="50" t="str">
        <f>IFERROR(INDEX(Tab_UBIGEO[],MATCH(PlnMsv_Tab_DocumentosAux[[#This Row],[ADQ_UBIGEO]],Tab_UBIGEO[UBIGEO],0),MATCH($V$34,Tab_UBIGEO[#Headers],0)),"")</f>
        <v/>
      </c>
      <c r="W637" s="50" t="str">
        <f>IFERROR(INDEX(Tab_UBIGEO[],MATCH(PlnMsv_Tab_DocumentosAux[[#This Row],[ADQ_UBIGEO]],Tab_UBIGEO[UBIGEO],0),MATCH($W$34,Tab_UBIGEO[#Headers],0)),"")</f>
        <v/>
      </c>
      <c r="X637" s="51" t="str">
        <f>IFERROR(INDEX(Tab_UBIGEO[],MATCH(PlnMsv_Tab_Documentos[[#This Row],[Departamento]],Tab_UBIGEO[Departamento],0),MATCH(X$34,Tab_UBIGEO[#Headers],0)),"")</f>
        <v/>
      </c>
      <c r="Y637" s="51" t="str">
        <f>IFERROR(INDEX(Tab_UBIGEO[],MATCH(PlnMsv_Tab_Documentos[[#This Row],[Provincia]],Tab_UBIGEO[Provincia],0),MATCH(Y$34,Tab_UBIGEO[#Headers],0)),"")</f>
        <v/>
      </c>
      <c r="Z637" s="50" t="str">
        <f>IF(PlnMsv_Tab_Documentos[[#This Row],[Departamento]]&lt;&gt;"",IF(COUNTIF(Tab_UBIGEO[Departamento],PlnMsv_Tab_Documentos[[#This Row],[Departamento]])&gt;=1,1,0),"")</f>
        <v/>
      </c>
      <c r="AA6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7" s="34"/>
    </row>
    <row r="638" spans="3:29" ht="27.6" customHeight="1">
      <c r="C638" s="88"/>
      <c r="D638" s="89"/>
      <c r="E638" s="90"/>
      <c r="F638" s="91"/>
      <c r="G638" s="92"/>
      <c r="H638" s="93"/>
      <c r="I638" s="93"/>
      <c r="J638" s="94"/>
      <c r="K638" s="94"/>
      <c r="L638" s="94"/>
      <c r="M638" s="94"/>
      <c r="N638" s="94"/>
      <c r="O638" s="95"/>
      <c r="P638" s="96"/>
      <c r="T638" s="49">
        <v>604</v>
      </c>
      <c r="U6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8" s="50" t="str">
        <f>IFERROR(INDEX(Tab_UBIGEO[],MATCH(PlnMsv_Tab_DocumentosAux[[#This Row],[ADQ_UBIGEO]],Tab_UBIGEO[UBIGEO],0),MATCH($V$34,Tab_UBIGEO[#Headers],0)),"")</f>
        <v/>
      </c>
      <c r="W638" s="50" t="str">
        <f>IFERROR(INDEX(Tab_UBIGEO[],MATCH(PlnMsv_Tab_DocumentosAux[[#This Row],[ADQ_UBIGEO]],Tab_UBIGEO[UBIGEO],0),MATCH($W$34,Tab_UBIGEO[#Headers],0)),"")</f>
        <v/>
      </c>
      <c r="X638" s="51" t="str">
        <f>IFERROR(INDEX(Tab_UBIGEO[],MATCH(PlnMsv_Tab_Documentos[[#This Row],[Departamento]],Tab_UBIGEO[Departamento],0),MATCH(X$34,Tab_UBIGEO[#Headers],0)),"")</f>
        <v/>
      </c>
      <c r="Y638" s="51" t="str">
        <f>IFERROR(INDEX(Tab_UBIGEO[],MATCH(PlnMsv_Tab_Documentos[[#This Row],[Provincia]],Tab_UBIGEO[Provincia],0),MATCH(Y$34,Tab_UBIGEO[#Headers],0)),"")</f>
        <v/>
      </c>
      <c r="Z638" s="50" t="str">
        <f>IF(PlnMsv_Tab_Documentos[[#This Row],[Departamento]]&lt;&gt;"",IF(COUNTIF(Tab_UBIGEO[Departamento],PlnMsv_Tab_Documentos[[#This Row],[Departamento]])&gt;=1,1,0),"")</f>
        <v/>
      </c>
      <c r="AA6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8" s="34"/>
    </row>
    <row r="639" spans="3:29" ht="27.6" customHeight="1">
      <c r="C639" s="88"/>
      <c r="D639" s="89"/>
      <c r="E639" s="90"/>
      <c r="F639" s="91"/>
      <c r="G639" s="92"/>
      <c r="H639" s="93"/>
      <c r="I639" s="93"/>
      <c r="J639" s="94"/>
      <c r="K639" s="94"/>
      <c r="L639" s="94"/>
      <c r="M639" s="94"/>
      <c r="N639" s="94"/>
      <c r="O639" s="95"/>
      <c r="P639" s="96"/>
      <c r="T639" s="49">
        <v>605</v>
      </c>
      <c r="U6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39" s="50" t="str">
        <f>IFERROR(INDEX(Tab_UBIGEO[],MATCH(PlnMsv_Tab_DocumentosAux[[#This Row],[ADQ_UBIGEO]],Tab_UBIGEO[UBIGEO],0),MATCH($V$34,Tab_UBIGEO[#Headers],0)),"")</f>
        <v/>
      </c>
      <c r="W639" s="50" t="str">
        <f>IFERROR(INDEX(Tab_UBIGEO[],MATCH(PlnMsv_Tab_DocumentosAux[[#This Row],[ADQ_UBIGEO]],Tab_UBIGEO[UBIGEO],0),MATCH($W$34,Tab_UBIGEO[#Headers],0)),"")</f>
        <v/>
      </c>
      <c r="X639" s="51" t="str">
        <f>IFERROR(INDEX(Tab_UBIGEO[],MATCH(PlnMsv_Tab_Documentos[[#This Row],[Departamento]],Tab_UBIGEO[Departamento],0),MATCH(X$34,Tab_UBIGEO[#Headers],0)),"")</f>
        <v/>
      </c>
      <c r="Y639" s="51" t="str">
        <f>IFERROR(INDEX(Tab_UBIGEO[],MATCH(PlnMsv_Tab_Documentos[[#This Row],[Provincia]],Tab_UBIGEO[Provincia],0),MATCH(Y$34,Tab_UBIGEO[#Headers],0)),"")</f>
        <v/>
      </c>
      <c r="Z639" s="50" t="str">
        <f>IF(PlnMsv_Tab_Documentos[[#This Row],[Departamento]]&lt;&gt;"",IF(COUNTIF(Tab_UBIGEO[Departamento],PlnMsv_Tab_Documentos[[#This Row],[Departamento]])&gt;=1,1,0),"")</f>
        <v/>
      </c>
      <c r="AA6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39" s="34"/>
    </row>
    <row r="640" spans="3:29" ht="27.6" customHeight="1">
      <c r="C640" s="88"/>
      <c r="D640" s="89"/>
      <c r="E640" s="90"/>
      <c r="F640" s="91"/>
      <c r="G640" s="92"/>
      <c r="H640" s="93"/>
      <c r="I640" s="93"/>
      <c r="J640" s="94"/>
      <c r="K640" s="94"/>
      <c r="L640" s="94"/>
      <c r="M640" s="94"/>
      <c r="N640" s="94"/>
      <c r="O640" s="95"/>
      <c r="P640" s="96"/>
      <c r="T640" s="49">
        <v>606</v>
      </c>
      <c r="U6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0" s="50" t="str">
        <f>IFERROR(INDEX(Tab_UBIGEO[],MATCH(PlnMsv_Tab_DocumentosAux[[#This Row],[ADQ_UBIGEO]],Tab_UBIGEO[UBIGEO],0),MATCH($V$34,Tab_UBIGEO[#Headers],0)),"")</f>
        <v/>
      </c>
      <c r="W640" s="50" t="str">
        <f>IFERROR(INDEX(Tab_UBIGEO[],MATCH(PlnMsv_Tab_DocumentosAux[[#This Row],[ADQ_UBIGEO]],Tab_UBIGEO[UBIGEO],0),MATCH($W$34,Tab_UBIGEO[#Headers],0)),"")</f>
        <v/>
      </c>
      <c r="X640" s="51" t="str">
        <f>IFERROR(INDEX(Tab_UBIGEO[],MATCH(PlnMsv_Tab_Documentos[[#This Row],[Departamento]],Tab_UBIGEO[Departamento],0),MATCH(X$34,Tab_UBIGEO[#Headers],0)),"")</f>
        <v/>
      </c>
      <c r="Y640" s="51" t="str">
        <f>IFERROR(INDEX(Tab_UBIGEO[],MATCH(PlnMsv_Tab_Documentos[[#This Row],[Provincia]],Tab_UBIGEO[Provincia],0),MATCH(Y$34,Tab_UBIGEO[#Headers],0)),"")</f>
        <v/>
      </c>
      <c r="Z640" s="50" t="str">
        <f>IF(PlnMsv_Tab_Documentos[[#This Row],[Departamento]]&lt;&gt;"",IF(COUNTIF(Tab_UBIGEO[Departamento],PlnMsv_Tab_Documentos[[#This Row],[Departamento]])&gt;=1,1,0),"")</f>
        <v/>
      </c>
      <c r="AA6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0" s="34"/>
    </row>
    <row r="641" spans="3:29" ht="27.6" customHeight="1">
      <c r="C641" s="88"/>
      <c r="D641" s="89"/>
      <c r="E641" s="90"/>
      <c r="F641" s="91"/>
      <c r="G641" s="92"/>
      <c r="H641" s="93"/>
      <c r="I641" s="93"/>
      <c r="J641" s="94"/>
      <c r="K641" s="94"/>
      <c r="L641" s="94"/>
      <c r="M641" s="94"/>
      <c r="N641" s="94"/>
      <c r="O641" s="95"/>
      <c r="P641" s="96"/>
      <c r="T641" s="49">
        <v>607</v>
      </c>
      <c r="U6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1" s="50" t="str">
        <f>IFERROR(INDEX(Tab_UBIGEO[],MATCH(PlnMsv_Tab_DocumentosAux[[#This Row],[ADQ_UBIGEO]],Tab_UBIGEO[UBIGEO],0),MATCH($V$34,Tab_UBIGEO[#Headers],0)),"")</f>
        <v/>
      </c>
      <c r="W641" s="50" t="str">
        <f>IFERROR(INDEX(Tab_UBIGEO[],MATCH(PlnMsv_Tab_DocumentosAux[[#This Row],[ADQ_UBIGEO]],Tab_UBIGEO[UBIGEO],0),MATCH($W$34,Tab_UBIGEO[#Headers],0)),"")</f>
        <v/>
      </c>
      <c r="X641" s="51" t="str">
        <f>IFERROR(INDEX(Tab_UBIGEO[],MATCH(PlnMsv_Tab_Documentos[[#This Row],[Departamento]],Tab_UBIGEO[Departamento],0),MATCH(X$34,Tab_UBIGEO[#Headers],0)),"")</f>
        <v/>
      </c>
      <c r="Y641" s="51" t="str">
        <f>IFERROR(INDEX(Tab_UBIGEO[],MATCH(PlnMsv_Tab_Documentos[[#This Row],[Provincia]],Tab_UBIGEO[Provincia],0),MATCH(Y$34,Tab_UBIGEO[#Headers],0)),"")</f>
        <v/>
      </c>
      <c r="Z641" s="50" t="str">
        <f>IF(PlnMsv_Tab_Documentos[[#This Row],[Departamento]]&lt;&gt;"",IF(COUNTIF(Tab_UBIGEO[Departamento],PlnMsv_Tab_Documentos[[#This Row],[Departamento]])&gt;=1,1,0),"")</f>
        <v/>
      </c>
      <c r="AA6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1" s="34"/>
    </row>
    <row r="642" spans="3:29" ht="27.6" customHeight="1">
      <c r="C642" s="88"/>
      <c r="D642" s="89"/>
      <c r="E642" s="90"/>
      <c r="F642" s="91"/>
      <c r="G642" s="92"/>
      <c r="H642" s="93"/>
      <c r="I642" s="93"/>
      <c r="J642" s="94"/>
      <c r="K642" s="94"/>
      <c r="L642" s="94"/>
      <c r="M642" s="94"/>
      <c r="N642" s="94"/>
      <c r="O642" s="95"/>
      <c r="P642" s="96"/>
      <c r="T642" s="49">
        <v>608</v>
      </c>
      <c r="U6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2" s="50" t="str">
        <f>IFERROR(INDEX(Tab_UBIGEO[],MATCH(PlnMsv_Tab_DocumentosAux[[#This Row],[ADQ_UBIGEO]],Tab_UBIGEO[UBIGEO],0),MATCH($V$34,Tab_UBIGEO[#Headers],0)),"")</f>
        <v/>
      </c>
      <c r="W642" s="50" t="str">
        <f>IFERROR(INDEX(Tab_UBIGEO[],MATCH(PlnMsv_Tab_DocumentosAux[[#This Row],[ADQ_UBIGEO]],Tab_UBIGEO[UBIGEO],0),MATCH($W$34,Tab_UBIGEO[#Headers],0)),"")</f>
        <v/>
      </c>
      <c r="X642" s="51" t="str">
        <f>IFERROR(INDEX(Tab_UBIGEO[],MATCH(PlnMsv_Tab_Documentos[[#This Row],[Departamento]],Tab_UBIGEO[Departamento],0),MATCH(X$34,Tab_UBIGEO[#Headers],0)),"")</f>
        <v/>
      </c>
      <c r="Y642" s="51" t="str">
        <f>IFERROR(INDEX(Tab_UBIGEO[],MATCH(PlnMsv_Tab_Documentos[[#This Row],[Provincia]],Tab_UBIGEO[Provincia],0),MATCH(Y$34,Tab_UBIGEO[#Headers],0)),"")</f>
        <v/>
      </c>
      <c r="Z642" s="50" t="str">
        <f>IF(PlnMsv_Tab_Documentos[[#This Row],[Departamento]]&lt;&gt;"",IF(COUNTIF(Tab_UBIGEO[Departamento],PlnMsv_Tab_Documentos[[#This Row],[Departamento]])&gt;=1,1,0),"")</f>
        <v/>
      </c>
      <c r="AA6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2" s="34"/>
    </row>
    <row r="643" spans="3:29" ht="27.6" customHeight="1">
      <c r="C643" s="88"/>
      <c r="D643" s="89"/>
      <c r="E643" s="90"/>
      <c r="F643" s="91"/>
      <c r="G643" s="92"/>
      <c r="H643" s="93"/>
      <c r="I643" s="93"/>
      <c r="J643" s="94"/>
      <c r="K643" s="94"/>
      <c r="L643" s="94"/>
      <c r="M643" s="94"/>
      <c r="N643" s="94"/>
      <c r="O643" s="95"/>
      <c r="P643" s="96"/>
      <c r="T643" s="49">
        <v>609</v>
      </c>
      <c r="U6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3" s="50" t="str">
        <f>IFERROR(INDEX(Tab_UBIGEO[],MATCH(PlnMsv_Tab_DocumentosAux[[#This Row],[ADQ_UBIGEO]],Tab_UBIGEO[UBIGEO],0),MATCH($V$34,Tab_UBIGEO[#Headers],0)),"")</f>
        <v/>
      </c>
      <c r="W643" s="50" t="str">
        <f>IFERROR(INDEX(Tab_UBIGEO[],MATCH(PlnMsv_Tab_DocumentosAux[[#This Row],[ADQ_UBIGEO]],Tab_UBIGEO[UBIGEO],0),MATCH($W$34,Tab_UBIGEO[#Headers],0)),"")</f>
        <v/>
      </c>
      <c r="X643" s="51" t="str">
        <f>IFERROR(INDEX(Tab_UBIGEO[],MATCH(PlnMsv_Tab_Documentos[[#This Row],[Departamento]],Tab_UBIGEO[Departamento],0),MATCH(X$34,Tab_UBIGEO[#Headers],0)),"")</f>
        <v/>
      </c>
      <c r="Y643" s="51" t="str">
        <f>IFERROR(INDEX(Tab_UBIGEO[],MATCH(PlnMsv_Tab_Documentos[[#This Row],[Provincia]],Tab_UBIGEO[Provincia],0),MATCH(Y$34,Tab_UBIGEO[#Headers],0)),"")</f>
        <v/>
      </c>
      <c r="Z643" s="50" t="str">
        <f>IF(PlnMsv_Tab_Documentos[[#This Row],[Departamento]]&lt;&gt;"",IF(COUNTIF(Tab_UBIGEO[Departamento],PlnMsv_Tab_Documentos[[#This Row],[Departamento]])&gt;=1,1,0),"")</f>
        <v/>
      </c>
      <c r="AA6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3" s="34"/>
    </row>
    <row r="644" spans="3:29" ht="27.6" customHeight="1">
      <c r="C644" s="88"/>
      <c r="D644" s="89"/>
      <c r="E644" s="90"/>
      <c r="F644" s="91"/>
      <c r="G644" s="92"/>
      <c r="H644" s="93"/>
      <c r="I644" s="93"/>
      <c r="J644" s="94"/>
      <c r="K644" s="94"/>
      <c r="L644" s="94"/>
      <c r="M644" s="94"/>
      <c r="N644" s="94"/>
      <c r="O644" s="95"/>
      <c r="P644" s="96"/>
      <c r="T644" s="49">
        <v>610</v>
      </c>
      <c r="U6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4" s="50" t="str">
        <f>IFERROR(INDEX(Tab_UBIGEO[],MATCH(PlnMsv_Tab_DocumentosAux[[#This Row],[ADQ_UBIGEO]],Tab_UBIGEO[UBIGEO],0),MATCH($V$34,Tab_UBIGEO[#Headers],0)),"")</f>
        <v/>
      </c>
      <c r="W644" s="50" t="str">
        <f>IFERROR(INDEX(Tab_UBIGEO[],MATCH(PlnMsv_Tab_DocumentosAux[[#This Row],[ADQ_UBIGEO]],Tab_UBIGEO[UBIGEO],0),MATCH($W$34,Tab_UBIGEO[#Headers],0)),"")</f>
        <v/>
      </c>
      <c r="X644" s="51" t="str">
        <f>IFERROR(INDEX(Tab_UBIGEO[],MATCH(PlnMsv_Tab_Documentos[[#This Row],[Departamento]],Tab_UBIGEO[Departamento],0),MATCH(X$34,Tab_UBIGEO[#Headers],0)),"")</f>
        <v/>
      </c>
      <c r="Y644" s="51" t="str">
        <f>IFERROR(INDEX(Tab_UBIGEO[],MATCH(PlnMsv_Tab_Documentos[[#This Row],[Provincia]],Tab_UBIGEO[Provincia],0),MATCH(Y$34,Tab_UBIGEO[#Headers],0)),"")</f>
        <v/>
      </c>
      <c r="Z644" s="50" t="str">
        <f>IF(PlnMsv_Tab_Documentos[[#This Row],[Departamento]]&lt;&gt;"",IF(COUNTIF(Tab_UBIGEO[Departamento],PlnMsv_Tab_Documentos[[#This Row],[Departamento]])&gt;=1,1,0),"")</f>
        <v/>
      </c>
      <c r="AA6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4" s="34"/>
    </row>
    <row r="645" spans="3:29" ht="27.6" customHeight="1">
      <c r="C645" s="88"/>
      <c r="D645" s="89"/>
      <c r="E645" s="90"/>
      <c r="F645" s="91"/>
      <c r="G645" s="92"/>
      <c r="H645" s="93"/>
      <c r="I645" s="93"/>
      <c r="J645" s="94"/>
      <c r="K645" s="94"/>
      <c r="L645" s="94"/>
      <c r="M645" s="94"/>
      <c r="N645" s="94"/>
      <c r="O645" s="95"/>
      <c r="P645" s="96"/>
      <c r="T645" s="49">
        <v>611</v>
      </c>
      <c r="U6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5" s="50" t="str">
        <f>IFERROR(INDEX(Tab_UBIGEO[],MATCH(PlnMsv_Tab_DocumentosAux[[#This Row],[ADQ_UBIGEO]],Tab_UBIGEO[UBIGEO],0),MATCH($V$34,Tab_UBIGEO[#Headers],0)),"")</f>
        <v/>
      </c>
      <c r="W645" s="50" t="str">
        <f>IFERROR(INDEX(Tab_UBIGEO[],MATCH(PlnMsv_Tab_DocumentosAux[[#This Row],[ADQ_UBIGEO]],Tab_UBIGEO[UBIGEO],0),MATCH($W$34,Tab_UBIGEO[#Headers],0)),"")</f>
        <v/>
      </c>
      <c r="X645" s="51" t="str">
        <f>IFERROR(INDEX(Tab_UBIGEO[],MATCH(PlnMsv_Tab_Documentos[[#This Row],[Departamento]],Tab_UBIGEO[Departamento],0),MATCH(X$34,Tab_UBIGEO[#Headers],0)),"")</f>
        <v/>
      </c>
      <c r="Y645" s="51" t="str">
        <f>IFERROR(INDEX(Tab_UBIGEO[],MATCH(PlnMsv_Tab_Documentos[[#This Row],[Provincia]],Tab_UBIGEO[Provincia],0),MATCH(Y$34,Tab_UBIGEO[#Headers],0)),"")</f>
        <v/>
      </c>
      <c r="Z645" s="50" t="str">
        <f>IF(PlnMsv_Tab_Documentos[[#This Row],[Departamento]]&lt;&gt;"",IF(COUNTIF(Tab_UBIGEO[Departamento],PlnMsv_Tab_Documentos[[#This Row],[Departamento]])&gt;=1,1,0),"")</f>
        <v/>
      </c>
      <c r="AA6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5" s="34"/>
    </row>
    <row r="646" spans="3:29" ht="27.6" customHeight="1">
      <c r="C646" s="88"/>
      <c r="D646" s="89"/>
      <c r="E646" s="90"/>
      <c r="F646" s="91"/>
      <c r="G646" s="92"/>
      <c r="H646" s="93"/>
      <c r="I646" s="93"/>
      <c r="J646" s="94"/>
      <c r="K646" s="94"/>
      <c r="L646" s="94"/>
      <c r="M646" s="94"/>
      <c r="N646" s="94"/>
      <c r="O646" s="95"/>
      <c r="P646" s="96"/>
      <c r="T646" s="49">
        <v>612</v>
      </c>
      <c r="U6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6" s="50" t="str">
        <f>IFERROR(INDEX(Tab_UBIGEO[],MATCH(PlnMsv_Tab_DocumentosAux[[#This Row],[ADQ_UBIGEO]],Tab_UBIGEO[UBIGEO],0),MATCH($V$34,Tab_UBIGEO[#Headers],0)),"")</f>
        <v/>
      </c>
      <c r="W646" s="50" t="str">
        <f>IFERROR(INDEX(Tab_UBIGEO[],MATCH(PlnMsv_Tab_DocumentosAux[[#This Row],[ADQ_UBIGEO]],Tab_UBIGEO[UBIGEO],0),MATCH($W$34,Tab_UBIGEO[#Headers],0)),"")</f>
        <v/>
      </c>
      <c r="X646" s="51" t="str">
        <f>IFERROR(INDEX(Tab_UBIGEO[],MATCH(PlnMsv_Tab_Documentos[[#This Row],[Departamento]],Tab_UBIGEO[Departamento],0),MATCH(X$34,Tab_UBIGEO[#Headers],0)),"")</f>
        <v/>
      </c>
      <c r="Y646" s="51" t="str">
        <f>IFERROR(INDEX(Tab_UBIGEO[],MATCH(PlnMsv_Tab_Documentos[[#This Row],[Provincia]],Tab_UBIGEO[Provincia],0),MATCH(Y$34,Tab_UBIGEO[#Headers],0)),"")</f>
        <v/>
      </c>
      <c r="Z646" s="50" t="str">
        <f>IF(PlnMsv_Tab_Documentos[[#This Row],[Departamento]]&lt;&gt;"",IF(COUNTIF(Tab_UBIGEO[Departamento],PlnMsv_Tab_Documentos[[#This Row],[Departamento]])&gt;=1,1,0),"")</f>
        <v/>
      </c>
      <c r="AA6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6" s="34"/>
    </row>
    <row r="647" spans="3:29" ht="27.6" customHeight="1">
      <c r="C647" s="88"/>
      <c r="D647" s="89"/>
      <c r="E647" s="90"/>
      <c r="F647" s="91"/>
      <c r="G647" s="92"/>
      <c r="H647" s="93"/>
      <c r="I647" s="93"/>
      <c r="J647" s="94"/>
      <c r="K647" s="94"/>
      <c r="L647" s="94"/>
      <c r="M647" s="94"/>
      <c r="N647" s="94"/>
      <c r="O647" s="95"/>
      <c r="P647" s="96"/>
      <c r="T647" s="49">
        <v>613</v>
      </c>
      <c r="U6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7" s="50" t="str">
        <f>IFERROR(INDEX(Tab_UBIGEO[],MATCH(PlnMsv_Tab_DocumentosAux[[#This Row],[ADQ_UBIGEO]],Tab_UBIGEO[UBIGEO],0),MATCH($V$34,Tab_UBIGEO[#Headers],0)),"")</f>
        <v/>
      </c>
      <c r="W647" s="50" t="str">
        <f>IFERROR(INDEX(Tab_UBIGEO[],MATCH(PlnMsv_Tab_DocumentosAux[[#This Row],[ADQ_UBIGEO]],Tab_UBIGEO[UBIGEO],0),MATCH($W$34,Tab_UBIGEO[#Headers],0)),"")</f>
        <v/>
      </c>
      <c r="X647" s="51" t="str">
        <f>IFERROR(INDEX(Tab_UBIGEO[],MATCH(PlnMsv_Tab_Documentos[[#This Row],[Departamento]],Tab_UBIGEO[Departamento],0),MATCH(X$34,Tab_UBIGEO[#Headers],0)),"")</f>
        <v/>
      </c>
      <c r="Y647" s="51" t="str">
        <f>IFERROR(INDEX(Tab_UBIGEO[],MATCH(PlnMsv_Tab_Documentos[[#This Row],[Provincia]],Tab_UBIGEO[Provincia],0),MATCH(Y$34,Tab_UBIGEO[#Headers],0)),"")</f>
        <v/>
      </c>
      <c r="Z647" s="50" t="str">
        <f>IF(PlnMsv_Tab_Documentos[[#This Row],[Departamento]]&lt;&gt;"",IF(COUNTIF(Tab_UBIGEO[Departamento],PlnMsv_Tab_Documentos[[#This Row],[Departamento]])&gt;=1,1,0),"")</f>
        <v/>
      </c>
      <c r="AA6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7" s="34"/>
    </row>
    <row r="648" spans="3:29" ht="27.6" customHeight="1">
      <c r="C648" s="88"/>
      <c r="D648" s="89"/>
      <c r="E648" s="90"/>
      <c r="F648" s="91"/>
      <c r="G648" s="92"/>
      <c r="H648" s="93"/>
      <c r="I648" s="93"/>
      <c r="J648" s="94"/>
      <c r="K648" s="94"/>
      <c r="L648" s="94"/>
      <c r="M648" s="94"/>
      <c r="N648" s="94"/>
      <c r="O648" s="95"/>
      <c r="P648" s="96"/>
      <c r="T648" s="49">
        <v>614</v>
      </c>
      <c r="U6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8" s="50" t="str">
        <f>IFERROR(INDEX(Tab_UBIGEO[],MATCH(PlnMsv_Tab_DocumentosAux[[#This Row],[ADQ_UBIGEO]],Tab_UBIGEO[UBIGEO],0),MATCH($V$34,Tab_UBIGEO[#Headers],0)),"")</f>
        <v/>
      </c>
      <c r="W648" s="50" t="str">
        <f>IFERROR(INDEX(Tab_UBIGEO[],MATCH(PlnMsv_Tab_DocumentosAux[[#This Row],[ADQ_UBIGEO]],Tab_UBIGEO[UBIGEO],0),MATCH($W$34,Tab_UBIGEO[#Headers],0)),"")</f>
        <v/>
      </c>
      <c r="X648" s="51" t="str">
        <f>IFERROR(INDEX(Tab_UBIGEO[],MATCH(PlnMsv_Tab_Documentos[[#This Row],[Departamento]],Tab_UBIGEO[Departamento],0),MATCH(X$34,Tab_UBIGEO[#Headers],0)),"")</f>
        <v/>
      </c>
      <c r="Y648" s="51" t="str">
        <f>IFERROR(INDEX(Tab_UBIGEO[],MATCH(PlnMsv_Tab_Documentos[[#This Row],[Provincia]],Tab_UBIGEO[Provincia],0),MATCH(Y$34,Tab_UBIGEO[#Headers],0)),"")</f>
        <v/>
      </c>
      <c r="Z648" s="50" t="str">
        <f>IF(PlnMsv_Tab_Documentos[[#This Row],[Departamento]]&lt;&gt;"",IF(COUNTIF(Tab_UBIGEO[Departamento],PlnMsv_Tab_Documentos[[#This Row],[Departamento]])&gt;=1,1,0),"")</f>
        <v/>
      </c>
      <c r="AA6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8" s="34"/>
    </row>
    <row r="649" spans="3:29" ht="27.6" customHeight="1">
      <c r="C649" s="88"/>
      <c r="D649" s="89"/>
      <c r="E649" s="90"/>
      <c r="F649" s="91"/>
      <c r="G649" s="92"/>
      <c r="H649" s="93"/>
      <c r="I649" s="93"/>
      <c r="J649" s="94"/>
      <c r="K649" s="94"/>
      <c r="L649" s="94"/>
      <c r="M649" s="94"/>
      <c r="N649" s="94"/>
      <c r="O649" s="95"/>
      <c r="P649" s="96"/>
      <c r="T649" s="49">
        <v>615</v>
      </c>
      <c r="U6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49" s="50" t="str">
        <f>IFERROR(INDEX(Tab_UBIGEO[],MATCH(PlnMsv_Tab_DocumentosAux[[#This Row],[ADQ_UBIGEO]],Tab_UBIGEO[UBIGEO],0),MATCH($V$34,Tab_UBIGEO[#Headers],0)),"")</f>
        <v/>
      </c>
      <c r="W649" s="50" t="str">
        <f>IFERROR(INDEX(Tab_UBIGEO[],MATCH(PlnMsv_Tab_DocumentosAux[[#This Row],[ADQ_UBIGEO]],Tab_UBIGEO[UBIGEO],0),MATCH($W$34,Tab_UBIGEO[#Headers],0)),"")</f>
        <v/>
      </c>
      <c r="X649" s="51" t="str">
        <f>IFERROR(INDEX(Tab_UBIGEO[],MATCH(PlnMsv_Tab_Documentos[[#This Row],[Departamento]],Tab_UBIGEO[Departamento],0),MATCH(X$34,Tab_UBIGEO[#Headers],0)),"")</f>
        <v/>
      </c>
      <c r="Y649" s="51" t="str">
        <f>IFERROR(INDEX(Tab_UBIGEO[],MATCH(PlnMsv_Tab_Documentos[[#This Row],[Provincia]],Tab_UBIGEO[Provincia],0),MATCH(Y$34,Tab_UBIGEO[#Headers],0)),"")</f>
        <v/>
      </c>
      <c r="Z649" s="50" t="str">
        <f>IF(PlnMsv_Tab_Documentos[[#This Row],[Departamento]]&lt;&gt;"",IF(COUNTIF(Tab_UBIGEO[Departamento],PlnMsv_Tab_Documentos[[#This Row],[Departamento]])&gt;=1,1,0),"")</f>
        <v/>
      </c>
      <c r="AA6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49" s="34"/>
    </row>
    <row r="650" spans="3:29" ht="27.6" customHeight="1">
      <c r="C650" s="88"/>
      <c r="D650" s="89"/>
      <c r="E650" s="90"/>
      <c r="F650" s="91"/>
      <c r="G650" s="92"/>
      <c r="H650" s="93"/>
      <c r="I650" s="93"/>
      <c r="J650" s="94"/>
      <c r="K650" s="94"/>
      <c r="L650" s="94"/>
      <c r="M650" s="94"/>
      <c r="N650" s="94"/>
      <c r="O650" s="95"/>
      <c r="P650" s="96"/>
      <c r="T650" s="49">
        <v>616</v>
      </c>
      <c r="U6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0" s="50" t="str">
        <f>IFERROR(INDEX(Tab_UBIGEO[],MATCH(PlnMsv_Tab_DocumentosAux[[#This Row],[ADQ_UBIGEO]],Tab_UBIGEO[UBIGEO],0),MATCH($V$34,Tab_UBIGEO[#Headers],0)),"")</f>
        <v/>
      </c>
      <c r="W650" s="50" t="str">
        <f>IFERROR(INDEX(Tab_UBIGEO[],MATCH(PlnMsv_Tab_DocumentosAux[[#This Row],[ADQ_UBIGEO]],Tab_UBIGEO[UBIGEO],0),MATCH($W$34,Tab_UBIGEO[#Headers],0)),"")</f>
        <v/>
      </c>
      <c r="X650" s="51" t="str">
        <f>IFERROR(INDEX(Tab_UBIGEO[],MATCH(PlnMsv_Tab_Documentos[[#This Row],[Departamento]],Tab_UBIGEO[Departamento],0),MATCH(X$34,Tab_UBIGEO[#Headers],0)),"")</f>
        <v/>
      </c>
      <c r="Y650" s="51" t="str">
        <f>IFERROR(INDEX(Tab_UBIGEO[],MATCH(PlnMsv_Tab_Documentos[[#This Row],[Provincia]],Tab_UBIGEO[Provincia],0),MATCH(Y$34,Tab_UBIGEO[#Headers],0)),"")</f>
        <v/>
      </c>
      <c r="Z650" s="50" t="str">
        <f>IF(PlnMsv_Tab_Documentos[[#This Row],[Departamento]]&lt;&gt;"",IF(COUNTIF(Tab_UBIGEO[Departamento],PlnMsv_Tab_Documentos[[#This Row],[Departamento]])&gt;=1,1,0),"")</f>
        <v/>
      </c>
      <c r="AA6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0" s="34"/>
    </row>
    <row r="651" spans="3:29" ht="27.6" customHeight="1">
      <c r="C651" s="88"/>
      <c r="D651" s="89"/>
      <c r="E651" s="90"/>
      <c r="F651" s="91"/>
      <c r="G651" s="92"/>
      <c r="H651" s="93"/>
      <c r="I651" s="93"/>
      <c r="J651" s="94"/>
      <c r="K651" s="94"/>
      <c r="L651" s="94"/>
      <c r="M651" s="94"/>
      <c r="N651" s="94"/>
      <c r="O651" s="95"/>
      <c r="P651" s="96"/>
      <c r="T651" s="49">
        <v>617</v>
      </c>
      <c r="U6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1" s="50" t="str">
        <f>IFERROR(INDEX(Tab_UBIGEO[],MATCH(PlnMsv_Tab_DocumentosAux[[#This Row],[ADQ_UBIGEO]],Tab_UBIGEO[UBIGEO],0),MATCH($V$34,Tab_UBIGEO[#Headers],0)),"")</f>
        <v/>
      </c>
      <c r="W651" s="50" t="str">
        <f>IFERROR(INDEX(Tab_UBIGEO[],MATCH(PlnMsv_Tab_DocumentosAux[[#This Row],[ADQ_UBIGEO]],Tab_UBIGEO[UBIGEO],0),MATCH($W$34,Tab_UBIGEO[#Headers],0)),"")</f>
        <v/>
      </c>
      <c r="X651" s="51" t="str">
        <f>IFERROR(INDEX(Tab_UBIGEO[],MATCH(PlnMsv_Tab_Documentos[[#This Row],[Departamento]],Tab_UBIGEO[Departamento],0),MATCH(X$34,Tab_UBIGEO[#Headers],0)),"")</f>
        <v/>
      </c>
      <c r="Y651" s="51" t="str">
        <f>IFERROR(INDEX(Tab_UBIGEO[],MATCH(PlnMsv_Tab_Documentos[[#This Row],[Provincia]],Tab_UBIGEO[Provincia],0),MATCH(Y$34,Tab_UBIGEO[#Headers],0)),"")</f>
        <v/>
      </c>
      <c r="Z651" s="50" t="str">
        <f>IF(PlnMsv_Tab_Documentos[[#This Row],[Departamento]]&lt;&gt;"",IF(COUNTIF(Tab_UBIGEO[Departamento],PlnMsv_Tab_Documentos[[#This Row],[Departamento]])&gt;=1,1,0),"")</f>
        <v/>
      </c>
      <c r="AA6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1" s="34"/>
    </row>
    <row r="652" spans="3:29" ht="27.6" customHeight="1">
      <c r="C652" s="88"/>
      <c r="D652" s="89"/>
      <c r="E652" s="90"/>
      <c r="F652" s="91"/>
      <c r="G652" s="92"/>
      <c r="H652" s="93"/>
      <c r="I652" s="93"/>
      <c r="J652" s="94"/>
      <c r="K652" s="94"/>
      <c r="L652" s="94"/>
      <c r="M652" s="94"/>
      <c r="N652" s="94"/>
      <c r="O652" s="95"/>
      <c r="P652" s="96"/>
      <c r="T652" s="49">
        <v>618</v>
      </c>
      <c r="U6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2" s="50" t="str">
        <f>IFERROR(INDEX(Tab_UBIGEO[],MATCH(PlnMsv_Tab_DocumentosAux[[#This Row],[ADQ_UBIGEO]],Tab_UBIGEO[UBIGEO],0),MATCH($V$34,Tab_UBIGEO[#Headers],0)),"")</f>
        <v/>
      </c>
      <c r="W652" s="50" t="str">
        <f>IFERROR(INDEX(Tab_UBIGEO[],MATCH(PlnMsv_Tab_DocumentosAux[[#This Row],[ADQ_UBIGEO]],Tab_UBIGEO[UBIGEO],0),MATCH($W$34,Tab_UBIGEO[#Headers],0)),"")</f>
        <v/>
      </c>
      <c r="X652" s="51" t="str">
        <f>IFERROR(INDEX(Tab_UBIGEO[],MATCH(PlnMsv_Tab_Documentos[[#This Row],[Departamento]],Tab_UBIGEO[Departamento],0),MATCH(X$34,Tab_UBIGEO[#Headers],0)),"")</f>
        <v/>
      </c>
      <c r="Y652" s="51" t="str">
        <f>IFERROR(INDEX(Tab_UBIGEO[],MATCH(PlnMsv_Tab_Documentos[[#This Row],[Provincia]],Tab_UBIGEO[Provincia],0),MATCH(Y$34,Tab_UBIGEO[#Headers],0)),"")</f>
        <v/>
      </c>
      <c r="Z652" s="50" t="str">
        <f>IF(PlnMsv_Tab_Documentos[[#This Row],[Departamento]]&lt;&gt;"",IF(COUNTIF(Tab_UBIGEO[Departamento],PlnMsv_Tab_Documentos[[#This Row],[Departamento]])&gt;=1,1,0),"")</f>
        <v/>
      </c>
      <c r="AA6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2" s="34"/>
    </row>
    <row r="653" spans="3:29" ht="27.6" customHeight="1">
      <c r="C653" s="88"/>
      <c r="D653" s="89"/>
      <c r="E653" s="90"/>
      <c r="F653" s="91"/>
      <c r="G653" s="92"/>
      <c r="H653" s="93"/>
      <c r="I653" s="93"/>
      <c r="J653" s="94"/>
      <c r="K653" s="94"/>
      <c r="L653" s="94"/>
      <c r="M653" s="94"/>
      <c r="N653" s="94"/>
      <c r="O653" s="95"/>
      <c r="P653" s="96"/>
      <c r="T653" s="49">
        <v>619</v>
      </c>
      <c r="U6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3" s="50" t="str">
        <f>IFERROR(INDEX(Tab_UBIGEO[],MATCH(PlnMsv_Tab_DocumentosAux[[#This Row],[ADQ_UBIGEO]],Tab_UBIGEO[UBIGEO],0),MATCH($V$34,Tab_UBIGEO[#Headers],0)),"")</f>
        <v/>
      </c>
      <c r="W653" s="50" t="str">
        <f>IFERROR(INDEX(Tab_UBIGEO[],MATCH(PlnMsv_Tab_DocumentosAux[[#This Row],[ADQ_UBIGEO]],Tab_UBIGEO[UBIGEO],0),MATCH($W$34,Tab_UBIGEO[#Headers],0)),"")</f>
        <v/>
      </c>
      <c r="X653" s="51" t="str">
        <f>IFERROR(INDEX(Tab_UBIGEO[],MATCH(PlnMsv_Tab_Documentos[[#This Row],[Departamento]],Tab_UBIGEO[Departamento],0),MATCH(X$34,Tab_UBIGEO[#Headers],0)),"")</f>
        <v/>
      </c>
      <c r="Y653" s="51" t="str">
        <f>IFERROR(INDEX(Tab_UBIGEO[],MATCH(PlnMsv_Tab_Documentos[[#This Row],[Provincia]],Tab_UBIGEO[Provincia],0),MATCH(Y$34,Tab_UBIGEO[#Headers],0)),"")</f>
        <v/>
      </c>
      <c r="Z653" s="50" t="str">
        <f>IF(PlnMsv_Tab_Documentos[[#This Row],[Departamento]]&lt;&gt;"",IF(COUNTIF(Tab_UBIGEO[Departamento],PlnMsv_Tab_Documentos[[#This Row],[Departamento]])&gt;=1,1,0),"")</f>
        <v/>
      </c>
      <c r="AA6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3" s="34"/>
    </row>
    <row r="654" spans="3:29" ht="27.6" customHeight="1">
      <c r="C654" s="88"/>
      <c r="D654" s="89"/>
      <c r="E654" s="90"/>
      <c r="F654" s="91"/>
      <c r="G654" s="92"/>
      <c r="H654" s="93"/>
      <c r="I654" s="93"/>
      <c r="J654" s="94"/>
      <c r="K654" s="94"/>
      <c r="L654" s="94"/>
      <c r="M654" s="94"/>
      <c r="N654" s="94"/>
      <c r="O654" s="95"/>
      <c r="P654" s="96"/>
      <c r="T654" s="49">
        <v>620</v>
      </c>
      <c r="U6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4" s="50" t="str">
        <f>IFERROR(INDEX(Tab_UBIGEO[],MATCH(PlnMsv_Tab_DocumentosAux[[#This Row],[ADQ_UBIGEO]],Tab_UBIGEO[UBIGEO],0),MATCH($V$34,Tab_UBIGEO[#Headers],0)),"")</f>
        <v/>
      </c>
      <c r="W654" s="50" t="str">
        <f>IFERROR(INDEX(Tab_UBIGEO[],MATCH(PlnMsv_Tab_DocumentosAux[[#This Row],[ADQ_UBIGEO]],Tab_UBIGEO[UBIGEO],0),MATCH($W$34,Tab_UBIGEO[#Headers],0)),"")</f>
        <v/>
      </c>
      <c r="X654" s="51" t="str">
        <f>IFERROR(INDEX(Tab_UBIGEO[],MATCH(PlnMsv_Tab_Documentos[[#This Row],[Departamento]],Tab_UBIGEO[Departamento],0),MATCH(X$34,Tab_UBIGEO[#Headers],0)),"")</f>
        <v/>
      </c>
      <c r="Y654" s="51" t="str">
        <f>IFERROR(INDEX(Tab_UBIGEO[],MATCH(PlnMsv_Tab_Documentos[[#This Row],[Provincia]],Tab_UBIGEO[Provincia],0),MATCH(Y$34,Tab_UBIGEO[#Headers],0)),"")</f>
        <v/>
      </c>
      <c r="Z654" s="50" t="str">
        <f>IF(PlnMsv_Tab_Documentos[[#This Row],[Departamento]]&lt;&gt;"",IF(COUNTIF(Tab_UBIGEO[Departamento],PlnMsv_Tab_Documentos[[#This Row],[Departamento]])&gt;=1,1,0),"")</f>
        <v/>
      </c>
      <c r="AA6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4" s="34"/>
    </row>
    <row r="655" spans="3:29" ht="27.6" customHeight="1">
      <c r="C655" s="88"/>
      <c r="D655" s="89"/>
      <c r="E655" s="90"/>
      <c r="F655" s="91"/>
      <c r="G655" s="92"/>
      <c r="H655" s="93"/>
      <c r="I655" s="93"/>
      <c r="J655" s="94"/>
      <c r="K655" s="94"/>
      <c r="L655" s="94"/>
      <c r="M655" s="94"/>
      <c r="N655" s="94"/>
      <c r="O655" s="95"/>
      <c r="P655" s="96"/>
      <c r="T655" s="49">
        <v>621</v>
      </c>
      <c r="U6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5" s="50" t="str">
        <f>IFERROR(INDEX(Tab_UBIGEO[],MATCH(PlnMsv_Tab_DocumentosAux[[#This Row],[ADQ_UBIGEO]],Tab_UBIGEO[UBIGEO],0),MATCH($V$34,Tab_UBIGEO[#Headers],0)),"")</f>
        <v/>
      </c>
      <c r="W655" s="50" t="str">
        <f>IFERROR(INDEX(Tab_UBIGEO[],MATCH(PlnMsv_Tab_DocumentosAux[[#This Row],[ADQ_UBIGEO]],Tab_UBIGEO[UBIGEO],0),MATCH($W$34,Tab_UBIGEO[#Headers],0)),"")</f>
        <v/>
      </c>
      <c r="X655" s="51" t="str">
        <f>IFERROR(INDEX(Tab_UBIGEO[],MATCH(PlnMsv_Tab_Documentos[[#This Row],[Departamento]],Tab_UBIGEO[Departamento],0),MATCH(X$34,Tab_UBIGEO[#Headers],0)),"")</f>
        <v/>
      </c>
      <c r="Y655" s="51" t="str">
        <f>IFERROR(INDEX(Tab_UBIGEO[],MATCH(PlnMsv_Tab_Documentos[[#This Row],[Provincia]],Tab_UBIGEO[Provincia],0),MATCH(Y$34,Tab_UBIGEO[#Headers],0)),"")</f>
        <v/>
      </c>
      <c r="Z655" s="50" t="str">
        <f>IF(PlnMsv_Tab_Documentos[[#This Row],[Departamento]]&lt;&gt;"",IF(COUNTIF(Tab_UBIGEO[Departamento],PlnMsv_Tab_Documentos[[#This Row],[Departamento]])&gt;=1,1,0),"")</f>
        <v/>
      </c>
      <c r="AA6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5" s="34"/>
    </row>
    <row r="656" spans="3:29" ht="27.6" customHeight="1">
      <c r="C656" s="88"/>
      <c r="D656" s="89"/>
      <c r="E656" s="90"/>
      <c r="F656" s="91"/>
      <c r="G656" s="92"/>
      <c r="H656" s="93"/>
      <c r="I656" s="93"/>
      <c r="J656" s="94"/>
      <c r="K656" s="94"/>
      <c r="L656" s="94"/>
      <c r="M656" s="94"/>
      <c r="N656" s="94"/>
      <c r="O656" s="95"/>
      <c r="P656" s="96"/>
      <c r="T656" s="49">
        <v>622</v>
      </c>
      <c r="U6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6" s="50" t="str">
        <f>IFERROR(INDEX(Tab_UBIGEO[],MATCH(PlnMsv_Tab_DocumentosAux[[#This Row],[ADQ_UBIGEO]],Tab_UBIGEO[UBIGEO],0),MATCH($V$34,Tab_UBIGEO[#Headers],0)),"")</f>
        <v/>
      </c>
      <c r="W656" s="50" t="str">
        <f>IFERROR(INDEX(Tab_UBIGEO[],MATCH(PlnMsv_Tab_DocumentosAux[[#This Row],[ADQ_UBIGEO]],Tab_UBIGEO[UBIGEO],0),MATCH($W$34,Tab_UBIGEO[#Headers],0)),"")</f>
        <v/>
      </c>
      <c r="X656" s="51" t="str">
        <f>IFERROR(INDEX(Tab_UBIGEO[],MATCH(PlnMsv_Tab_Documentos[[#This Row],[Departamento]],Tab_UBIGEO[Departamento],0),MATCH(X$34,Tab_UBIGEO[#Headers],0)),"")</f>
        <v/>
      </c>
      <c r="Y656" s="51" t="str">
        <f>IFERROR(INDEX(Tab_UBIGEO[],MATCH(PlnMsv_Tab_Documentos[[#This Row],[Provincia]],Tab_UBIGEO[Provincia],0),MATCH(Y$34,Tab_UBIGEO[#Headers],0)),"")</f>
        <v/>
      </c>
      <c r="Z656" s="50" t="str">
        <f>IF(PlnMsv_Tab_Documentos[[#This Row],[Departamento]]&lt;&gt;"",IF(COUNTIF(Tab_UBIGEO[Departamento],PlnMsv_Tab_Documentos[[#This Row],[Departamento]])&gt;=1,1,0),"")</f>
        <v/>
      </c>
      <c r="AA6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6" s="34"/>
    </row>
    <row r="657" spans="3:29" ht="27.6" customHeight="1">
      <c r="C657" s="88"/>
      <c r="D657" s="89"/>
      <c r="E657" s="90"/>
      <c r="F657" s="91"/>
      <c r="G657" s="92"/>
      <c r="H657" s="93"/>
      <c r="I657" s="93"/>
      <c r="J657" s="94"/>
      <c r="K657" s="94"/>
      <c r="L657" s="94"/>
      <c r="M657" s="94"/>
      <c r="N657" s="94"/>
      <c r="O657" s="95"/>
      <c r="P657" s="96"/>
      <c r="T657" s="49">
        <v>623</v>
      </c>
      <c r="U6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7" s="50" t="str">
        <f>IFERROR(INDEX(Tab_UBIGEO[],MATCH(PlnMsv_Tab_DocumentosAux[[#This Row],[ADQ_UBIGEO]],Tab_UBIGEO[UBIGEO],0),MATCH($V$34,Tab_UBIGEO[#Headers],0)),"")</f>
        <v/>
      </c>
      <c r="W657" s="50" t="str">
        <f>IFERROR(INDEX(Tab_UBIGEO[],MATCH(PlnMsv_Tab_DocumentosAux[[#This Row],[ADQ_UBIGEO]],Tab_UBIGEO[UBIGEO],0),MATCH($W$34,Tab_UBIGEO[#Headers],0)),"")</f>
        <v/>
      </c>
      <c r="X657" s="51" t="str">
        <f>IFERROR(INDEX(Tab_UBIGEO[],MATCH(PlnMsv_Tab_Documentos[[#This Row],[Departamento]],Tab_UBIGEO[Departamento],0),MATCH(X$34,Tab_UBIGEO[#Headers],0)),"")</f>
        <v/>
      </c>
      <c r="Y657" s="51" t="str">
        <f>IFERROR(INDEX(Tab_UBIGEO[],MATCH(PlnMsv_Tab_Documentos[[#This Row],[Provincia]],Tab_UBIGEO[Provincia],0),MATCH(Y$34,Tab_UBIGEO[#Headers],0)),"")</f>
        <v/>
      </c>
      <c r="Z657" s="50" t="str">
        <f>IF(PlnMsv_Tab_Documentos[[#This Row],[Departamento]]&lt;&gt;"",IF(COUNTIF(Tab_UBIGEO[Departamento],PlnMsv_Tab_Documentos[[#This Row],[Departamento]])&gt;=1,1,0),"")</f>
        <v/>
      </c>
      <c r="AA6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7" s="34"/>
    </row>
    <row r="658" spans="3:29" ht="27.6" customHeight="1">
      <c r="C658" s="88"/>
      <c r="D658" s="89"/>
      <c r="E658" s="90"/>
      <c r="F658" s="91"/>
      <c r="G658" s="92"/>
      <c r="H658" s="93"/>
      <c r="I658" s="93"/>
      <c r="J658" s="94"/>
      <c r="K658" s="94"/>
      <c r="L658" s="94"/>
      <c r="M658" s="94"/>
      <c r="N658" s="94"/>
      <c r="O658" s="95"/>
      <c r="P658" s="96"/>
      <c r="T658" s="49">
        <v>624</v>
      </c>
      <c r="U6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8" s="50" t="str">
        <f>IFERROR(INDEX(Tab_UBIGEO[],MATCH(PlnMsv_Tab_DocumentosAux[[#This Row],[ADQ_UBIGEO]],Tab_UBIGEO[UBIGEO],0),MATCH($V$34,Tab_UBIGEO[#Headers],0)),"")</f>
        <v/>
      </c>
      <c r="W658" s="50" t="str">
        <f>IFERROR(INDEX(Tab_UBIGEO[],MATCH(PlnMsv_Tab_DocumentosAux[[#This Row],[ADQ_UBIGEO]],Tab_UBIGEO[UBIGEO],0),MATCH($W$34,Tab_UBIGEO[#Headers],0)),"")</f>
        <v/>
      </c>
      <c r="X658" s="51" t="str">
        <f>IFERROR(INDEX(Tab_UBIGEO[],MATCH(PlnMsv_Tab_Documentos[[#This Row],[Departamento]],Tab_UBIGEO[Departamento],0),MATCH(X$34,Tab_UBIGEO[#Headers],0)),"")</f>
        <v/>
      </c>
      <c r="Y658" s="51" t="str">
        <f>IFERROR(INDEX(Tab_UBIGEO[],MATCH(PlnMsv_Tab_Documentos[[#This Row],[Provincia]],Tab_UBIGEO[Provincia],0),MATCH(Y$34,Tab_UBIGEO[#Headers],0)),"")</f>
        <v/>
      </c>
      <c r="Z658" s="50" t="str">
        <f>IF(PlnMsv_Tab_Documentos[[#This Row],[Departamento]]&lt;&gt;"",IF(COUNTIF(Tab_UBIGEO[Departamento],PlnMsv_Tab_Documentos[[#This Row],[Departamento]])&gt;=1,1,0),"")</f>
        <v/>
      </c>
      <c r="AA6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8" s="34"/>
    </row>
    <row r="659" spans="3:29" ht="27.6" customHeight="1">
      <c r="C659" s="88"/>
      <c r="D659" s="89"/>
      <c r="E659" s="90"/>
      <c r="F659" s="91"/>
      <c r="G659" s="92"/>
      <c r="H659" s="93"/>
      <c r="I659" s="93"/>
      <c r="J659" s="94"/>
      <c r="K659" s="94"/>
      <c r="L659" s="94"/>
      <c r="M659" s="94"/>
      <c r="N659" s="94"/>
      <c r="O659" s="95"/>
      <c r="P659" s="96"/>
      <c r="T659" s="49">
        <v>625</v>
      </c>
      <c r="U6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59" s="50" t="str">
        <f>IFERROR(INDEX(Tab_UBIGEO[],MATCH(PlnMsv_Tab_DocumentosAux[[#This Row],[ADQ_UBIGEO]],Tab_UBIGEO[UBIGEO],0),MATCH($V$34,Tab_UBIGEO[#Headers],0)),"")</f>
        <v/>
      </c>
      <c r="W659" s="50" t="str">
        <f>IFERROR(INDEX(Tab_UBIGEO[],MATCH(PlnMsv_Tab_DocumentosAux[[#This Row],[ADQ_UBIGEO]],Tab_UBIGEO[UBIGEO],0),MATCH($W$34,Tab_UBIGEO[#Headers],0)),"")</f>
        <v/>
      </c>
      <c r="X659" s="51" t="str">
        <f>IFERROR(INDEX(Tab_UBIGEO[],MATCH(PlnMsv_Tab_Documentos[[#This Row],[Departamento]],Tab_UBIGEO[Departamento],0),MATCH(X$34,Tab_UBIGEO[#Headers],0)),"")</f>
        <v/>
      </c>
      <c r="Y659" s="51" t="str">
        <f>IFERROR(INDEX(Tab_UBIGEO[],MATCH(PlnMsv_Tab_Documentos[[#This Row],[Provincia]],Tab_UBIGEO[Provincia],0),MATCH(Y$34,Tab_UBIGEO[#Headers],0)),"")</f>
        <v/>
      </c>
      <c r="Z659" s="50" t="str">
        <f>IF(PlnMsv_Tab_Documentos[[#This Row],[Departamento]]&lt;&gt;"",IF(COUNTIF(Tab_UBIGEO[Departamento],PlnMsv_Tab_Documentos[[#This Row],[Departamento]])&gt;=1,1,0),"")</f>
        <v/>
      </c>
      <c r="AA6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59" s="34"/>
    </row>
    <row r="660" spans="3:29" ht="27.6" customHeight="1">
      <c r="C660" s="88"/>
      <c r="D660" s="89"/>
      <c r="E660" s="90"/>
      <c r="F660" s="91"/>
      <c r="G660" s="92"/>
      <c r="H660" s="93"/>
      <c r="I660" s="93"/>
      <c r="J660" s="94"/>
      <c r="K660" s="94"/>
      <c r="L660" s="94"/>
      <c r="M660" s="94"/>
      <c r="N660" s="94"/>
      <c r="O660" s="95"/>
      <c r="P660" s="96"/>
      <c r="T660" s="49">
        <v>626</v>
      </c>
      <c r="U6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0" s="50" t="str">
        <f>IFERROR(INDEX(Tab_UBIGEO[],MATCH(PlnMsv_Tab_DocumentosAux[[#This Row],[ADQ_UBIGEO]],Tab_UBIGEO[UBIGEO],0),MATCH($V$34,Tab_UBIGEO[#Headers],0)),"")</f>
        <v/>
      </c>
      <c r="W660" s="50" t="str">
        <f>IFERROR(INDEX(Tab_UBIGEO[],MATCH(PlnMsv_Tab_DocumentosAux[[#This Row],[ADQ_UBIGEO]],Tab_UBIGEO[UBIGEO],0),MATCH($W$34,Tab_UBIGEO[#Headers],0)),"")</f>
        <v/>
      </c>
      <c r="X660" s="51" t="str">
        <f>IFERROR(INDEX(Tab_UBIGEO[],MATCH(PlnMsv_Tab_Documentos[[#This Row],[Departamento]],Tab_UBIGEO[Departamento],0),MATCH(X$34,Tab_UBIGEO[#Headers],0)),"")</f>
        <v/>
      </c>
      <c r="Y660" s="51" t="str">
        <f>IFERROR(INDEX(Tab_UBIGEO[],MATCH(PlnMsv_Tab_Documentos[[#This Row],[Provincia]],Tab_UBIGEO[Provincia],0),MATCH(Y$34,Tab_UBIGEO[#Headers],0)),"")</f>
        <v/>
      </c>
      <c r="Z660" s="50" t="str">
        <f>IF(PlnMsv_Tab_Documentos[[#This Row],[Departamento]]&lt;&gt;"",IF(COUNTIF(Tab_UBIGEO[Departamento],PlnMsv_Tab_Documentos[[#This Row],[Departamento]])&gt;=1,1,0),"")</f>
        <v/>
      </c>
      <c r="AA6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0" s="34"/>
    </row>
    <row r="661" spans="3:29" ht="27.6" customHeight="1">
      <c r="C661" s="88"/>
      <c r="D661" s="89"/>
      <c r="E661" s="90"/>
      <c r="F661" s="91"/>
      <c r="G661" s="92"/>
      <c r="H661" s="93"/>
      <c r="I661" s="93"/>
      <c r="J661" s="94"/>
      <c r="K661" s="94"/>
      <c r="L661" s="94"/>
      <c r="M661" s="94"/>
      <c r="N661" s="94"/>
      <c r="O661" s="95"/>
      <c r="P661" s="96"/>
      <c r="T661" s="49">
        <v>627</v>
      </c>
      <c r="U6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1" s="50" t="str">
        <f>IFERROR(INDEX(Tab_UBIGEO[],MATCH(PlnMsv_Tab_DocumentosAux[[#This Row],[ADQ_UBIGEO]],Tab_UBIGEO[UBIGEO],0),MATCH($V$34,Tab_UBIGEO[#Headers],0)),"")</f>
        <v/>
      </c>
      <c r="W661" s="50" t="str">
        <f>IFERROR(INDEX(Tab_UBIGEO[],MATCH(PlnMsv_Tab_DocumentosAux[[#This Row],[ADQ_UBIGEO]],Tab_UBIGEO[UBIGEO],0),MATCH($W$34,Tab_UBIGEO[#Headers],0)),"")</f>
        <v/>
      </c>
      <c r="X661" s="51" t="str">
        <f>IFERROR(INDEX(Tab_UBIGEO[],MATCH(PlnMsv_Tab_Documentos[[#This Row],[Departamento]],Tab_UBIGEO[Departamento],0),MATCH(X$34,Tab_UBIGEO[#Headers],0)),"")</f>
        <v/>
      </c>
      <c r="Y661" s="51" t="str">
        <f>IFERROR(INDEX(Tab_UBIGEO[],MATCH(PlnMsv_Tab_Documentos[[#This Row],[Provincia]],Tab_UBIGEO[Provincia],0),MATCH(Y$34,Tab_UBIGEO[#Headers],0)),"")</f>
        <v/>
      </c>
      <c r="Z661" s="50" t="str">
        <f>IF(PlnMsv_Tab_Documentos[[#This Row],[Departamento]]&lt;&gt;"",IF(COUNTIF(Tab_UBIGEO[Departamento],PlnMsv_Tab_Documentos[[#This Row],[Departamento]])&gt;=1,1,0),"")</f>
        <v/>
      </c>
      <c r="AA6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1" s="34"/>
    </row>
    <row r="662" spans="3:29" ht="27.6" customHeight="1">
      <c r="C662" s="88"/>
      <c r="D662" s="89"/>
      <c r="E662" s="90"/>
      <c r="F662" s="91"/>
      <c r="G662" s="92"/>
      <c r="H662" s="93"/>
      <c r="I662" s="93"/>
      <c r="J662" s="94"/>
      <c r="K662" s="94"/>
      <c r="L662" s="94"/>
      <c r="M662" s="94"/>
      <c r="N662" s="94"/>
      <c r="O662" s="95"/>
      <c r="P662" s="96"/>
      <c r="T662" s="49">
        <v>628</v>
      </c>
      <c r="U6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2" s="50" t="str">
        <f>IFERROR(INDEX(Tab_UBIGEO[],MATCH(PlnMsv_Tab_DocumentosAux[[#This Row],[ADQ_UBIGEO]],Tab_UBIGEO[UBIGEO],0),MATCH($V$34,Tab_UBIGEO[#Headers],0)),"")</f>
        <v/>
      </c>
      <c r="W662" s="50" t="str">
        <f>IFERROR(INDEX(Tab_UBIGEO[],MATCH(PlnMsv_Tab_DocumentosAux[[#This Row],[ADQ_UBIGEO]],Tab_UBIGEO[UBIGEO],0),MATCH($W$34,Tab_UBIGEO[#Headers],0)),"")</f>
        <v/>
      </c>
      <c r="X662" s="51" t="str">
        <f>IFERROR(INDEX(Tab_UBIGEO[],MATCH(PlnMsv_Tab_Documentos[[#This Row],[Departamento]],Tab_UBIGEO[Departamento],0),MATCH(X$34,Tab_UBIGEO[#Headers],0)),"")</f>
        <v/>
      </c>
      <c r="Y662" s="51" t="str">
        <f>IFERROR(INDEX(Tab_UBIGEO[],MATCH(PlnMsv_Tab_Documentos[[#This Row],[Provincia]],Tab_UBIGEO[Provincia],0),MATCH(Y$34,Tab_UBIGEO[#Headers],0)),"")</f>
        <v/>
      </c>
      <c r="Z662" s="50" t="str">
        <f>IF(PlnMsv_Tab_Documentos[[#This Row],[Departamento]]&lt;&gt;"",IF(COUNTIF(Tab_UBIGEO[Departamento],PlnMsv_Tab_Documentos[[#This Row],[Departamento]])&gt;=1,1,0),"")</f>
        <v/>
      </c>
      <c r="AA6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2" s="34"/>
    </row>
    <row r="663" spans="3:29" ht="27.6" customHeight="1">
      <c r="C663" s="88"/>
      <c r="D663" s="89"/>
      <c r="E663" s="90"/>
      <c r="F663" s="91"/>
      <c r="G663" s="92"/>
      <c r="H663" s="93"/>
      <c r="I663" s="93"/>
      <c r="J663" s="94"/>
      <c r="K663" s="94"/>
      <c r="L663" s="94"/>
      <c r="M663" s="94"/>
      <c r="N663" s="94"/>
      <c r="O663" s="95"/>
      <c r="P663" s="96"/>
      <c r="T663" s="49">
        <v>629</v>
      </c>
      <c r="U6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3" s="50" t="str">
        <f>IFERROR(INDEX(Tab_UBIGEO[],MATCH(PlnMsv_Tab_DocumentosAux[[#This Row],[ADQ_UBIGEO]],Tab_UBIGEO[UBIGEO],0),MATCH($V$34,Tab_UBIGEO[#Headers],0)),"")</f>
        <v/>
      </c>
      <c r="W663" s="50" t="str">
        <f>IFERROR(INDEX(Tab_UBIGEO[],MATCH(PlnMsv_Tab_DocumentosAux[[#This Row],[ADQ_UBIGEO]],Tab_UBIGEO[UBIGEO],0),MATCH($W$34,Tab_UBIGEO[#Headers],0)),"")</f>
        <v/>
      </c>
      <c r="X663" s="51" t="str">
        <f>IFERROR(INDEX(Tab_UBIGEO[],MATCH(PlnMsv_Tab_Documentos[[#This Row],[Departamento]],Tab_UBIGEO[Departamento],0),MATCH(X$34,Tab_UBIGEO[#Headers],0)),"")</f>
        <v/>
      </c>
      <c r="Y663" s="51" t="str">
        <f>IFERROR(INDEX(Tab_UBIGEO[],MATCH(PlnMsv_Tab_Documentos[[#This Row],[Provincia]],Tab_UBIGEO[Provincia],0),MATCH(Y$34,Tab_UBIGEO[#Headers],0)),"")</f>
        <v/>
      </c>
      <c r="Z663" s="50" t="str">
        <f>IF(PlnMsv_Tab_Documentos[[#This Row],[Departamento]]&lt;&gt;"",IF(COUNTIF(Tab_UBIGEO[Departamento],PlnMsv_Tab_Documentos[[#This Row],[Departamento]])&gt;=1,1,0),"")</f>
        <v/>
      </c>
      <c r="AA6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3" s="34"/>
    </row>
    <row r="664" spans="3:29" ht="27.6" customHeight="1">
      <c r="C664" s="88"/>
      <c r="D664" s="89"/>
      <c r="E664" s="90"/>
      <c r="F664" s="91"/>
      <c r="G664" s="92"/>
      <c r="H664" s="93"/>
      <c r="I664" s="93"/>
      <c r="J664" s="94"/>
      <c r="K664" s="94"/>
      <c r="L664" s="94"/>
      <c r="M664" s="94"/>
      <c r="N664" s="94"/>
      <c r="O664" s="95"/>
      <c r="P664" s="96"/>
      <c r="T664" s="49">
        <v>630</v>
      </c>
      <c r="U6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4" s="50" t="str">
        <f>IFERROR(INDEX(Tab_UBIGEO[],MATCH(PlnMsv_Tab_DocumentosAux[[#This Row],[ADQ_UBIGEO]],Tab_UBIGEO[UBIGEO],0),MATCH($V$34,Tab_UBIGEO[#Headers],0)),"")</f>
        <v/>
      </c>
      <c r="W664" s="50" t="str">
        <f>IFERROR(INDEX(Tab_UBIGEO[],MATCH(PlnMsv_Tab_DocumentosAux[[#This Row],[ADQ_UBIGEO]],Tab_UBIGEO[UBIGEO],0),MATCH($W$34,Tab_UBIGEO[#Headers],0)),"")</f>
        <v/>
      </c>
      <c r="X664" s="51" t="str">
        <f>IFERROR(INDEX(Tab_UBIGEO[],MATCH(PlnMsv_Tab_Documentos[[#This Row],[Departamento]],Tab_UBIGEO[Departamento],0),MATCH(X$34,Tab_UBIGEO[#Headers],0)),"")</f>
        <v/>
      </c>
      <c r="Y664" s="51" t="str">
        <f>IFERROR(INDEX(Tab_UBIGEO[],MATCH(PlnMsv_Tab_Documentos[[#This Row],[Provincia]],Tab_UBIGEO[Provincia],0),MATCH(Y$34,Tab_UBIGEO[#Headers],0)),"")</f>
        <v/>
      </c>
      <c r="Z664" s="50" t="str">
        <f>IF(PlnMsv_Tab_Documentos[[#This Row],[Departamento]]&lt;&gt;"",IF(COUNTIF(Tab_UBIGEO[Departamento],PlnMsv_Tab_Documentos[[#This Row],[Departamento]])&gt;=1,1,0),"")</f>
        <v/>
      </c>
      <c r="AA6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4" s="34"/>
    </row>
    <row r="665" spans="3:29" ht="27.6" customHeight="1">
      <c r="C665" s="88"/>
      <c r="D665" s="89"/>
      <c r="E665" s="90"/>
      <c r="F665" s="91"/>
      <c r="G665" s="92"/>
      <c r="H665" s="93"/>
      <c r="I665" s="93"/>
      <c r="J665" s="94"/>
      <c r="K665" s="94"/>
      <c r="L665" s="94"/>
      <c r="M665" s="94"/>
      <c r="N665" s="94"/>
      <c r="O665" s="95"/>
      <c r="P665" s="96"/>
      <c r="T665" s="49">
        <v>631</v>
      </c>
      <c r="U6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5" s="50" t="str">
        <f>IFERROR(INDEX(Tab_UBIGEO[],MATCH(PlnMsv_Tab_DocumentosAux[[#This Row],[ADQ_UBIGEO]],Tab_UBIGEO[UBIGEO],0),MATCH($V$34,Tab_UBIGEO[#Headers],0)),"")</f>
        <v/>
      </c>
      <c r="W665" s="50" t="str">
        <f>IFERROR(INDEX(Tab_UBIGEO[],MATCH(PlnMsv_Tab_DocumentosAux[[#This Row],[ADQ_UBIGEO]],Tab_UBIGEO[UBIGEO],0),MATCH($W$34,Tab_UBIGEO[#Headers],0)),"")</f>
        <v/>
      </c>
      <c r="X665" s="51" t="str">
        <f>IFERROR(INDEX(Tab_UBIGEO[],MATCH(PlnMsv_Tab_Documentos[[#This Row],[Departamento]],Tab_UBIGEO[Departamento],0),MATCH(X$34,Tab_UBIGEO[#Headers],0)),"")</f>
        <v/>
      </c>
      <c r="Y665" s="51" t="str">
        <f>IFERROR(INDEX(Tab_UBIGEO[],MATCH(PlnMsv_Tab_Documentos[[#This Row],[Provincia]],Tab_UBIGEO[Provincia],0),MATCH(Y$34,Tab_UBIGEO[#Headers],0)),"")</f>
        <v/>
      </c>
      <c r="Z665" s="50" t="str">
        <f>IF(PlnMsv_Tab_Documentos[[#This Row],[Departamento]]&lt;&gt;"",IF(COUNTIF(Tab_UBIGEO[Departamento],PlnMsv_Tab_Documentos[[#This Row],[Departamento]])&gt;=1,1,0),"")</f>
        <v/>
      </c>
      <c r="AA6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5" s="34"/>
    </row>
    <row r="666" spans="3:29" ht="27.6" customHeight="1">
      <c r="C666" s="88"/>
      <c r="D666" s="89"/>
      <c r="E666" s="90"/>
      <c r="F666" s="91"/>
      <c r="G666" s="92"/>
      <c r="H666" s="93"/>
      <c r="I666" s="93"/>
      <c r="J666" s="94"/>
      <c r="K666" s="94"/>
      <c r="L666" s="94"/>
      <c r="M666" s="94"/>
      <c r="N666" s="94"/>
      <c r="O666" s="95"/>
      <c r="P666" s="96"/>
      <c r="T666" s="49">
        <v>632</v>
      </c>
      <c r="U6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6" s="50" t="str">
        <f>IFERROR(INDEX(Tab_UBIGEO[],MATCH(PlnMsv_Tab_DocumentosAux[[#This Row],[ADQ_UBIGEO]],Tab_UBIGEO[UBIGEO],0),MATCH($V$34,Tab_UBIGEO[#Headers],0)),"")</f>
        <v/>
      </c>
      <c r="W666" s="50" t="str">
        <f>IFERROR(INDEX(Tab_UBIGEO[],MATCH(PlnMsv_Tab_DocumentosAux[[#This Row],[ADQ_UBIGEO]],Tab_UBIGEO[UBIGEO],0),MATCH($W$34,Tab_UBIGEO[#Headers],0)),"")</f>
        <v/>
      </c>
      <c r="X666" s="51" t="str">
        <f>IFERROR(INDEX(Tab_UBIGEO[],MATCH(PlnMsv_Tab_Documentos[[#This Row],[Departamento]],Tab_UBIGEO[Departamento],0),MATCH(X$34,Tab_UBIGEO[#Headers],0)),"")</f>
        <v/>
      </c>
      <c r="Y666" s="51" t="str">
        <f>IFERROR(INDEX(Tab_UBIGEO[],MATCH(PlnMsv_Tab_Documentos[[#This Row],[Provincia]],Tab_UBIGEO[Provincia],0),MATCH(Y$34,Tab_UBIGEO[#Headers],0)),"")</f>
        <v/>
      </c>
      <c r="Z666" s="50" t="str">
        <f>IF(PlnMsv_Tab_Documentos[[#This Row],[Departamento]]&lt;&gt;"",IF(COUNTIF(Tab_UBIGEO[Departamento],PlnMsv_Tab_Documentos[[#This Row],[Departamento]])&gt;=1,1,0),"")</f>
        <v/>
      </c>
      <c r="AA6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6" s="34"/>
    </row>
    <row r="667" spans="3:29" ht="27.6" customHeight="1">
      <c r="C667" s="88"/>
      <c r="D667" s="89"/>
      <c r="E667" s="90"/>
      <c r="F667" s="91"/>
      <c r="G667" s="92"/>
      <c r="H667" s="93"/>
      <c r="I667" s="93"/>
      <c r="J667" s="94"/>
      <c r="K667" s="94"/>
      <c r="L667" s="94"/>
      <c r="M667" s="94"/>
      <c r="N667" s="94"/>
      <c r="O667" s="95"/>
      <c r="P667" s="96"/>
      <c r="T667" s="49">
        <v>633</v>
      </c>
      <c r="U6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7" s="50" t="str">
        <f>IFERROR(INDEX(Tab_UBIGEO[],MATCH(PlnMsv_Tab_DocumentosAux[[#This Row],[ADQ_UBIGEO]],Tab_UBIGEO[UBIGEO],0),MATCH($V$34,Tab_UBIGEO[#Headers],0)),"")</f>
        <v/>
      </c>
      <c r="W667" s="50" t="str">
        <f>IFERROR(INDEX(Tab_UBIGEO[],MATCH(PlnMsv_Tab_DocumentosAux[[#This Row],[ADQ_UBIGEO]],Tab_UBIGEO[UBIGEO],0),MATCH($W$34,Tab_UBIGEO[#Headers],0)),"")</f>
        <v/>
      </c>
      <c r="X667" s="51" t="str">
        <f>IFERROR(INDEX(Tab_UBIGEO[],MATCH(PlnMsv_Tab_Documentos[[#This Row],[Departamento]],Tab_UBIGEO[Departamento],0),MATCH(X$34,Tab_UBIGEO[#Headers],0)),"")</f>
        <v/>
      </c>
      <c r="Y667" s="51" t="str">
        <f>IFERROR(INDEX(Tab_UBIGEO[],MATCH(PlnMsv_Tab_Documentos[[#This Row],[Provincia]],Tab_UBIGEO[Provincia],0),MATCH(Y$34,Tab_UBIGEO[#Headers],0)),"")</f>
        <v/>
      </c>
      <c r="Z667" s="50" t="str">
        <f>IF(PlnMsv_Tab_Documentos[[#This Row],[Departamento]]&lt;&gt;"",IF(COUNTIF(Tab_UBIGEO[Departamento],PlnMsv_Tab_Documentos[[#This Row],[Departamento]])&gt;=1,1,0),"")</f>
        <v/>
      </c>
      <c r="AA6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7" s="34"/>
    </row>
    <row r="668" spans="3:29" ht="27.6" customHeight="1">
      <c r="C668" s="88"/>
      <c r="D668" s="89"/>
      <c r="E668" s="90"/>
      <c r="F668" s="91"/>
      <c r="G668" s="92"/>
      <c r="H668" s="93"/>
      <c r="I668" s="93"/>
      <c r="J668" s="94"/>
      <c r="K668" s="94"/>
      <c r="L668" s="94"/>
      <c r="M668" s="94"/>
      <c r="N668" s="94"/>
      <c r="O668" s="95"/>
      <c r="P668" s="96"/>
      <c r="T668" s="49">
        <v>634</v>
      </c>
      <c r="U6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8" s="50" t="str">
        <f>IFERROR(INDEX(Tab_UBIGEO[],MATCH(PlnMsv_Tab_DocumentosAux[[#This Row],[ADQ_UBIGEO]],Tab_UBIGEO[UBIGEO],0),MATCH($V$34,Tab_UBIGEO[#Headers],0)),"")</f>
        <v/>
      </c>
      <c r="W668" s="50" t="str">
        <f>IFERROR(INDEX(Tab_UBIGEO[],MATCH(PlnMsv_Tab_DocumentosAux[[#This Row],[ADQ_UBIGEO]],Tab_UBIGEO[UBIGEO],0),MATCH($W$34,Tab_UBIGEO[#Headers],0)),"")</f>
        <v/>
      </c>
      <c r="X668" s="51" t="str">
        <f>IFERROR(INDEX(Tab_UBIGEO[],MATCH(PlnMsv_Tab_Documentos[[#This Row],[Departamento]],Tab_UBIGEO[Departamento],0),MATCH(X$34,Tab_UBIGEO[#Headers],0)),"")</f>
        <v/>
      </c>
      <c r="Y668" s="51" t="str">
        <f>IFERROR(INDEX(Tab_UBIGEO[],MATCH(PlnMsv_Tab_Documentos[[#This Row],[Provincia]],Tab_UBIGEO[Provincia],0),MATCH(Y$34,Tab_UBIGEO[#Headers],0)),"")</f>
        <v/>
      </c>
      <c r="Z668" s="50" t="str">
        <f>IF(PlnMsv_Tab_Documentos[[#This Row],[Departamento]]&lt;&gt;"",IF(COUNTIF(Tab_UBIGEO[Departamento],PlnMsv_Tab_Documentos[[#This Row],[Departamento]])&gt;=1,1,0),"")</f>
        <v/>
      </c>
      <c r="AA6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8" s="34"/>
    </row>
    <row r="669" spans="3:29" ht="27.6" customHeight="1">
      <c r="C669" s="88"/>
      <c r="D669" s="89"/>
      <c r="E669" s="90"/>
      <c r="F669" s="91"/>
      <c r="G669" s="92"/>
      <c r="H669" s="93"/>
      <c r="I669" s="93"/>
      <c r="J669" s="94"/>
      <c r="K669" s="94"/>
      <c r="L669" s="94"/>
      <c r="M669" s="94"/>
      <c r="N669" s="94"/>
      <c r="O669" s="95"/>
      <c r="P669" s="96"/>
      <c r="T669" s="49">
        <v>635</v>
      </c>
      <c r="U6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69" s="50" t="str">
        <f>IFERROR(INDEX(Tab_UBIGEO[],MATCH(PlnMsv_Tab_DocumentosAux[[#This Row],[ADQ_UBIGEO]],Tab_UBIGEO[UBIGEO],0),MATCH($V$34,Tab_UBIGEO[#Headers],0)),"")</f>
        <v/>
      </c>
      <c r="W669" s="50" t="str">
        <f>IFERROR(INDEX(Tab_UBIGEO[],MATCH(PlnMsv_Tab_DocumentosAux[[#This Row],[ADQ_UBIGEO]],Tab_UBIGEO[UBIGEO],0),MATCH($W$34,Tab_UBIGEO[#Headers],0)),"")</f>
        <v/>
      </c>
      <c r="X669" s="51" t="str">
        <f>IFERROR(INDEX(Tab_UBIGEO[],MATCH(PlnMsv_Tab_Documentos[[#This Row],[Departamento]],Tab_UBIGEO[Departamento],0),MATCH(X$34,Tab_UBIGEO[#Headers],0)),"")</f>
        <v/>
      </c>
      <c r="Y669" s="51" t="str">
        <f>IFERROR(INDEX(Tab_UBIGEO[],MATCH(PlnMsv_Tab_Documentos[[#This Row],[Provincia]],Tab_UBIGEO[Provincia],0),MATCH(Y$34,Tab_UBIGEO[#Headers],0)),"")</f>
        <v/>
      </c>
      <c r="Z669" s="50" t="str">
        <f>IF(PlnMsv_Tab_Documentos[[#This Row],[Departamento]]&lt;&gt;"",IF(COUNTIF(Tab_UBIGEO[Departamento],PlnMsv_Tab_Documentos[[#This Row],[Departamento]])&gt;=1,1,0),"")</f>
        <v/>
      </c>
      <c r="AA6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69" s="34"/>
    </row>
    <row r="670" spans="3:29" ht="27.6" customHeight="1">
      <c r="C670" s="88"/>
      <c r="D670" s="89"/>
      <c r="E670" s="90"/>
      <c r="F670" s="91"/>
      <c r="G670" s="92"/>
      <c r="H670" s="93"/>
      <c r="I670" s="93"/>
      <c r="J670" s="94"/>
      <c r="K670" s="94"/>
      <c r="L670" s="94"/>
      <c r="M670" s="94"/>
      <c r="N670" s="94"/>
      <c r="O670" s="95"/>
      <c r="P670" s="96"/>
      <c r="T670" s="49">
        <v>636</v>
      </c>
      <c r="U6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0" s="50" t="str">
        <f>IFERROR(INDEX(Tab_UBIGEO[],MATCH(PlnMsv_Tab_DocumentosAux[[#This Row],[ADQ_UBIGEO]],Tab_UBIGEO[UBIGEO],0),MATCH($V$34,Tab_UBIGEO[#Headers],0)),"")</f>
        <v/>
      </c>
      <c r="W670" s="50" t="str">
        <f>IFERROR(INDEX(Tab_UBIGEO[],MATCH(PlnMsv_Tab_DocumentosAux[[#This Row],[ADQ_UBIGEO]],Tab_UBIGEO[UBIGEO],0),MATCH($W$34,Tab_UBIGEO[#Headers],0)),"")</f>
        <v/>
      </c>
      <c r="X670" s="51" t="str">
        <f>IFERROR(INDEX(Tab_UBIGEO[],MATCH(PlnMsv_Tab_Documentos[[#This Row],[Departamento]],Tab_UBIGEO[Departamento],0),MATCH(X$34,Tab_UBIGEO[#Headers],0)),"")</f>
        <v/>
      </c>
      <c r="Y670" s="51" t="str">
        <f>IFERROR(INDEX(Tab_UBIGEO[],MATCH(PlnMsv_Tab_Documentos[[#This Row],[Provincia]],Tab_UBIGEO[Provincia],0),MATCH(Y$34,Tab_UBIGEO[#Headers],0)),"")</f>
        <v/>
      </c>
      <c r="Z670" s="50" t="str">
        <f>IF(PlnMsv_Tab_Documentos[[#This Row],[Departamento]]&lt;&gt;"",IF(COUNTIF(Tab_UBIGEO[Departamento],PlnMsv_Tab_Documentos[[#This Row],[Departamento]])&gt;=1,1,0),"")</f>
        <v/>
      </c>
      <c r="AA6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0" s="34"/>
    </row>
    <row r="671" spans="3:29" ht="27.6" customHeight="1">
      <c r="C671" s="88"/>
      <c r="D671" s="89"/>
      <c r="E671" s="90"/>
      <c r="F671" s="91"/>
      <c r="G671" s="92"/>
      <c r="H671" s="93"/>
      <c r="I671" s="93"/>
      <c r="J671" s="94"/>
      <c r="K671" s="94"/>
      <c r="L671" s="94"/>
      <c r="M671" s="94"/>
      <c r="N671" s="94"/>
      <c r="O671" s="95"/>
      <c r="P671" s="96"/>
      <c r="T671" s="49">
        <v>637</v>
      </c>
      <c r="U6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1" s="50" t="str">
        <f>IFERROR(INDEX(Tab_UBIGEO[],MATCH(PlnMsv_Tab_DocumentosAux[[#This Row],[ADQ_UBIGEO]],Tab_UBIGEO[UBIGEO],0),MATCH($V$34,Tab_UBIGEO[#Headers],0)),"")</f>
        <v/>
      </c>
      <c r="W671" s="50" t="str">
        <f>IFERROR(INDEX(Tab_UBIGEO[],MATCH(PlnMsv_Tab_DocumentosAux[[#This Row],[ADQ_UBIGEO]],Tab_UBIGEO[UBIGEO],0),MATCH($W$34,Tab_UBIGEO[#Headers],0)),"")</f>
        <v/>
      </c>
      <c r="X671" s="51" t="str">
        <f>IFERROR(INDEX(Tab_UBIGEO[],MATCH(PlnMsv_Tab_Documentos[[#This Row],[Departamento]],Tab_UBIGEO[Departamento],0),MATCH(X$34,Tab_UBIGEO[#Headers],0)),"")</f>
        <v/>
      </c>
      <c r="Y671" s="51" t="str">
        <f>IFERROR(INDEX(Tab_UBIGEO[],MATCH(PlnMsv_Tab_Documentos[[#This Row],[Provincia]],Tab_UBIGEO[Provincia],0),MATCH(Y$34,Tab_UBIGEO[#Headers],0)),"")</f>
        <v/>
      </c>
      <c r="Z671" s="50" t="str">
        <f>IF(PlnMsv_Tab_Documentos[[#This Row],[Departamento]]&lt;&gt;"",IF(COUNTIF(Tab_UBIGEO[Departamento],PlnMsv_Tab_Documentos[[#This Row],[Departamento]])&gt;=1,1,0),"")</f>
        <v/>
      </c>
      <c r="AA6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1" s="34"/>
    </row>
    <row r="672" spans="3:29" ht="27.6" customHeight="1">
      <c r="C672" s="88"/>
      <c r="D672" s="89"/>
      <c r="E672" s="90"/>
      <c r="F672" s="91"/>
      <c r="G672" s="92"/>
      <c r="H672" s="93"/>
      <c r="I672" s="93"/>
      <c r="J672" s="94"/>
      <c r="K672" s="94"/>
      <c r="L672" s="94"/>
      <c r="M672" s="94"/>
      <c r="N672" s="94"/>
      <c r="O672" s="95"/>
      <c r="P672" s="96"/>
      <c r="T672" s="49">
        <v>638</v>
      </c>
      <c r="U6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2" s="50" t="str">
        <f>IFERROR(INDEX(Tab_UBIGEO[],MATCH(PlnMsv_Tab_DocumentosAux[[#This Row],[ADQ_UBIGEO]],Tab_UBIGEO[UBIGEO],0),MATCH($V$34,Tab_UBIGEO[#Headers],0)),"")</f>
        <v/>
      </c>
      <c r="W672" s="50" t="str">
        <f>IFERROR(INDEX(Tab_UBIGEO[],MATCH(PlnMsv_Tab_DocumentosAux[[#This Row],[ADQ_UBIGEO]],Tab_UBIGEO[UBIGEO],0),MATCH($W$34,Tab_UBIGEO[#Headers],0)),"")</f>
        <v/>
      </c>
      <c r="X672" s="51" t="str">
        <f>IFERROR(INDEX(Tab_UBIGEO[],MATCH(PlnMsv_Tab_Documentos[[#This Row],[Departamento]],Tab_UBIGEO[Departamento],0),MATCH(X$34,Tab_UBIGEO[#Headers],0)),"")</f>
        <v/>
      </c>
      <c r="Y672" s="51" t="str">
        <f>IFERROR(INDEX(Tab_UBIGEO[],MATCH(PlnMsv_Tab_Documentos[[#This Row],[Provincia]],Tab_UBIGEO[Provincia],0),MATCH(Y$34,Tab_UBIGEO[#Headers],0)),"")</f>
        <v/>
      </c>
      <c r="Z672" s="50" t="str">
        <f>IF(PlnMsv_Tab_Documentos[[#This Row],[Departamento]]&lt;&gt;"",IF(COUNTIF(Tab_UBIGEO[Departamento],PlnMsv_Tab_Documentos[[#This Row],[Departamento]])&gt;=1,1,0),"")</f>
        <v/>
      </c>
      <c r="AA6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2" s="34"/>
    </row>
    <row r="673" spans="3:29" ht="27.6" customHeight="1">
      <c r="C673" s="88"/>
      <c r="D673" s="89"/>
      <c r="E673" s="90"/>
      <c r="F673" s="91"/>
      <c r="G673" s="92"/>
      <c r="H673" s="93"/>
      <c r="I673" s="93"/>
      <c r="J673" s="94"/>
      <c r="K673" s="94"/>
      <c r="L673" s="94"/>
      <c r="M673" s="94"/>
      <c r="N673" s="94"/>
      <c r="O673" s="95"/>
      <c r="P673" s="96"/>
      <c r="T673" s="49">
        <v>639</v>
      </c>
      <c r="U6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3" s="50" t="str">
        <f>IFERROR(INDEX(Tab_UBIGEO[],MATCH(PlnMsv_Tab_DocumentosAux[[#This Row],[ADQ_UBIGEO]],Tab_UBIGEO[UBIGEO],0),MATCH($V$34,Tab_UBIGEO[#Headers],0)),"")</f>
        <v/>
      </c>
      <c r="W673" s="50" t="str">
        <f>IFERROR(INDEX(Tab_UBIGEO[],MATCH(PlnMsv_Tab_DocumentosAux[[#This Row],[ADQ_UBIGEO]],Tab_UBIGEO[UBIGEO],0),MATCH($W$34,Tab_UBIGEO[#Headers],0)),"")</f>
        <v/>
      </c>
      <c r="X673" s="51" t="str">
        <f>IFERROR(INDEX(Tab_UBIGEO[],MATCH(PlnMsv_Tab_Documentos[[#This Row],[Departamento]],Tab_UBIGEO[Departamento],0),MATCH(X$34,Tab_UBIGEO[#Headers],0)),"")</f>
        <v/>
      </c>
      <c r="Y673" s="51" t="str">
        <f>IFERROR(INDEX(Tab_UBIGEO[],MATCH(PlnMsv_Tab_Documentos[[#This Row],[Provincia]],Tab_UBIGEO[Provincia],0),MATCH(Y$34,Tab_UBIGEO[#Headers],0)),"")</f>
        <v/>
      </c>
      <c r="Z673" s="50" t="str">
        <f>IF(PlnMsv_Tab_Documentos[[#This Row],[Departamento]]&lt;&gt;"",IF(COUNTIF(Tab_UBIGEO[Departamento],PlnMsv_Tab_Documentos[[#This Row],[Departamento]])&gt;=1,1,0),"")</f>
        <v/>
      </c>
      <c r="AA6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3" s="34"/>
    </row>
    <row r="674" spans="3:29" ht="27.6" customHeight="1">
      <c r="C674" s="88"/>
      <c r="D674" s="89"/>
      <c r="E674" s="90"/>
      <c r="F674" s="91"/>
      <c r="G674" s="92"/>
      <c r="H674" s="93"/>
      <c r="I674" s="93"/>
      <c r="J674" s="94"/>
      <c r="K674" s="94"/>
      <c r="L674" s="94"/>
      <c r="M674" s="94"/>
      <c r="N674" s="94"/>
      <c r="O674" s="95"/>
      <c r="P674" s="96"/>
      <c r="T674" s="49">
        <v>640</v>
      </c>
      <c r="U6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4" s="50" t="str">
        <f>IFERROR(INDEX(Tab_UBIGEO[],MATCH(PlnMsv_Tab_DocumentosAux[[#This Row],[ADQ_UBIGEO]],Tab_UBIGEO[UBIGEO],0),MATCH($V$34,Tab_UBIGEO[#Headers],0)),"")</f>
        <v/>
      </c>
      <c r="W674" s="50" t="str">
        <f>IFERROR(INDEX(Tab_UBIGEO[],MATCH(PlnMsv_Tab_DocumentosAux[[#This Row],[ADQ_UBIGEO]],Tab_UBIGEO[UBIGEO],0),MATCH($W$34,Tab_UBIGEO[#Headers],0)),"")</f>
        <v/>
      </c>
      <c r="X674" s="51" t="str">
        <f>IFERROR(INDEX(Tab_UBIGEO[],MATCH(PlnMsv_Tab_Documentos[[#This Row],[Departamento]],Tab_UBIGEO[Departamento],0),MATCH(X$34,Tab_UBIGEO[#Headers],0)),"")</f>
        <v/>
      </c>
      <c r="Y674" s="51" t="str">
        <f>IFERROR(INDEX(Tab_UBIGEO[],MATCH(PlnMsv_Tab_Documentos[[#This Row],[Provincia]],Tab_UBIGEO[Provincia],0),MATCH(Y$34,Tab_UBIGEO[#Headers],0)),"")</f>
        <v/>
      </c>
      <c r="Z674" s="50" t="str">
        <f>IF(PlnMsv_Tab_Documentos[[#This Row],[Departamento]]&lt;&gt;"",IF(COUNTIF(Tab_UBIGEO[Departamento],PlnMsv_Tab_Documentos[[#This Row],[Departamento]])&gt;=1,1,0),"")</f>
        <v/>
      </c>
      <c r="AA6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4" s="34"/>
    </row>
    <row r="675" spans="3:29" ht="27.6" customHeight="1">
      <c r="C675" s="88"/>
      <c r="D675" s="89"/>
      <c r="E675" s="90"/>
      <c r="F675" s="91"/>
      <c r="G675" s="92"/>
      <c r="H675" s="93"/>
      <c r="I675" s="93"/>
      <c r="J675" s="94"/>
      <c r="K675" s="94"/>
      <c r="L675" s="94"/>
      <c r="M675" s="94"/>
      <c r="N675" s="94"/>
      <c r="O675" s="95"/>
      <c r="P675" s="96"/>
      <c r="T675" s="49">
        <v>641</v>
      </c>
      <c r="U6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5" s="50" t="str">
        <f>IFERROR(INDEX(Tab_UBIGEO[],MATCH(PlnMsv_Tab_DocumentosAux[[#This Row],[ADQ_UBIGEO]],Tab_UBIGEO[UBIGEO],0),MATCH($V$34,Tab_UBIGEO[#Headers],0)),"")</f>
        <v/>
      </c>
      <c r="W675" s="50" t="str">
        <f>IFERROR(INDEX(Tab_UBIGEO[],MATCH(PlnMsv_Tab_DocumentosAux[[#This Row],[ADQ_UBIGEO]],Tab_UBIGEO[UBIGEO],0),MATCH($W$34,Tab_UBIGEO[#Headers],0)),"")</f>
        <v/>
      </c>
      <c r="X675" s="51" t="str">
        <f>IFERROR(INDEX(Tab_UBIGEO[],MATCH(PlnMsv_Tab_Documentos[[#This Row],[Departamento]],Tab_UBIGEO[Departamento],0),MATCH(X$34,Tab_UBIGEO[#Headers],0)),"")</f>
        <v/>
      </c>
      <c r="Y675" s="51" t="str">
        <f>IFERROR(INDEX(Tab_UBIGEO[],MATCH(PlnMsv_Tab_Documentos[[#This Row],[Provincia]],Tab_UBIGEO[Provincia],0),MATCH(Y$34,Tab_UBIGEO[#Headers],0)),"")</f>
        <v/>
      </c>
      <c r="Z675" s="50" t="str">
        <f>IF(PlnMsv_Tab_Documentos[[#This Row],[Departamento]]&lt;&gt;"",IF(COUNTIF(Tab_UBIGEO[Departamento],PlnMsv_Tab_Documentos[[#This Row],[Departamento]])&gt;=1,1,0),"")</f>
        <v/>
      </c>
      <c r="AA6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5" s="34"/>
    </row>
    <row r="676" spans="3:29" ht="27.6" customHeight="1">
      <c r="C676" s="88"/>
      <c r="D676" s="89"/>
      <c r="E676" s="90"/>
      <c r="F676" s="91"/>
      <c r="G676" s="92"/>
      <c r="H676" s="93"/>
      <c r="I676" s="93"/>
      <c r="J676" s="94"/>
      <c r="K676" s="94"/>
      <c r="L676" s="94"/>
      <c r="M676" s="94"/>
      <c r="N676" s="94"/>
      <c r="O676" s="95"/>
      <c r="P676" s="96"/>
      <c r="T676" s="49">
        <v>642</v>
      </c>
      <c r="U6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6" s="50" t="str">
        <f>IFERROR(INDEX(Tab_UBIGEO[],MATCH(PlnMsv_Tab_DocumentosAux[[#This Row],[ADQ_UBIGEO]],Tab_UBIGEO[UBIGEO],0),MATCH($V$34,Tab_UBIGEO[#Headers],0)),"")</f>
        <v/>
      </c>
      <c r="W676" s="50" t="str">
        <f>IFERROR(INDEX(Tab_UBIGEO[],MATCH(PlnMsv_Tab_DocumentosAux[[#This Row],[ADQ_UBIGEO]],Tab_UBIGEO[UBIGEO],0),MATCH($W$34,Tab_UBIGEO[#Headers],0)),"")</f>
        <v/>
      </c>
      <c r="X676" s="51" t="str">
        <f>IFERROR(INDEX(Tab_UBIGEO[],MATCH(PlnMsv_Tab_Documentos[[#This Row],[Departamento]],Tab_UBIGEO[Departamento],0),MATCH(X$34,Tab_UBIGEO[#Headers],0)),"")</f>
        <v/>
      </c>
      <c r="Y676" s="51" t="str">
        <f>IFERROR(INDEX(Tab_UBIGEO[],MATCH(PlnMsv_Tab_Documentos[[#This Row],[Provincia]],Tab_UBIGEO[Provincia],0),MATCH(Y$34,Tab_UBIGEO[#Headers],0)),"")</f>
        <v/>
      </c>
      <c r="Z676" s="50" t="str">
        <f>IF(PlnMsv_Tab_Documentos[[#This Row],[Departamento]]&lt;&gt;"",IF(COUNTIF(Tab_UBIGEO[Departamento],PlnMsv_Tab_Documentos[[#This Row],[Departamento]])&gt;=1,1,0),"")</f>
        <v/>
      </c>
      <c r="AA6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6" s="34"/>
    </row>
    <row r="677" spans="3:29" ht="27.6" customHeight="1">
      <c r="C677" s="88"/>
      <c r="D677" s="89"/>
      <c r="E677" s="90"/>
      <c r="F677" s="91"/>
      <c r="G677" s="92"/>
      <c r="H677" s="93"/>
      <c r="I677" s="93"/>
      <c r="J677" s="94"/>
      <c r="K677" s="94"/>
      <c r="L677" s="94"/>
      <c r="M677" s="94"/>
      <c r="N677" s="94"/>
      <c r="O677" s="95"/>
      <c r="P677" s="96"/>
      <c r="T677" s="49">
        <v>643</v>
      </c>
      <c r="U6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7" s="50" t="str">
        <f>IFERROR(INDEX(Tab_UBIGEO[],MATCH(PlnMsv_Tab_DocumentosAux[[#This Row],[ADQ_UBIGEO]],Tab_UBIGEO[UBIGEO],0),MATCH($V$34,Tab_UBIGEO[#Headers],0)),"")</f>
        <v/>
      </c>
      <c r="W677" s="50" t="str">
        <f>IFERROR(INDEX(Tab_UBIGEO[],MATCH(PlnMsv_Tab_DocumentosAux[[#This Row],[ADQ_UBIGEO]],Tab_UBIGEO[UBIGEO],0),MATCH($W$34,Tab_UBIGEO[#Headers],0)),"")</f>
        <v/>
      </c>
      <c r="X677" s="51" t="str">
        <f>IFERROR(INDEX(Tab_UBIGEO[],MATCH(PlnMsv_Tab_Documentos[[#This Row],[Departamento]],Tab_UBIGEO[Departamento],0),MATCH(X$34,Tab_UBIGEO[#Headers],0)),"")</f>
        <v/>
      </c>
      <c r="Y677" s="51" t="str">
        <f>IFERROR(INDEX(Tab_UBIGEO[],MATCH(PlnMsv_Tab_Documentos[[#This Row],[Provincia]],Tab_UBIGEO[Provincia],0),MATCH(Y$34,Tab_UBIGEO[#Headers],0)),"")</f>
        <v/>
      </c>
      <c r="Z677" s="50" t="str">
        <f>IF(PlnMsv_Tab_Documentos[[#This Row],[Departamento]]&lt;&gt;"",IF(COUNTIF(Tab_UBIGEO[Departamento],PlnMsv_Tab_Documentos[[#This Row],[Departamento]])&gt;=1,1,0),"")</f>
        <v/>
      </c>
      <c r="AA6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7" s="34"/>
    </row>
    <row r="678" spans="3:29" ht="27.6" customHeight="1">
      <c r="C678" s="88"/>
      <c r="D678" s="89"/>
      <c r="E678" s="90"/>
      <c r="F678" s="91"/>
      <c r="G678" s="92"/>
      <c r="H678" s="93"/>
      <c r="I678" s="93"/>
      <c r="J678" s="94"/>
      <c r="K678" s="94"/>
      <c r="L678" s="94"/>
      <c r="M678" s="94"/>
      <c r="N678" s="94"/>
      <c r="O678" s="95"/>
      <c r="P678" s="96"/>
      <c r="T678" s="49">
        <v>644</v>
      </c>
      <c r="U6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8" s="50" t="str">
        <f>IFERROR(INDEX(Tab_UBIGEO[],MATCH(PlnMsv_Tab_DocumentosAux[[#This Row],[ADQ_UBIGEO]],Tab_UBIGEO[UBIGEO],0),MATCH($V$34,Tab_UBIGEO[#Headers],0)),"")</f>
        <v/>
      </c>
      <c r="W678" s="50" t="str">
        <f>IFERROR(INDEX(Tab_UBIGEO[],MATCH(PlnMsv_Tab_DocumentosAux[[#This Row],[ADQ_UBIGEO]],Tab_UBIGEO[UBIGEO],0),MATCH($W$34,Tab_UBIGEO[#Headers],0)),"")</f>
        <v/>
      </c>
      <c r="X678" s="51" t="str">
        <f>IFERROR(INDEX(Tab_UBIGEO[],MATCH(PlnMsv_Tab_Documentos[[#This Row],[Departamento]],Tab_UBIGEO[Departamento],0),MATCH(X$34,Tab_UBIGEO[#Headers],0)),"")</f>
        <v/>
      </c>
      <c r="Y678" s="51" t="str">
        <f>IFERROR(INDEX(Tab_UBIGEO[],MATCH(PlnMsv_Tab_Documentos[[#This Row],[Provincia]],Tab_UBIGEO[Provincia],0),MATCH(Y$34,Tab_UBIGEO[#Headers],0)),"")</f>
        <v/>
      </c>
      <c r="Z678" s="50" t="str">
        <f>IF(PlnMsv_Tab_Documentos[[#This Row],[Departamento]]&lt;&gt;"",IF(COUNTIF(Tab_UBIGEO[Departamento],PlnMsv_Tab_Documentos[[#This Row],[Departamento]])&gt;=1,1,0),"")</f>
        <v/>
      </c>
      <c r="AA6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8" s="34"/>
    </row>
    <row r="679" spans="3:29" ht="27.6" customHeight="1">
      <c r="C679" s="88"/>
      <c r="D679" s="89"/>
      <c r="E679" s="90"/>
      <c r="F679" s="91"/>
      <c r="G679" s="92"/>
      <c r="H679" s="93"/>
      <c r="I679" s="93"/>
      <c r="J679" s="94"/>
      <c r="K679" s="94"/>
      <c r="L679" s="94"/>
      <c r="M679" s="94"/>
      <c r="N679" s="94"/>
      <c r="O679" s="95"/>
      <c r="P679" s="96"/>
      <c r="T679" s="49">
        <v>645</v>
      </c>
      <c r="U6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79" s="50" t="str">
        <f>IFERROR(INDEX(Tab_UBIGEO[],MATCH(PlnMsv_Tab_DocumentosAux[[#This Row],[ADQ_UBIGEO]],Tab_UBIGEO[UBIGEO],0),MATCH($V$34,Tab_UBIGEO[#Headers],0)),"")</f>
        <v/>
      </c>
      <c r="W679" s="50" t="str">
        <f>IFERROR(INDEX(Tab_UBIGEO[],MATCH(PlnMsv_Tab_DocumentosAux[[#This Row],[ADQ_UBIGEO]],Tab_UBIGEO[UBIGEO],0),MATCH($W$34,Tab_UBIGEO[#Headers],0)),"")</f>
        <v/>
      </c>
      <c r="X679" s="51" t="str">
        <f>IFERROR(INDEX(Tab_UBIGEO[],MATCH(PlnMsv_Tab_Documentos[[#This Row],[Departamento]],Tab_UBIGEO[Departamento],0),MATCH(X$34,Tab_UBIGEO[#Headers],0)),"")</f>
        <v/>
      </c>
      <c r="Y679" s="51" t="str">
        <f>IFERROR(INDEX(Tab_UBIGEO[],MATCH(PlnMsv_Tab_Documentos[[#This Row],[Provincia]],Tab_UBIGEO[Provincia],0),MATCH(Y$34,Tab_UBIGEO[#Headers],0)),"")</f>
        <v/>
      </c>
      <c r="Z679" s="50" t="str">
        <f>IF(PlnMsv_Tab_Documentos[[#This Row],[Departamento]]&lt;&gt;"",IF(COUNTIF(Tab_UBIGEO[Departamento],PlnMsv_Tab_Documentos[[#This Row],[Departamento]])&gt;=1,1,0),"")</f>
        <v/>
      </c>
      <c r="AA6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79" s="34"/>
    </row>
    <row r="680" spans="3:29" ht="27.6" customHeight="1">
      <c r="C680" s="88"/>
      <c r="D680" s="89"/>
      <c r="E680" s="90"/>
      <c r="F680" s="91"/>
      <c r="G680" s="92"/>
      <c r="H680" s="93"/>
      <c r="I680" s="93"/>
      <c r="J680" s="94"/>
      <c r="K680" s="94"/>
      <c r="L680" s="94"/>
      <c r="M680" s="94"/>
      <c r="N680" s="94"/>
      <c r="O680" s="95"/>
      <c r="P680" s="96"/>
      <c r="T680" s="49">
        <v>646</v>
      </c>
      <c r="U6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0" s="50" t="str">
        <f>IFERROR(INDEX(Tab_UBIGEO[],MATCH(PlnMsv_Tab_DocumentosAux[[#This Row],[ADQ_UBIGEO]],Tab_UBIGEO[UBIGEO],0),MATCH($V$34,Tab_UBIGEO[#Headers],0)),"")</f>
        <v/>
      </c>
      <c r="W680" s="50" t="str">
        <f>IFERROR(INDEX(Tab_UBIGEO[],MATCH(PlnMsv_Tab_DocumentosAux[[#This Row],[ADQ_UBIGEO]],Tab_UBIGEO[UBIGEO],0),MATCH($W$34,Tab_UBIGEO[#Headers],0)),"")</f>
        <v/>
      </c>
      <c r="X680" s="51" t="str">
        <f>IFERROR(INDEX(Tab_UBIGEO[],MATCH(PlnMsv_Tab_Documentos[[#This Row],[Departamento]],Tab_UBIGEO[Departamento],0),MATCH(X$34,Tab_UBIGEO[#Headers],0)),"")</f>
        <v/>
      </c>
      <c r="Y680" s="51" t="str">
        <f>IFERROR(INDEX(Tab_UBIGEO[],MATCH(PlnMsv_Tab_Documentos[[#This Row],[Provincia]],Tab_UBIGEO[Provincia],0),MATCH(Y$34,Tab_UBIGEO[#Headers],0)),"")</f>
        <v/>
      </c>
      <c r="Z680" s="50" t="str">
        <f>IF(PlnMsv_Tab_Documentos[[#This Row],[Departamento]]&lt;&gt;"",IF(COUNTIF(Tab_UBIGEO[Departamento],PlnMsv_Tab_Documentos[[#This Row],[Departamento]])&gt;=1,1,0),"")</f>
        <v/>
      </c>
      <c r="AA6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0" s="34"/>
    </row>
    <row r="681" spans="3:29" ht="27.6" customHeight="1">
      <c r="C681" s="88"/>
      <c r="D681" s="89"/>
      <c r="E681" s="90"/>
      <c r="F681" s="91"/>
      <c r="G681" s="92"/>
      <c r="H681" s="93"/>
      <c r="I681" s="93"/>
      <c r="J681" s="94"/>
      <c r="K681" s="94"/>
      <c r="L681" s="94"/>
      <c r="M681" s="94"/>
      <c r="N681" s="94"/>
      <c r="O681" s="95"/>
      <c r="P681" s="96"/>
      <c r="T681" s="49">
        <v>647</v>
      </c>
      <c r="U6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1" s="50" t="str">
        <f>IFERROR(INDEX(Tab_UBIGEO[],MATCH(PlnMsv_Tab_DocumentosAux[[#This Row],[ADQ_UBIGEO]],Tab_UBIGEO[UBIGEO],0),MATCH($V$34,Tab_UBIGEO[#Headers],0)),"")</f>
        <v/>
      </c>
      <c r="W681" s="50" t="str">
        <f>IFERROR(INDEX(Tab_UBIGEO[],MATCH(PlnMsv_Tab_DocumentosAux[[#This Row],[ADQ_UBIGEO]],Tab_UBIGEO[UBIGEO],0),MATCH($W$34,Tab_UBIGEO[#Headers],0)),"")</f>
        <v/>
      </c>
      <c r="X681" s="51" t="str">
        <f>IFERROR(INDEX(Tab_UBIGEO[],MATCH(PlnMsv_Tab_Documentos[[#This Row],[Departamento]],Tab_UBIGEO[Departamento],0),MATCH(X$34,Tab_UBIGEO[#Headers],0)),"")</f>
        <v/>
      </c>
      <c r="Y681" s="51" t="str">
        <f>IFERROR(INDEX(Tab_UBIGEO[],MATCH(PlnMsv_Tab_Documentos[[#This Row],[Provincia]],Tab_UBIGEO[Provincia],0),MATCH(Y$34,Tab_UBIGEO[#Headers],0)),"")</f>
        <v/>
      </c>
      <c r="Z681" s="50" t="str">
        <f>IF(PlnMsv_Tab_Documentos[[#This Row],[Departamento]]&lt;&gt;"",IF(COUNTIF(Tab_UBIGEO[Departamento],PlnMsv_Tab_Documentos[[#This Row],[Departamento]])&gt;=1,1,0),"")</f>
        <v/>
      </c>
      <c r="AA6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1" s="34"/>
    </row>
    <row r="682" spans="3:29" ht="27.6" customHeight="1">
      <c r="C682" s="88"/>
      <c r="D682" s="89"/>
      <c r="E682" s="90"/>
      <c r="F682" s="91"/>
      <c r="G682" s="92"/>
      <c r="H682" s="93"/>
      <c r="I682" s="93"/>
      <c r="J682" s="94"/>
      <c r="K682" s="94"/>
      <c r="L682" s="94"/>
      <c r="M682" s="94"/>
      <c r="N682" s="94"/>
      <c r="O682" s="95"/>
      <c r="P682" s="96"/>
      <c r="T682" s="49">
        <v>648</v>
      </c>
      <c r="U6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2" s="50" t="str">
        <f>IFERROR(INDEX(Tab_UBIGEO[],MATCH(PlnMsv_Tab_DocumentosAux[[#This Row],[ADQ_UBIGEO]],Tab_UBIGEO[UBIGEO],0),MATCH($V$34,Tab_UBIGEO[#Headers],0)),"")</f>
        <v/>
      </c>
      <c r="W682" s="50" t="str">
        <f>IFERROR(INDEX(Tab_UBIGEO[],MATCH(PlnMsv_Tab_DocumentosAux[[#This Row],[ADQ_UBIGEO]],Tab_UBIGEO[UBIGEO],0),MATCH($W$34,Tab_UBIGEO[#Headers],0)),"")</f>
        <v/>
      </c>
      <c r="X682" s="51" t="str">
        <f>IFERROR(INDEX(Tab_UBIGEO[],MATCH(PlnMsv_Tab_Documentos[[#This Row],[Departamento]],Tab_UBIGEO[Departamento],0),MATCH(X$34,Tab_UBIGEO[#Headers],0)),"")</f>
        <v/>
      </c>
      <c r="Y682" s="51" t="str">
        <f>IFERROR(INDEX(Tab_UBIGEO[],MATCH(PlnMsv_Tab_Documentos[[#This Row],[Provincia]],Tab_UBIGEO[Provincia],0),MATCH(Y$34,Tab_UBIGEO[#Headers],0)),"")</f>
        <v/>
      </c>
      <c r="Z682" s="50" t="str">
        <f>IF(PlnMsv_Tab_Documentos[[#This Row],[Departamento]]&lt;&gt;"",IF(COUNTIF(Tab_UBIGEO[Departamento],PlnMsv_Tab_Documentos[[#This Row],[Departamento]])&gt;=1,1,0),"")</f>
        <v/>
      </c>
      <c r="AA6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2" s="34"/>
    </row>
    <row r="683" spans="3:29" ht="27.6" customHeight="1">
      <c r="C683" s="88"/>
      <c r="D683" s="89"/>
      <c r="E683" s="90"/>
      <c r="F683" s="91"/>
      <c r="G683" s="92"/>
      <c r="H683" s="93"/>
      <c r="I683" s="93"/>
      <c r="J683" s="94"/>
      <c r="K683" s="94"/>
      <c r="L683" s="94"/>
      <c r="M683" s="94"/>
      <c r="N683" s="94"/>
      <c r="O683" s="95"/>
      <c r="P683" s="96"/>
      <c r="T683" s="49">
        <v>649</v>
      </c>
      <c r="U6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3" s="50" t="str">
        <f>IFERROR(INDEX(Tab_UBIGEO[],MATCH(PlnMsv_Tab_DocumentosAux[[#This Row],[ADQ_UBIGEO]],Tab_UBIGEO[UBIGEO],0),MATCH($V$34,Tab_UBIGEO[#Headers],0)),"")</f>
        <v/>
      </c>
      <c r="W683" s="50" t="str">
        <f>IFERROR(INDEX(Tab_UBIGEO[],MATCH(PlnMsv_Tab_DocumentosAux[[#This Row],[ADQ_UBIGEO]],Tab_UBIGEO[UBIGEO],0),MATCH($W$34,Tab_UBIGEO[#Headers],0)),"")</f>
        <v/>
      </c>
      <c r="X683" s="51" t="str">
        <f>IFERROR(INDEX(Tab_UBIGEO[],MATCH(PlnMsv_Tab_Documentos[[#This Row],[Departamento]],Tab_UBIGEO[Departamento],0),MATCH(X$34,Tab_UBIGEO[#Headers],0)),"")</f>
        <v/>
      </c>
      <c r="Y683" s="51" t="str">
        <f>IFERROR(INDEX(Tab_UBIGEO[],MATCH(PlnMsv_Tab_Documentos[[#This Row],[Provincia]],Tab_UBIGEO[Provincia],0),MATCH(Y$34,Tab_UBIGEO[#Headers],0)),"")</f>
        <v/>
      </c>
      <c r="Z683" s="50" t="str">
        <f>IF(PlnMsv_Tab_Documentos[[#This Row],[Departamento]]&lt;&gt;"",IF(COUNTIF(Tab_UBIGEO[Departamento],PlnMsv_Tab_Documentos[[#This Row],[Departamento]])&gt;=1,1,0),"")</f>
        <v/>
      </c>
      <c r="AA6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3" s="34"/>
    </row>
    <row r="684" spans="3:29" ht="27.6" customHeight="1">
      <c r="C684" s="88"/>
      <c r="D684" s="89"/>
      <c r="E684" s="90"/>
      <c r="F684" s="91"/>
      <c r="G684" s="92"/>
      <c r="H684" s="93"/>
      <c r="I684" s="93"/>
      <c r="J684" s="94"/>
      <c r="K684" s="94"/>
      <c r="L684" s="94"/>
      <c r="M684" s="94"/>
      <c r="N684" s="94"/>
      <c r="O684" s="95"/>
      <c r="P684" s="96"/>
      <c r="T684" s="49">
        <v>650</v>
      </c>
      <c r="U6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4" s="50" t="str">
        <f>IFERROR(INDEX(Tab_UBIGEO[],MATCH(PlnMsv_Tab_DocumentosAux[[#This Row],[ADQ_UBIGEO]],Tab_UBIGEO[UBIGEO],0),MATCH($V$34,Tab_UBIGEO[#Headers],0)),"")</f>
        <v/>
      </c>
      <c r="W684" s="50" t="str">
        <f>IFERROR(INDEX(Tab_UBIGEO[],MATCH(PlnMsv_Tab_DocumentosAux[[#This Row],[ADQ_UBIGEO]],Tab_UBIGEO[UBIGEO],0),MATCH($W$34,Tab_UBIGEO[#Headers],0)),"")</f>
        <v/>
      </c>
      <c r="X684" s="51" t="str">
        <f>IFERROR(INDEX(Tab_UBIGEO[],MATCH(PlnMsv_Tab_Documentos[[#This Row],[Departamento]],Tab_UBIGEO[Departamento],0),MATCH(X$34,Tab_UBIGEO[#Headers],0)),"")</f>
        <v/>
      </c>
      <c r="Y684" s="51" t="str">
        <f>IFERROR(INDEX(Tab_UBIGEO[],MATCH(PlnMsv_Tab_Documentos[[#This Row],[Provincia]],Tab_UBIGEO[Provincia],0),MATCH(Y$34,Tab_UBIGEO[#Headers],0)),"")</f>
        <v/>
      </c>
      <c r="Z684" s="50" t="str">
        <f>IF(PlnMsv_Tab_Documentos[[#This Row],[Departamento]]&lt;&gt;"",IF(COUNTIF(Tab_UBIGEO[Departamento],PlnMsv_Tab_Documentos[[#This Row],[Departamento]])&gt;=1,1,0),"")</f>
        <v/>
      </c>
      <c r="AA6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4" s="34"/>
    </row>
    <row r="685" spans="3:29" ht="27.6" customHeight="1">
      <c r="C685" s="88"/>
      <c r="D685" s="89"/>
      <c r="E685" s="90"/>
      <c r="F685" s="91"/>
      <c r="G685" s="92"/>
      <c r="H685" s="93"/>
      <c r="I685" s="93"/>
      <c r="J685" s="94"/>
      <c r="K685" s="94"/>
      <c r="L685" s="94"/>
      <c r="M685" s="94"/>
      <c r="N685" s="94"/>
      <c r="O685" s="95"/>
      <c r="P685" s="96"/>
      <c r="T685" s="49">
        <v>651</v>
      </c>
      <c r="U6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5" s="50" t="str">
        <f>IFERROR(INDEX(Tab_UBIGEO[],MATCH(PlnMsv_Tab_DocumentosAux[[#This Row],[ADQ_UBIGEO]],Tab_UBIGEO[UBIGEO],0),MATCH($V$34,Tab_UBIGEO[#Headers],0)),"")</f>
        <v/>
      </c>
      <c r="W685" s="50" t="str">
        <f>IFERROR(INDEX(Tab_UBIGEO[],MATCH(PlnMsv_Tab_DocumentosAux[[#This Row],[ADQ_UBIGEO]],Tab_UBIGEO[UBIGEO],0),MATCH($W$34,Tab_UBIGEO[#Headers],0)),"")</f>
        <v/>
      </c>
      <c r="X685" s="51" t="str">
        <f>IFERROR(INDEX(Tab_UBIGEO[],MATCH(PlnMsv_Tab_Documentos[[#This Row],[Departamento]],Tab_UBIGEO[Departamento],0),MATCH(X$34,Tab_UBIGEO[#Headers],0)),"")</f>
        <v/>
      </c>
      <c r="Y685" s="51" t="str">
        <f>IFERROR(INDEX(Tab_UBIGEO[],MATCH(PlnMsv_Tab_Documentos[[#This Row],[Provincia]],Tab_UBIGEO[Provincia],0),MATCH(Y$34,Tab_UBIGEO[#Headers],0)),"")</f>
        <v/>
      </c>
      <c r="Z685" s="50" t="str">
        <f>IF(PlnMsv_Tab_Documentos[[#This Row],[Departamento]]&lt;&gt;"",IF(COUNTIF(Tab_UBIGEO[Departamento],PlnMsv_Tab_Documentos[[#This Row],[Departamento]])&gt;=1,1,0),"")</f>
        <v/>
      </c>
      <c r="AA6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5" s="34"/>
    </row>
    <row r="686" spans="3:29" ht="27.6" customHeight="1">
      <c r="C686" s="88"/>
      <c r="D686" s="89"/>
      <c r="E686" s="90"/>
      <c r="F686" s="91"/>
      <c r="G686" s="92"/>
      <c r="H686" s="93"/>
      <c r="I686" s="93"/>
      <c r="J686" s="94"/>
      <c r="K686" s="94"/>
      <c r="L686" s="94"/>
      <c r="M686" s="94"/>
      <c r="N686" s="94"/>
      <c r="O686" s="95"/>
      <c r="P686" s="96"/>
      <c r="T686" s="49">
        <v>652</v>
      </c>
      <c r="U6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6" s="50" t="str">
        <f>IFERROR(INDEX(Tab_UBIGEO[],MATCH(PlnMsv_Tab_DocumentosAux[[#This Row],[ADQ_UBIGEO]],Tab_UBIGEO[UBIGEO],0),MATCH($V$34,Tab_UBIGEO[#Headers],0)),"")</f>
        <v/>
      </c>
      <c r="W686" s="50" t="str">
        <f>IFERROR(INDEX(Tab_UBIGEO[],MATCH(PlnMsv_Tab_DocumentosAux[[#This Row],[ADQ_UBIGEO]],Tab_UBIGEO[UBIGEO],0),MATCH($W$34,Tab_UBIGEO[#Headers],0)),"")</f>
        <v/>
      </c>
      <c r="X686" s="51" t="str">
        <f>IFERROR(INDEX(Tab_UBIGEO[],MATCH(PlnMsv_Tab_Documentos[[#This Row],[Departamento]],Tab_UBIGEO[Departamento],0),MATCH(X$34,Tab_UBIGEO[#Headers],0)),"")</f>
        <v/>
      </c>
      <c r="Y686" s="51" t="str">
        <f>IFERROR(INDEX(Tab_UBIGEO[],MATCH(PlnMsv_Tab_Documentos[[#This Row],[Provincia]],Tab_UBIGEO[Provincia],0),MATCH(Y$34,Tab_UBIGEO[#Headers],0)),"")</f>
        <v/>
      </c>
      <c r="Z686" s="50" t="str">
        <f>IF(PlnMsv_Tab_Documentos[[#This Row],[Departamento]]&lt;&gt;"",IF(COUNTIF(Tab_UBIGEO[Departamento],PlnMsv_Tab_Documentos[[#This Row],[Departamento]])&gt;=1,1,0),"")</f>
        <v/>
      </c>
      <c r="AA6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6" s="34"/>
    </row>
    <row r="687" spans="3:29" ht="27.6" customHeight="1">
      <c r="C687" s="88"/>
      <c r="D687" s="89"/>
      <c r="E687" s="90"/>
      <c r="F687" s="91"/>
      <c r="G687" s="92"/>
      <c r="H687" s="93"/>
      <c r="I687" s="93"/>
      <c r="J687" s="94"/>
      <c r="K687" s="94"/>
      <c r="L687" s="94"/>
      <c r="M687" s="94"/>
      <c r="N687" s="94"/>
      <c r="O687" s="95"/>
      <c r="P687" s="96"/>
      <c r="T687" s="49">
        <v>653</v>
      </c>
      <c r="U6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7" s="50" t="str">
        <f>IFERROR(INDEX(Tab_UBIGEO[],MATCH(PlnMsv_Tab_DocumentosAux[[#This Row],[ADQ_UBIGEO]],Tab_UBIGEO[UBIGEO],0),MATCH($V$34,Tab_UBIGEO[#Headers],0)),"")</f>
        <v/>
      </c>
      <c r="W687" s="50" t="str">
        <f>IFERROR(INDEX(Tab_UBIGEO[],MATCH(PlnMsv_Tab_DocumentosAux[[#This Row],[ADQ_UBIGEO]],Tab_UBIGEO[UBIGEO],0),MATCH($W$34,Tab_UBIGEO[#Headers],0)),"")</f>
        <v/>
      </c>
      <c r="X687" s="51" t="str">
        <f>IFERROR(INDEX(Tab_UBIGEO[],MATCH(PlnMsv_Tab_Documentos[[#This Row],[Departamento]],Tab_UBIGEO[Departamento],0),MATCH(X$34,Tab_UBIGEO[#Headers],0)),"")</f>
        <v/>
      </c>
      <c r="Y687" s="51" t="str">
        <f>IFERROR(INDEX(Tab_UBIGEO[],MATCH(PlnMsv_Tab_Documentos[[#This Row],[Provincia]],Tab_UBIGEO[Provincia],0),MATCH(Y$34,Tab_UBIGEO[#Headers],0)),"")</f>
        <v/>
      </c>
      <c r="Z687" s="50" t="str">
        <f>IF(PlnMsv_Tab_Documentos[[#This Row],[Departamento]]&lt;&gt;"",IF(COUNTIF(Tab_UBIGEO[Departamento],PlnMsv_Tab_Documentos[[#This Row],[Departamento]])&gt;=1,1,0),"")</f>
        <v/>
      </c>
      <c r="AA6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7" s="34"/>
    </row>
    <row r="688" spans="3:29" ht="27.6" customHeight="1">
      <c r="C688" s="88"/>
      <c r="D688" s="89"/>
      <c r="E688" s="90"/>
      <c r="F688" s="91"/>
      <c r="G688" s="92"/>
      <c r="H688" s="93"/>
      <c r="I688" s="93"/>
      <c r="J688" s="94"/>
      <c r="K688" s="94"/>
      <c r="L688" s="94"/>
      <c r="M688" s="94"/>
      <c r="N688" s="94"/>
      <c r="O688" s="95"/>
      <c r="P688" s="96"/>
      <c r="T688" s="49">
        <v>654</v>
      </c>
      <c r="U6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8" s="50" t="str">
        <f>IFERROR(INDEX(Tab_UBIGEO[],MATCH(PlnMsv_Tab_DocumentosAux[[#This Row],[ADQ_UBIGEO]],Tab_UBIGEO[UBIGEO],0),MATCH($V$34,Tab_UBIGEO[#Headers],0)),"")</f>
        <v/>
      </c>
      <c r="W688" s="50" t="str">
        <f>IFERROR(INDEX(Tab_UBIGEO[],MATCH(PlnMsv_Tab_DocumentosAux[[#This Row],[ADQ_UBIGEO]],Tab_UBIGEO[UBIGEO],0),MATCH($W$34,Tab_UBIGEO[#Headers],0)),"")</f>
        <v/>
      </c>
      <c r="X688" s="51" t="str">
        <f>IFERROR(INDEX(Tab_UBIGEO[],MATCH(PlnMsv_Tab_Documentos[[#This Row],[Departamento]],Tab_UBIGEO[Departamento],0),MATCH(X$34,Tab_UBIGEO[#Headers],0)),"")</f>
        <v/>
      </c>
      <c r="Y688" s="51" t="str">
        <f>IFERROR(INDEX(Tab_UBIGEO[],MATCH(PlnMsv_Tab_Documentos[[#This Row],[Provincia]],Tab_UBIGEO[Provincia],0),MATCH(Y$34,Tab_UBIGEO[#Headers],0)),"")</f>
        <v/>
      </c>
      <c r="Z688" s="50" t="str">
        <f>IF(PlnMsv_Tab_Documentos[[#This Row],[Departamento]]&lt;&gt;"",IF(COUNTIF(Tab_UBIGEO[Departamento],PlnMsv_Tab_Documentos[[#This Row],[Departamento]])&gt;=1,1,0),"")</f>
        <v/>
      </c>
      <c r="AA6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8" s="34"/>
    </row>
    <row r="689" spans="3:29" ht="27.6" customHeight="1">
      <c r="C689" s="88"/>
      <c r="D689" s="89"/>
      <c r="E689" s="90"/>
      <c r="F689" s="91"/>
      <c r="G689" s="92"/>
      <c r="H689" s="93"/>
      <c r="I689" s="93"/>
      <c r="J689" s="94"/>
      <c r="K689" s="94"/>
      <c r="L689" s="94"/>
      <c r="M689" s="94"/>
      <c r="N689" s="94"/>
      <c r="O689" s="95"/>
      <c r="P689" s="96"/>
      <c r="T689" s="49">
        <v>655</v>
      </c>
      <c r="U6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89" s="50" t="str">
        <f>IFERROR(INDEX(Tab_UBIGEO[],MATCH(PlnMsv_Tab_DocumentosAux[[#This Row],[ADQ_UBIGEO]],Tab_UBIGEO[UBIGEO],0),MATCH($V$34,Tab_UBIGEO[#Headers],0)),"")</f>
        <v/>
      </c>
      <c r="W689" s="50" t="str">
        <f>IFERROR(INDEX(Tab_UBIGEO[],MATCH(PlnMsv_Tab_DocumentosAux[[#This Row],[ADQ_UBIGEO]],Tab_UBIGEO[UBIGEO],0),MATCH($W$34,Tab_UBIGEO[#Headers],0)),"")</f>
        <v/>
      </c>
      <c r="X689" s="51" t="str">
        <f>IFERROR(INDEX(Tab_UBIGEO[],MATCH(PlnMsv_Tab_Documentos[[#This Row],[Departamento]],Tab_UBIGEO[Departamento],0),MATCH(X$34,Tab_UBIGEO[#Headers],0)),"")</f>
        <v/>
      </c>
      <c r="Y689" s="51" t="str">
        <f>IFERROR(INDEX(Tab_UBIGEO[],MATCH(PlnMsv_Tab_Documentos[[#This Row],[Provincia]],Tab_UBIGEO[Provincia],0),MATCH(Y$34,Tab_UBIGEO[#Headers],0)),"")</f>
        <v/>
      </c>
      <c r="Z689" s="50" t="str">
        <f>IF(PlnMsv_Tab_Documentos[[#This Row],[Departamento]]&lt;&gt;"",IF(COUNTIF(Tab_UBIGEO[Departamento],PlnMsv_Tab_Documentos[[#This Row],[Departamento]])&gt;=1,1,0),"")</f>
        <v/>
      </c>
      <c r="AA6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89" s="34"/>
    </row>
    <row r="690" spans="3:29" ht="27.6" customHeight="1">
      <c r="C690" s="88"/>
      <c r="D690" s="89"/>
      <c r="E690" s="90"/>
      <c r="F690" s="91"/>
      <c r="G690" s="92"/>
      <c r="H690" s="93"/>
      <c r="I690" s="93"/>
      <c r="J690" s="94"/>
      <c r="K690" s="94"/>
      <c r="L690" s="94"/>
      <c r="M690" s="94"/>
      <c r="N690" s="94"/>
      <c r="O690" s="95"/>
      <c r="P690" s="96"/>
      <c r="T690" s="49">
        <v>656</v>
      </c>
      <c r="U6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0" s="50" t="str">
        <f>IFERROR(INDEX(Tab_UBIGEO[],MATCH(PlnMsv_Tab_DocumentosAux[[#This Row],[ADQ_UBIGEO]],Tab_UBIGEO[UBIGEO],0),MATCH($V$34,Tab_UBIGEO[#Headers],0)),"")</f>
        <v/>
      </c>
      <c r="W690" s="50" t="str">
        <f>IFERROR(INDEX(Tab_UBIGEO[],MATCH(PlnMsv_Tab_DocumentosAux[[#This Row],[ADQ_UBIGEO]],Tab_UBIGEO[UBIGEO],0),MATCH($W$34,Tab_UBIGEO[#Headers],0)),"")</f>
        <v/>
      </c>
      <c r="X690" s="51" t="str">
        <f>IFERROR(INDEX(Tab_UBIGEO[],MATCH(PlnMsv_Tab_Documentos[[#This Row],[Departamento]],Tab_UBIGEO[Departamento],0),MATCH(X$34,Tab_UBIGEO[#Headers],0)),"")</f>
        <v/>
      </c>
      <c r="Y690" s="51" t="str">
        <f>IFERROR(INDEX(Tab_UBIGEO[],MATCH(PlnMsv_Tab_Documentos[[#This Row],[Provincia]],Tab_UBIGEO[Provincia],0),MATCH(Y$34,Tab_UBIGEO[#Headers],0)),"")</f>
        <v/>
      </c>
      <c r="Z690" s="50" t="str">
        <f>IF(PlnMsv_Tab_Documentos[[#This Row],[Departamento]]&lt;&gt;"",IF(COUNTIF(Tab_UBIGEO[Departamento],PlnMsv_Tab_Documentos[[#This Row],[Departamento]])&gt;=1,1,0),"")</f>
        <v/>
      </c>
      <c r="AA6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0" s="34"/>
    </row>
    <row r="691" spans="3:29" ht="27.6" customHeight="1">
      <c r="C691" s="88"/>
      <c r="D691" s="89"/>
      <c r="E691" s="90"/>
      <c r="F691" s="91"/>
      <c r="G691" s="92"/>
      <c r="H691" s="93"/>
      <c r="I691" s="93"/>
      <c r="J691" s="94"/>
      <c r="K691" s="94"/>
      <c r="L691" s="94"/>
      <c r="M691" s="94"/>
      <c r="N691" s="94"/>
      <c r="O691" s="95"/>
      <c r="P691" s="96"/>
      <c r="T691" s="49">
        <v>657</v>
      </c>
      <c r="U6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1" s="50" t="str">
        <f>IFERROR(INDEX(Tab_UBIGEO[],MATCH(PlnMsv_Tab_DocumentosAux[[#This Row],[ADQ_UBIGEO]],Tab_UBIGEO[UBIGEO],0),MATCH($V$34,Tab_UBIGEO[#Headers],0)),"")</f>
        <v/>
      </c>
      <c r="W691" s="50" t="str">
        <f>IFERROR(INDEX(Tab_UBIGEO[],MATCH(PlnMsv_Tab_DocumentosAux[[#This Row],[ADQ_UBIGEO]],Tab_UBIGEO[UBIGEO],0),MATCH($W$34,Tab_UBIGEO[#Headers],0)),"")</f>
        <v/>
      </c>
      <c r="X691" s="51" t="str">
        <f>IFERROR(INDEX(Tab_UBIGEO[],MATCH(PlnMsv_Tab_Documentos[[#This Row],[Departamento]],Tab_UBIGEO[Departamento],0),MATCH(X$34,Tab_UBIGEO[#Headers],0)),"")</f>
        <v/>
      </c>
      <c r="Y691" s="51" t="str">
        <f>IFERROR(INDEX(Tab_UBIGEO[],MATCH(PlnMsv_Tab_Documentos[[#This Row],[Provincia]],Tab_UBIGEO[Provincia],0),MATCH(Y$34,Tab_UBIGEO[#Headers],0)),"")</f>
        <v/>
      </c>
      <c r="Z691" s="50" t="str">
        <f>IF(PlnMsv_Tab_Documentos[[#This Row],[Departamento]]&lt;&gt;"",IF(COUNTIF(Tab_UBIGEO[Departamento],PlnMsv_Tab_Documentos[[#This Row],[Departamento]])&gt;=1,1,0),"")</f>
        <v/>
      </c>
      <c r="AA6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1" s="34"/>
    </row>
    <row r="692" spans="3:29" ht="27.6" customHeight="1">
      <c r="C692" s="88"/>
      <c r="D692" s="89"/>
      <c r="E692" s="90"/>
      <c r="F692" s="91"/>
      <c r="G692" s="92"/>
      <c r="H692" s="93"/>
      <c r="I692" s="93"/>
      <c r="J692" s="94"/>
      <c r="K692" s="94"/>
      <c r="L692" s="94"/>
      <c r="M692" s="94"/>
      <c r="N692" s="94"/>
      <c r="O692" s="95"/>
      <c r="P692" s="96"/>
      <c r="T692" s="49">
        <v>658</v>
      </c>
      <c r="U6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2" s="50" t="str">
        <f>IFERROR(INDEX(Tab_UBIGEO[],MATCH(PlnMsv_Tab_DocumentosAux[[#This Row],[ADQ_UBIGEO]],Tab_UBIGEO[UBIGEO],0),MATCH($V$34,Tab_UBIGEO[#Headers],0)),"")</f>
        <v/>
      </c>
      <c r="W692" s="50" t="str">
        <f>IFERROR(INDEX(Tab_UBIGEO[],MATCH(PlnMsv_Tab_DocumentosAux[[#This Row],[ADQ_UBIGEO]],Tab_UBIGEO[UBIGEO],0),MATCH($W$34,Tab_UBIGEO[#Headers],0)),"")</f>
        <v/>
      </c>
      <c r="X692" s="51" t="str">
        <f>IFERROR(INDEX(Tab_UBIGEO[],MATCH(PlnMsv_Tab_Documentos[[#This Row],[Departamento]],Tab_UBIGEO[Departamento],0),MATCH(X$34,Tab_UBIGEO[#Headers],0)),"")</f>
        <v/>
      </c>
      <c r="Y692" s="51" t="str">
        <f>IFERROR(INDEX(Tab_UBIGEO[],MATCH(PlnMsv_Tab_Documentos[[#This Row],[Provincia]],Tab_UBIGEO[Provincia],0),MATCH(Y$34,Tab_UBIGEO[#Headers],0)),"")</f>
        <v/>
      </c>
      <c r="Z692" s="50" t="str">
        <f>IF(PlnMsv_Tab_Documentos[[#This Row],[Departamento]]&lt;&gt;"",IF(COUNTIF(Tab_UBIGEO[Departamento],PlnMsv_Tab_Documentos[[#This Row],[Departamento]])&gt;=1,1,0),"")</f>
        <v/>
      </c>
      <c r="AA6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2" s="34"/>
    </row>
    <row r="693" spans="3:29" ht="27.6" customHeight="1">
      <c r="C693" s="88"/>
      <c r="D693" s="89"/>
      <c r="E693" s="90"/>
      <c r="F693" s="91"/>
      <c r="G693" s="92"/>
      <c r="H693" s="93"/>
      <c r="I693" s="93"/>
      <c r="J693" s="94"/>
      <c r="K693" s="94"/>
      <c r="L693" s="94"/>
      <c r="M693" s="94"/>
      <c r="N693" s="94"/>
      <c r="O693" s="95"/>
      <c r="P693" s="96"/>
      <c r="T693" s="49">
        <v>659</v>
      </c>
      <c r="U6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3" s="50" t="str">
        <f>IFERROR(INDEX(Tab_UBIGEO[],MATCH(PlnMsv_Tab_DocumentosAux[[#This Row],[ADQ_UBIGEO]],Tab_UBIGEO[UBIGEO],0),MATCH($V$34,Tab_UBIGEO[#Headers],0)),"")</f>
        <v/>
      </c>
      <c r="W693" s="50" t="str">
        <f>IFERROR(INDEX(Tab_UBIGEO[],MATCH(PlnMsv_Tab_DocumentosAux[[#This Row],[ADQ_UBIGEO]],Tab_UBIGEO[UBIGEO],0),MATCH($W$34,Tab_UBIGEO[#Headers],0)),"")</f>
        <v/>
      </c>
      <c r="X693" s="51" t="str">
        <f>IFERROR(INDEX(Tab_UBIGEO[],MATCH(PlnMsv_Tab_Documentos[[#This Row],[Departamento]],Tab_UBIGEO[Departamento],0),MATCH(X$34,Tab_UBIGEO[#Headers],0)),"")</f>
        <v/>
      </c>
      <c r="Y693" s="51" t="str">
        <f>IFERROR(INDEX(Tab_UBIGEO[],MATCH(PlnMsv_Tab_Documentos[[#This Row],[Provincia]],Tab_UBIGEO[Provincia],0),MATCH(Y$34,Tab_UBIGEO[#Headers],0)),"")</f>
        <v/>
      </c>
      <c r="Z693" s="50" t="str">
        <f>IF(PlnMsv_Tab_Documentos[[#This Row],[Departamento]]&lt;&gt;"",IF(COUNTIF(Tab_UBIGEO[Departamento],PlnMsv_Tab_Documentos[[#This Row],[Departamento]])&gt;=1,1,0),"")</f>
        <v/>
      </c>
      <c r="AA6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3" s="34"/>
    </row>
    <row r="694" spans="3:29" ht="27.6" customHeight="1">
      <c r="C694" s="88"/>
      <c r="D694" s="89"/>
      <c r="E694" s="90"/>
      <c r="F694" s="91"/>
      <c r="G694" s="92"/>
      <c r="H694" s="93"/>
      <c r="I694" s="93"/>
      <c r="J694" s="94"/>
      <c r="K694" s="94"/>
      <c r="L694" s="94"/>
      <c r="M694" s="94"/>
      <c r="N694" s="94"/>
      <c r="O694" s="95"/>
      <c r="P694" s="96"/>
      <c r="T694" s="49">
        <v>660</v>
      </c>
      <c r="U6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4" s="50" t="str">
        <f>IFERROR(INDEX(Tab_UBIGEO[],MATCH(PlnMsv_Tab_DocumentosAux[[#This Row],[ADQ_UBIGEO]],Tab_UBIGEO[UBIGEO],0),MATCH($V$34,Tab_UBIGEO[#Headers],0)),"")</f>
        <v/>
      </c>
      <c r="W694" s="50" t="str">
        <f>IFERROR(INDEX(Tab_UBIGEO[],MATCH(PlnMsv_Tab_DocumentosAux[[#This Row],[ADQ_UBIGEO]],Tab_UBIGEO[UBIGEO],0),MATCH($W$34,Tab_UBIGEO[#Headers],0)),"")</f>
        <v/>
      </c>
      <c r="X694" s="51" t="str">
        <f>IFERROR(INDEX(Tab_UBIGEO[],MATCH(PlnMsv_Tab_Documentos[[#This Row],[Departamento]],Tab_UBIGEO[Departamento],0),MATCH(X$34,Tab_UBIGEO[#Headers],0)),"")</f>
        <v/>
      </c>
      <c r="Y694" s="51" t="str">
        <f>IFERROR(INDEX(Tab_UBIGEO[],MATCH(PlnMsv_Tab_Documentos[[#This Row],[Provincia]],Tab_UBIGEO[Provincia],0),MATCH(Y$34,Tab_UBIGEO[#Headers],0)),"")</f>
        <v/>
      </c>
      <c r="Z694" s="50" t="str">
        <f>IF(PlnMsv_Tab_Documentos[[#This Row],[Departamento]]&lt;&gt;"",IF(COUNTIF(Tab_UBIGEO[Departamento],PlnMsv_Tab_Documentos[[#This Row],[Departamento]])&gt;=1,1,0),"")</f>
        <v/>
      </c>
      <c r="AA6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4" s="34"/>
    </row>
    <row r="695" spans="3:29" ht="27.6" customHeight="1">
      <c r="C695" s="88"/>
      <c r="D695" s="89"/>
      <c r="E695" s="90"/>
      <c r="F695" s="91"/>
      <c r="G695" s="92"/>
      <c r="H695" s="93"/>
      <c r="I695" s="93"/>
      <c r="J695" s="94"/>
      <c r="K695" s="94"/>
      <c r="L695" s="94"/>
      <c r="M695" s="94"/>
      <c r="N695" s="94"/>
      <c r="O695" s="95"/>
      <c r="P695" s="96"/>
      <c r="T695" s="49">
        <v>661</v>
      </c>
      <c r="U6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5" s="50" t="str">
        <f>IFERROR(INDEX(Tab_UBIGEO[],MATCH(PlnMsv_Tab_DocumentosAux[[#This Row],[ADQ_UBIGEO]],Tab_UBIGEO[UBIGEO],0),MATCH($V$34,Tab_UBIGEO[#Headers],0)),"")</f>
        <v/>
      </c>
      <c r="W695" s="50" t="str">
        <f>IFERROR(INDEX(Tab_UBIGEO[],MATCH(PlnMsv_Tab_DocumentosAux[[#This Row],[ADQ_UBIGEO]],Tab_UBIGEO[UBIGEO],0),MATCH($W$34,Tab_UBIGEO[#Headers],0)),"")</f>
        <v/>
      </c>
      <c r="X695" s="51" t="str">
        <f>IFERROR(INDEX(Tab_UBIGEO[],MATCH(PlnMsv_Tab_Documentos[[#This Row],[Departamento]],Tab_UBIGEO[Departamento],0),MATCH(X$34,Tab_UBIGEO[#Headers],0)),"")</f>
        <v/>
      </c>
      <c r="Y695" s="51" t="str">
        <f>IFERROR(INDEX(Tab_UBIGEO[],MATCH(PlnMsv_Tab_Documentos[[#This Row],[Provincia]],Tab_UBIGEO[Provincia],0),MATCH(Y$34,Tab_UBIGEO[#Headers],0)),"")</f>
        <v/>
      </c>
      <c r="Z695" s="50" t="str">
        <f>IF(PlnMsv_Tab_Documentos[[#This Row],[Departamento]]&lt;&gt;"",IF(COUNTIF(Tab_UBIGEO[Departamento],PlnMsv_Tab_Documentos[[#This Row],[Departamento]])&gt;=1,1,0),"")</f>
        <v/>
      </c>
      <c r="AA6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5" s="34"/>
    </row>
    <row r="696" spans="3:29" ht="27.6" customHeight="1">
      <c r="C696" s="88"/>
      <c r="D696" s="89"/>
      <c r="E696" s="90"/>
      <c r="F696" s="91"/>
      <c r="G696" s="92"/>
      <c r="H696" s="93"/>
      <c r="I696" s="93"/>
      <c r="J696" s="94"/>
      <c r="K696" s="94"/>
      <c r="L696" s="94"/>
      <c r="M696" s="94"/>
      <c r="N696" s="94"/>
      <c r="O696" s="95"/>
      <c r="P696" s="96"/>
      <c r="T696" s="49">
        <v>662</v>
      </c>
      <c r="U6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6" s="50" t="str">
        <f>IFERROR(INDEX(Tab_UBIGEO[],MATCH(PlnMsv_Tab_DocumentosAux[[#This Row],[ADQ_UBIGEO]],Tab_UBIGEO[UBIGEO],0),MATCH($V$34,Tab_UBIGEO[#Headers],0)),"")</f>
        <v/>
      </c>
      <c r="W696" s="50" t="str">
        <f>IFERROR(INDEX(Tab_UBIGEO[],MATCH(PlnMsv_Tab_DocumentosAux[[#This Row],[ADQ_UBIGEO]],Tab_UBIGEO[UBIGEO],0),MATCH($W$34,Tab_UBIGEO[#Headers],0)),"")</f>
        <v/>
      </c>
      <c r="X696" s="51" t="str">
        <f>IFERROR(INDEX(Tab_UBIGEO[],MATCH(PlnMsv_Tab_Documentos[[#This Row],[Departamento]],Tab_UBIGEO[Departamento],0),MATCH(X$34,Tab_UBIGEO[#Headers],0)),"")</f>
        <v/>
      </c>
      <c r="Y696" s="51" t="str">
        <f>IFERROR(INDEX(Tab_UBIGEO[],MATCH(PlnMsv_Tab_Documentos[[#This Row],[Provincia]],Tab_UBIGEO[Provincia],0),MATCH(Y$34,Tab_UBIGEO[#Headers],0)),"")</f>
        <v/>
      </c>
      <c r="Z696" s="50" t="str">
        <f>IF(PlnMsv_Tab_Documentos[[#This Row],[Departamento]]&lt;&gt;"",IF(COUNTIF(Tab_UBIGEO[Departamento],PlnMsv_Tab_Documentos[[#This Row],[Departamento]])&gt;=1,1,0),"")</f>
        <v/>
      </c>
      <c r="AA6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6" s="34"/>
    </row>
    <row r="697" spans="3:29" ht="27.6" customHeight="1">
      <c r="C697" s="88"/>
      <c r="D697" s="89"/>
      <c r="E697" s="90"/>
      <c r="F697" s="91"/>
      <c r="G697" s="92"/>
      <c r="H697" s="93"/>
      <c r="I697" s="93"/>
      <c r="J697" s="94"/>
      <c r="K697" s="94"/>
      <c r="L697" s="94"/>
      <c r="M697" s="94"/>
      <c r="N697" s="94"/>
      <c r="O697" s="95"/>
      <c r="P697" s="96"/>
      <c r="T697" s="49">
        <v>663</v>
      </c>
      <c r="U6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7" s="50" t="str">
        <f>IFERROR(INDEX(Tab_UBIGEO[],MATCH(PlnMsv_Tab_DocumentosAux[[#This Row],[ADQ_UBIGEO]],Tab_UBIGEO[UBIGEO],0),MATCH($V$34,Tab_UBIGEO[#Headers],0)),"")</f>
        <v/>
      </c>
      <c r="W697" s="50" t="str">
        <f>IFERROR(INDEX(Tab_UBIGEO[],MATCH(PlnMsv_Tab_DocumentosAux[[#This Row],[ADQ_UBIGEO]],Tab_UBIGEO[UBIGEO],0),MATCH($W$34,Tab_UBIGEO[#Headers],0)),"")</f>
        <v/>
      </c>
      <c r="X697" s="51" t="str">
        <f>IFERROR(INDEX(Tab_UBIGEO[],MATCH(PlnMsv_Tab_Documentos[[#This Row],[Departamento]],Tab_UBIGEO[Departamento],0),MATCH(X$34,Tab_UBIGEO[#Headers],0)),"")</f>
        <v/>
      </c>
      <c r="Y697" s="51" t="str">
        <f>IFERROR(INDEX(Tab_UBIGEO[],MATCH(PlnMsv_Tab_Documentos[[#This Row],[Provincia]],Tab_UBIGEO[Provincia],0),MATCH(Y$34,Tab_UBIGEO[#Headers],0)),"")</f>
        <v/>
      </c>
      <c r="Z697" s="50" t="str">
        <f>IF(PlnMsv_Tab_Documentos[[#This Row],[Departamento]]&lt;&gt;"",IF(COUNTIF(Tab_UBIGEO[Departamento],PlnMsv_Tab_Documentos[[#This Row],[Departamento]])&gt;=1,1,0),"")</f>
        <v/>
      </c>
      <c r="AA6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7" s="34"/>
    </row>
    <row r="698" spans="3:29" ht="27.6" customHeight="1">
      <c r="C698" s="88"/>
      <c r="D698" s="89"/>
      <c r="E698" s="90"/>
      <c r="F698" s="91"/>
      <c r="G698" s="92"/>
      <c r="H698" s="93"/>
      <c r="I698" s="93"/>
      <c r="J698" s="94"/>
      <c r="K698" s="94"/>
      <c r="L698" s="94"/>
      <c r="M698" s="94"/>
      <c r="N698" s="94"/>
      <c r="O698" s="95"/>
      <c r="P698" s="96"/>
      <c r="T698" s="49">
        <v>664</v>
      </c>
      <c r="U6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8" s="50" t="str">
        <f>IFERROR(INDEX(Tab_UBIGEO[],MATCH(PlnMsv_Tab_DocumentosAux[[#This Row],[ADQ_UBIGEO]],Tab_UBIGEO[UBIGEO],0),MATCH($V$34,Tab_UBIGEO[#Headers],0)),"")</f>
        <v/>
      </c>
      <c r="W698" s="50" t="str">
        <f>IFERROR(INDEX(Tab_UBIGEO[],MATCH(PlnMsv_Tab_DocumentosAux[[#This Row],[ADQ_UBIGEO]],Tab_UBIGEO[UBIGEO],0),MATCH($W$34,Tab_UBIGEO[#Headers],0)),"")</f>
        <v/>
      </c>
      <c r="X698" s="51" t="str">
        <f>IFERROR(INDEX(Tab_UBIGEO[],MATCH(PlnMsv_Tab_Documentos[[#This Row],[Departamento]],Tab_UBIGEO[Departamento],0),MATCH(X$34,Tab_UBIGEO[#Headers],0)),"")</f>
        <v/>
      </c>
      <c r="Y698" s="51" t="str">
        <f>IFERROR(INDEX(Tab_UBIGEO[],MATCH(PlnMsv_Tab_Documentos[[#This Row],[Provincia]],Tab_UBIGEO[Provincia],0),MATCH(Y$34,Tab_UBIGEO[#Headers],0)),"")</f>
        <v/>
      </c>
      <c r="Z698" s="50" t="str">
        <f>IF(PlnMsv_Tab_Documentos[[#This Row],[Departamento]]&lt;&gt;"",IF(COUNTIF(Tab_UBIGEO[Departamento],PlnMsv_Tab_Documentos[[#This Row],[Departamento]])&gt;=1,1,0),"")</f>
        <v/>
      </c>
      <c r="AA6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8" s="34"/>
    </row>
    <row r="699" spans="3:29" ht="27.6" customHeight="1">
      <c r="C699" s="88"/>
      <c r="D699" s="89"/>
      <c r="E699" s="90"/>
      <c r="F699" s="91"/>
      <c r="G699" s="92"/>
      <c r="H699" s="93"/>
      <c r="I699" s="93"/>
      <c r="J699" s="94"/>
      <c r="K699" s="94"/>
      <c r="L699" s="94"/>
      <c r="M699" s="94"/>
      <c r="N699" s="94"/>
      <c r="O699" s="95"/>
      <c r="P699" s="96"/>
      <c r="T699" s="49">
        <v>665</v>
      </c>
      <c r="U6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699" s="50" t="str">
        <f>IFERROR(INDEX(Tab_UBIGEO[],MATCH(PlnMsv_Tab_DocumentosAux[[#This Row],[ADQ_UBIGEO]],Tab_UBIGEO[UBIGEO],0),MATCH($V$34,Tab_UBIGEO[#Headers],0)),"")</f>
        <v/>
      </c>
      <c r="W699" s="50" t="str">
        <f>IFERROR(INDEX(Tab_UBIGEO[],MATCH(PlnMsv_Tab_DocumentosAux[[#This Row],[ADQ_UBIGEO]],Tab_UBIGEO[UBIGEO],0),MATCH($W$34,Tab_UBIGEO[#Headers],0)),"")</f>
        <v/>
      </c>
      <c r="X699" s="51" t="str">
        <f>IFERROR(INDEX(Tab_UBIGEO[],MATCH(PlnMsv_Tab_Documentos[[#This Row],[Departamento]],Tab_UBIGEO[Departamento],0),MATCH(X$34,Tab_UBIGEO[#Headers],0)),"")</f>
        <v/>
      </c>
      <c r="Y699" s="51" t="str">
        <f>IFERROR(INDEX(Tab_UBIGEO[],MATCH(PlnMsv_Tab_Documentos[[#This Row],[Provincia]],Tab_UBIGEO[Provincia],0),MATCH(Y$34,Tab_UBIGEO[#Headers],0)),"")</f>
        <v/>
      </c>
      <c r="Z699" s="50" t="str">
        <f>IF(PlnMsv_Tab_Documentos[[#This Row],[Departamento]]&lt;&gt;"",IF(COUNTIF(Tab_UBIGEO[Departamento],PlnMsv_Tab_Documentos[[#This Row],[Departamento]])&gt;=1,1,0),"")</f>
        <v/>
      </c>
      <c r="AA6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6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699" s="34"/>
    </row>
    <row r="700" spans="3:29" ht="27.6" customHeight="1">
      <c r="C700" s="88"/>
      <c r="D700" s="89"/>
      <c r="E700" s="90"/>
      <c r="F700" s="91"/>
      <c r="G700" s="92"/>
      <c r="H700" s="93"/>
      <c r="I700" s="93"/>
      <c r="J700" s="94"/>
      <c r="K700" s="94"/>
      <c r="L700" s="94"/>
      <c r="M700" s="94"/>
      <c r="N700" s="94"/>
      <c r="O700" s="95"/>
      <c r="P700" s="96"/>
      <c r="T700" s="49">
        <v>666</v>
      </c>
      <c r="U7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0" s="50" t="str">
        <f>IFERROR(INDEX(Tab_UBIGEO[],MATCH(PlnMsv_Tab_DocumentosAux[[#This Row],[ADQ_UBIGEO]],Tab_UBIGEO[UBIGEO],0),MATCH($V$34,Tab_UBIGEO[#Headers],0)),"")</f>
        <v/>
      </c>
      <c r="W700" s="50" t="str">
        <f>IFERROR(INDEX(Tab_UBIGEO[],MATCH(PlnMsv_Tab_DocumentosAux[[#This Row],[ADQ_UBIGEO]],Tab_UBIGEO[UBIGEO],0),MATCH($W$34,Tab_UBIGEO[#Headers],0)),"")</f>
        <v/>
      </c>
      <c r="X700" s="51" t="str">
        <f>IFERROR(INDEX(Tab_UBIGEO[],MATCH(PlnMsv_Tab_Documentos[[#This Row],[Departamento]],Tab_UBIGEO[Departamento],0),MATCH(X$34,Tab_UBIGEO[#Headers],0)),"")</f>
        <v/>
      </c>
      <c r="Y700" s="51" t="str">
        <f>IFERROR(INDEX(Tab_UBIGEO[],MATCH(PlnMsv_Tab_Documentos[[#This Row],[Provincia]],Tab_UBIGEO[Provincia],0),MATCH(Y$34,Tab_UBIGEO[#Headers],0)),"")</f>
        <v/>
      </c>
      <c r="Z700" s="50" t="str">
        <f>IF(PlnMsv_Tab_Documentos[[#This Row],[Departamento]]&lt;&gt;"",IF(COUNTIF(Tab_UBIGEO[Departamento],PlnMsv_Tab_Documentos[[#This Row],[Departamento]])&gt;=1,1,0),"")</f>
        <v/>
      </c>
      <c r="AA7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0" s="34"/>
    </row>
    <row r="701" spans="3:29" ht="27.6" customHeight="1">
      <c r="C701" s="88"/>
      <c r="D701" s="89"/>
      <c r="E701" s="90"/>
      <c r="F701" s="91"/>
      <c r="G701" s="92"/>
      <c r="H701" s="93"/>
      <c r="I701" s="93"/>
      <c r="J701" s="94"/>
      <c r="K701" s="94"/>
      <c r="L701" s="94"/>
      <c r="M701" s="94"/>
      <c r="N701" s="94"/>
      <c r="O701" s="95"/>
      <c r="P701" s="96"/>
      <c r="T701" s="49">
        <v>667</v>
      </c>
      <c r="U7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1" s="50" t="str">
        <f>IFERROR(INDEX(Tab_UBIGEO[],MATCH(PlnMsv_Tab_DocumentosAux[[#This Row],[ADQ_UBIGEO]],Tab_UBIGEO[UBIGEO],0),MATCH($V$34,Tab_UBIGEO[#Headers],0)),"")</f>
        <v/>
      </c>
      <c r="W701" s="50" t="str">
        <f>IFERROR(INDEX(Tab_UBIGEO[],MATCH(PlnMsv_Tab_DocumentosAux[[#This Row],[ADQ_UBIGEO]],Tab_UBIGEO[UBIGEO],0),MATCH($W$34,Tab_UBIGEO[#Headers],0)),"")</f>
        <v/>
      </c>
      <c r="X701" s="51" t="str">
        <f>IFERROR(INDEX(Tab_UBIGEO[],MATCH(PlnMsv_Tab_Documentos[[#This Row],[Departamento]],Tab_UBIGEO[Departamento],0),MATCH(X$34,Tab_UBIGEO[#Headers],0)),"")</f>
        <v/>
      </c>
      <c r="Y701" s="51" t="str">
        <f>IFERROR(INDEX(Tab_UBIGEO[],MATCH(PlnMsv_Tab_Documentos[[#This Row],[Provincia]],Tab_UBIGEO[Provincia],0),MATCH(Y$34,Tab_UBIGEO[#Headers],0)),"")</f>
        <v/>
      </c>
      <c r="Z701" s="50" t="str">
        <f>IF(PlnMsv_Tab_Documentos[[#This Row],[Departamento]]&lt;&gt;"",IF(COUNTIF(Tab_UBIGEO[Departamento],PlnMsv_Tab_Documentos[[#This Row],[Departamento]])&gt;=1,1,0),"")</f>
        <v/>
      </c>
      <c r="AA7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1" s="34"/>
    </row>
    <row r="702" spans="3:29" ht="27.6" customHeight="1">
      <c r="C702" s="88"/>
      <c r="D702" s="89"/>
      <c r="E702" s="90"/>
      <c r="F702" s="91"/>
      <c r="G702" s="92"/>
      <c r="H702" s="93"/>
      <c r="I702" s="93"/>
      <c r="J702" s="94"/>
      <c r="K702" s="94"/>
      <c r="L702" s="94"/>
      <c r="M702" s="94"/>
      <c r="N702" s="94"/>
      <c r="O702" s="95"/>
      <c r="P702" s="96"/>
      <c r="T702" s="49">
        <v>668</v>
      </c>
      <c r="U7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2" s="50" t="str">
        <f>IFERROR(INDEX(Tab_UBIGEO[],MATCH(PlnMsv_Tab_DocumentosAux[[#This Row],[ADQ_UBIGEO]],Tab_UBIGEO[UBIGEO],0),MATCH($V$34,Tab_UBIGEO[#Headers],0)),"")</f>
        <v/>
      </c>
      <c r="W702" s="50" t="str">
        <f>IFERROR(INDEX(Tab_UBIGEO[],MATCH(PlnMsv_Tab_DocumentosAux[[#This Row],[ADQ_UBIGEO]],Tab_UBIGEO[UBIGEO],0),MATCH($W$34,Tab_UBIGEO[#Headers],0)),"")</f>
        <v/>
      </c>
      <c r="X702" s="51" t="str">
        <f>IFERROR(INDEX(Tab_UBIGEO[],MATCH(PlnMsv_Tab_Documentos[[#This Row],[Departamento]],Tab_UBIGEO[Departamento],0),MATCH(X$34,Tab_UBIGEO[#Headers],0)),"")</f>
        <v/>
      </c>
      <c r="Y702" s="51" t="str">
        <f>IFERROR(INDEX(Tab_UBIGEO[],MATCH(PlnMsv_Tab_Documentos[[#This Row],[Provincia]],Tab_UBIGEO[Provincia],0),MATCH(Y$34,Tab_UBIGEO[#Headers],0)),"")</f>
        <v/>
      </c>
      <c r="Z702" s="50" t="str">
        <f>IF(PlnMsv_Tab_Documentos[[#This Row],[Departamento]]&lt;&gt;"",IF(COUNTIF(Tab_UBIGEO[Departamento],PlnMsv_Tab_Documentos[[#This Row],[Departamento]])&gt;=1,1,0),"")</f>
        <v/>
      </c>
      <c r="AA7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2" s="34"/>
    </row>
    <row r="703" spans="3:29" ht="27.6" customHeight="1">
      <c r="C703" s="88"/>
      <c r="D703" s="89"/>
      <c r="E703" s="90"/>
      <c r="F703" s="91"/>
      <c r="G703" s="92"/>
      <c r="H703" s="93"/>
      <c r="I703" s="93"/>
      <c r="J703" s="94"/>
      <c r="K703" s="94"/>
      <c r="L703" s="94"/>
      <c r="M703" s="94"/>
      <c r="N703" s="94"/>
      <c r="O703" s="95"/>
      <c r="P703" s="96"/>
      <c r="T703" s="49">
        <v>669</v>
      </c>
      <c r="U7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3" s="50" t="str">
        <f>IFERROR(INDEX(Tab_UBIGEO[],MATCH(PlnMsv_Tab_DocumentosAux[[#This Row],[ADQ_UBIGEO]],Tab_UBIGEO[UBIGEO],0),MATCH($V$34,Tab_UBIGEO[#Headers],0)),"")</f>
        <v/>
      </c>
      <c r="W703" s="50" t="str">
        <f>IFERROR(INDEX(Tab_UBIGEO[],MATCH(PlnMsv_Tab_DocumentosAux[[#This Row],[ADQ_UBIGEO]],Tab_UBIGEO[UBIGEO],0),MATCH($W$34,Tab_UBIGEO[#Headers],0)),"")</f>
        <v/>
      </c>
      <c r="X703" s="51" t="str">
        <f>IFERROR(INDEX(Tab_UBIGEO[],MATCH(PlnMsv_Tab_Documentos[[#This Row],[Departamento]],Tab_UBIGEO[Departamento],0),MATCH(X$34,Tab_UBIGEO[#Headers],0)),"")</f>
        <v/>
      </c>
      <c r="Y703" s="51" t="str">
        <f>IFERROR(INDEX(Tab_UBIGEO[],MATCH(PlnMsv_Tab_Documentos[[#This Row],[Provincia]],Tab_UBIGEO[Provincia],0),MATCH(Y$34,Tab_UBIGEO[#Headers],0)),"")</f>
        <v/>
      </c>
      <c r="Z703" s="50" t="str">
        <f>IF(PlnMsv_Tab_Documentos[[#This Row],[Departamento]]&lt;&gt;"",IF(COUNTIF(Tab_UBIGEO[Departamento],PlnMsv_Tab_Documentos[[#This Row],[Departamento]])&gt;=1,1,0),"")</f>
        <v/>
      </c>
      <c r="AA7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3" s="34"/>
    </row>
    <row r="704" spans="3:29" ht="27.6" customHeight="1">
      <c r="C704" s="88"/>
      <c r="D704" s="89"/>
      <c r="E704" s="90"/>
      <c r="F704" s="91"/>
      <c r="G704" s="92"/>
      <c r="H704" s="93"/>
      <c r="I704" s="93"/>
      <c r="J704" s="94"/>
      <c r="K704" s="94"/>
      <c r="L704" s="94"/>
      <c r="M704" s="94"/>
      <c r="N704" s="94"/>
      <c r="O704" s="95"/>
      <c r="P704" s="96"/>
      <c r="T704" s="49">
        <v>670</v>
      </c>
      <c r="U7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4" s="50" t="str">
        <f>IFERROR(INDEX(Tab_UBIGEO[],MATCH(PlnMsv_Tab_DocumentosAux[[#This Row],[ADQ_UBIGEO]],Tab_UBIGEO[UBIGEO],0),MATCH($V$34,Tab_UBIGEO[#Headers],0)),"")</f>
        <v/>
      </c>
      <c r="W704" s="50" t="str">
        <f>IFERROR(INDEX(Tab_UBIGEO[],MATCH(PlnMsv_Tab_DocumentosAux[[#This Row],[ADQ_UBIGEO]],Tab_UBIGEO[UBIGEO],0),MATCH($W$34,Tab_UBIGEO[#Headers],0)),"")</f>
        <v/>
      </c>
      <c r="X704" s="51" t="str">
        <f>IFERROR(INDEX(Tab_UBIGEO[],MATCH(PlnMsv_Tab_Documentos[[#This Row],[Departamento]],Tab_UBIGEO[Departamento],0),MATCH(X$34,Tab_UBIGEO[#Headers],0)),"")</f>
        <v/>
      </c>
      <c r="Y704" s="51" t="str">
        <f>IFERROR(INDEX(Tab_UBIGEO[],MATCH(PlnMsv_Tab_Documentos[[#This Row],[Provincia]],Tab_UBIGEO[Provincia],0),MATCH(Y$34,Tab_UBIGEO[#Headers],0)),"")</f>
        <v/>
      </c>
      <c r="Z704" s="50" t="str">
        <f>IF(PlnMsv_Tab_Documentos[[#This Row],[Departamento]]&lt;&gt;"",IF(COUNTIF(Tab_UBIGEO[Departamento],PlnMsv_Tab_Documentos[[#This Row],[Departamento]])&gt;=1,1,0),"")</f>
        <v/>
      </c>
      <c r="AA7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4" s="34"/>
    </row>
    <row r="705" spans="3:29" ht="27.6" customHeight="1">
      <c r="C705" s="88"/>
      <c r="D705" s="89"/>
      <c r="E705" s="90"/>
      <c r="F705" s="91"/>
      <c r="G705" s="92"/>
      <c r="H705" s="93"/>
      <c r="I705" s="93"/>
      <c r="J705" s="94"/>
      <c r="K705" s="94"/>
      <c r="L705" s="94"/>
      <c r="M705" s="94"/>
      <c r="N705" s="94"/>
      <c r="O705" s="95"/>
      <c r="P705" s="96"/>
      <c r="T705" s="49">
        <v>671</v>
      </c>
      <c r="U7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5" s="50" t="str">
        <f>IFERROR(INDEX(Tab_UBIGEO[],MATCH(PlnMsv_Tab_DocumentosAux[[#This Row],[ADQ_UBIGEO]],Tab_UBIGEO[UBIGEO],0),MATCH($V$34,Tab_UBIGEO[#Headers],0)),"")</f>
        <v/>
      </c>
      <c r="W705" s="50" t="str">
        <f>IFERROR(INDEX(Tab_UBIGEO[],MATCH(PlnMsv_Tab_DocumentosAux[[#This Row],[ADQ_UBIGEO]],Tab_UBIGEO[UBIGEO],0),MATCH($W$34,Tab_UBIGEO[#Headers],0)),"")</f>
        <v/>
      </c>
      <c r="X705" s="51" t="str">
        <f>IFERROR(INDEX(Tab_UBIGEO[],MATCH(PlnMsv_Tab_Documentos[[#This Row],[Departamento]],Tab_UBIGEO[Departamento],0),MATCH(X$34,Tab_UBIGEO[#Headers],0)),"")</f>
        <v/>
      </c>
      <c r="Y705" s="51" t="str">
        <f>IFERROR(INDEX(Tab_UBIGEO[],MATCH(PlnMsv_Tab_Documentos[[#This Row],[Provincia]],Tab_UBIGEO[Provincia],0),MATCH(Y$34,Tab_UBIGEO[#Headers],0)),"")</f>
        <v/>
      </c>
      <c r="Z705" s="50" t="str">
        <f>IF(PlnMsv_Tab_Documentos[[#This Row],[Departamento]]&lt;&gt;"",IF(COUNTIF(Tab_UBIGEO[Departamento],PlnMsv_Tab_Documentos[[#This Row],[Departamento]])&gt;=1,1,0),"")</f>
        <v/>
      </c>
      <c r="AA7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5" s="34"/>
    </row>
    <row r="706" spans="3:29" ht="27.6" customHeight="1">
      <c r="C706" s="88"/>
      <c r="D706" s="89"/>
      <c r="E706" s="90"/>
      <c r="F706" s="91"/>
      <c r="G706" s="92"/>
      <c r="H706" s="93"/>
      <c r="I706" s="93"/>
      <c r="J706" s="94"/>
      <c r="K706" s="94"/>
      <c r="L706" s="94"/>
      <c r="M706" s="94"/>
      <c r="N706" s="94"/>
      <c r="O706" s="95"/>
      <c r="P706" s="96"/>
      <c r="T706" s="49">
        <v>672</v>
      </c>
      <c r="U7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6" s="50" t="str">
        <f>IFERROR(INDEX(Tab_UBIGEO[],MATCH(PlnMsv_Tab_DocumentosAux[[#This Row],[ADQ_UBIGEO]],Tab_UBIGEO[UBIGEO],0),MATCH($V$34,Tab_UBIGEO[#Headers],0)),"")</f>
        <v/>
      </c>
      <c r="W706" s="50" t="str">
        <f>IFERROR(INDEX(Tab_UBIGEO[],MATCH(PlnMsv_Tab_DocumentosAux[[#This Row],[ADQ_UBIGEO]],Tab_UBIGEO[UBIGEO],0),MATCH($W$34,Tab_UBIGEO[#Headers],0)),"")</f>
        <v/>
      </c>
      <c r="X706" s="51" t="str">
        <f>IFERROR(INDEX(Tab_UBIGEO[],MATCH(PlnMsv_Tab_Documentos[[#This Row],[Departamento]],Tab_UBIGEO[Departamento],0),MATCH(X$34,Tab_UBIGEO[#Headers],0)),"")</f>
        <v/>
      </c>
      <c r="Y706" s="51" t="str">
        <f>IFERROR(INDEX(Tab_UBIGEO[],MATCH(PlnMsv_Tab_Documentos[[#This Row],[Provincia]],Tab_UBIGEO[Provincia],0),MATCH(Y$34,Tab_UBIGEO[#Headers],0)),"")</f>
        <v/>
      </c>
      <c r="Z706" s="50" t="str">
        <f>IF(PlnMsv_Tab_Documentos[[#This Row],[Departamento]]&lt;&gt;"",IF(COUNTIF(Tab_UBIGEO[Departamento],PlnMsv_Tab_Documentos[[#This Row],[Departamento]])&gt;=1,1,0),"")</f>
        <v/>
      </c>
      <c r="AA7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6" s="34"/>
    </row>
    <row r="707" spans="3:29" ht="27.6" customHeight="1">
      <c r="C707" s="88"/>
      <c r="D707" s="89"/>
      <c r="E707" s="90"/>
      <c r="F707" s="91"/>
      <c r="G707" s="92"/>
      <c r="H707" s="93"/>
      <c r="I707" s="93"/>
      <c r="J707" s="94"/>
      <c r="K707" s="94"/>
      <c r="L707" s="94"/>
      <c r="M707" s="94"/>
      <c r="N707" s="94"/>
      <c r="O707" s="95"/>
      <c r="P707" s="96"/>
      <c r="T707" s="49">
        <v>673</v>
      </c>
      <c r="U7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7" s="50" t="str">
        <f>IFERROR(INDEX(Tab_UBIGEO[],MATCH(PlnMsv_Tab_DocumentosAux[[#This Row],[ADQ_UBIGEO]],Tab_UBIGEO[UBIGEO],0),MATCH($V$34,Tab_UBIGEO[#Headers],0)),"")</f>
        <v/>
      </c>
      <c r="W707" s="50" t="str">
        <f>IFERROR(INDEX(Tab_UBIGEO[],MATCH(PlnMsv_Tab_DocumentosAux[[#This Row],[ADQ_UBIGEO]],Tab_UBIGEO[UBIGEO],0),MATCH($W$34,Tab_UBIGEO[#Headers],0)),"")</f>
        <v/>
      </c>
      <c r="X707" s="51" t="str">
        <f>IFERROR(INDEX(Tab_UBIGEO[],MATCH(PlnMsv_Tab_Documentos[[#This Row],[Departamento]],Tab_UBIGEO[Departamento],0),MATCH(X$34,Tab_UBIGEO[#Headers],0)),"")</f>
        <v/>
      </c>
      <c r="Y707" s="51" t="str">
        <f>IFERROR(INDEX(Tab_UBIGEO[],MATCH(PlnMsv_Tab_Documentos[[#This Row],[Provincia]],Tab_UBIGEO[Provincia],0),MATCH(Y$34,Tab_UBIGEO[#Headers],0)),"")</f>
        <v/>
      </c>
      <c r="Z707" s="50" t="str">
        <f>IF(PlnMsv_Tab_Documentos[[#This Row],[Departamento]]&lt;&gt;"",IF(COUNTIF(Tab_UBIGEO[Departamento],PlnMsv_Tab_Documentos[[#This Row],[Departamento]])&gt;=1,1,0),"")</f>
        <v/>
      </c>
      <c r="AA7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7" s="34"/>
    </row>
    <row r="708" spans="3:29" ht="27.6" customHeight="1">
      <c r="C708" s="88"/>
      <c r="D708" s="89"/>
      <c r="E708" s="90"/>
      <c r="F708" s="91"/>
      <c r="G708" s="92"/>
      <c r="H708" s="93"/>
      <c r="I708" s="93"/>
      <c r="J708" s="94"/>
      <c r="K708" s="94"/>
      <c r="L708" s="94"/>
      <c r="M708" s="94"/>
      <c r="N708" s="94"/>
      <c r="O708" s="95"/>
      <c r="P708" s="96"/>
      <c r="T708" s="49">
        <v>674</v>
      </c>
      <c r="U7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8" s="50" t="str">
        <f>IFERROR(INDEX(Tab_UBIGEO[],MATCH(PlnMsv_Tab_DocumentosAux[[#This Row],[ADQ_UBIGEO]],Tab_UBIGEO[UBIGEO],0),MATCH($V$34,Tab_UBIGEO[#Headers],0)),"")</f>
        <v/>
      </c>
      <c r="W708" s="50" t="str">
        <f>IFERROR(INDEX(Tab_UBIGEO[],MATCH(PlnMsv_Tab_DocumentosAux[[#This Row],[ADQ_UBIGEO]],Tab_UBIGEO[UBIGEO],0),MATCH($W$34,Tab_UBIGEO[#Headers],0)),"")</f>
        <v/>
      </c>
      <c r="X708" s="51" t="str">
        <f>IFERROR(INDEX(Tab_UBIGEO[],MATCH(PlnMsv_Tab_Documentos[[#This Row],[Departamento]],Tab_UBIGEO[Departamento],0),MATCH(X$34,Tab_UBIGEO[#Headers],0)),"")</f>
        <v/>
      </c>
      <c r="Y708" s="51" t="str">
        <f>IFERROR(INDEX(Tab_UBIGEO[],MATCH(PlnMsv_Tab_Documentos[[#This Row],[Provincia]],Tab_UBIGEO[Provincia],0),MATCH(Y$34,Tab_UBIGEO[#Headers],0)),"")</f>
        <v/>
      </c>
      <c r="Z708" s="50" t="str">
        <f>IF(PlnMsv_Tab_Documentos[[#This Row],[Departamento]]&lt;&gt;"",IF(COUNTIF(Tab_UBIGEO[Departamento],PlnMsv_Tab_Documentos[[#This Row],[Departamento]])&gt;=1,1,0),"")</f>
        <v/>
      </c>
      <c r="AA7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8" s="34"/>
    </row>
    <row r="709" spans="3:29" ht="27.6" customHeight="1">
      <c r="C709" s="88"/>
      <c r="D709" s="89"/>
      <c r="E709" s="90"/>
      <c r="F709" s="91"/>
      <c r="G709" s="92"/>
      <c r="H709" s="93"/>
      <c r="I709" s="93"/>
      <c r="J709" s="94"/>
      <c r="K709" s="94"/>
      <c r="L709" s="94"/>
      <c r="M709" s="94"/>
      <c r="N709" s="94"/>
      <c r="O709" s="95"/>
      <c r="P709" s="96"/>
      <c r="T709" s="49">
        <v>675</v>
      </c>
      <c r="U7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09" s="50" t="str">
        <f>IFERROR(INDEX(Tab_UBIGEO[],MATCH(PlnMsv_Tab_DocumentosAux[[#This Row],[ADQ_UBIGEO]],Tab_UBIGEO[UBIGEO],0),MATCH($V$34,Tab_UBIGEO[#Headers],0)),"")</f>
        <v/>
      </c>
      <c r="W709" s="50" t="str">
        <f>IFERROR(INDEX(Tab_UBIGEO[],MATCH(PlnMsv_Tab_DocumentosAux[[#This Row],[ADQ_UBIGEO]],Tab_UBIGEO[UBIGEO],0),MATCH($W$34,Tab_UBIGEO[#Headers],0)),"")</f>
        <v/>
      </c>
      <c r="X709" s="51" t="str">
        <f>IFERROR(INDEX(Tab_UBIGEO[],MATCH(PlnMsv_Tab_Documentos[[#This Row],[Departamento]],Tab_UBIGEO[Departamento],0),MATCH(X$34,Tab_UBIGEO[#Headers],0)),"")</f>
        <v/>
      </c>
      <c r="Y709" s="51" t="str">
        <f>IFERROR(INDEX(Tab_UBIGEO[],MATCH(PlnMsv_Tab_Documentos[[#This Row],[Provincia]],Tab_UBIGEO[Provincia],0),MATCH(Y$34,Tab_UBIGEO[#Headers],0)),"")</f>
        <v/>
      </c>
      <c r="Z709" s="50" t="str">
        <f>IF(PlnMsv_Tab_Documentos[[#This Row],[Departamento]]&lt;&gt;"",IF(COUNTIF(Tab_UBIGEO[Departamento],PlnMsv_Tab_Documentos[[#This Row],[Departamento]])&gt;=1,1,0),"")</f>
        <v/>
      </c>
      <c r="AA7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09" s="34"/>
    </row>
    <row r="710" spans="3:29" ht="27.6" customHeight="1">
      <c r="C710" s="88"/>
      <c r="D710" s="89"/>
      <c r="E710" s="90"/>
      <c r="F710" s="91"/>
      <c r="G710" s="92"/>
      <c r="H710" s="93"/>
      <c r="I710" s="93"/>
      <c r="J710" s="94"/>
      <c r="K710" s="94"/>
      <c r="L710" s="94"/>
      <c r="M710" s="94"/>
      <c r="N710" s="94"/>
      <c r="O710" s="95"/>
      <c r="P710" s="96"/>
      <c r="T710" s="49">
        <v>676</v>
      </c>
      <c r="U7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0" s="50" t="str">
        <f>IFERROR(INDEX(Tab_UBIGEO[],MATCH(PlnMsv_Tab_DocumentosAux[[#This Row],[ADQ_UBIGEO]],Tab_UBIGEO[UBIGEO],0),MATCH($V$34,Tab_UBIGEO[#Headers],0)),"")</f>
        <v/>
      </c>
      <c r="W710" s="50" t="str">
        <f>IFERROR(INDEX(Tab_UBIGEO[],MATCH(PlnMsv_Tab_DocumentosAux[[#This Row],[ADQ_UBIGEO]],Tab_UBIGEO[UBIGEO],0),MATCH($W$34,Tab_UBIGEO[#Headers],0)),"")</f>
        <v/>
      </c>
      <c r="X710" s="51" t="str">
        <f>IFERROR(INDEX(Tab_UBIGEO[],MATCH(PlnMsv_Tab_Documentos[[#This Row],[Departamento]],Tab_UBIGEO[Departamento],0),MATCH(X$34,Tab_UBIGEO[#Headers],0)),"")</f>
        <v/>
      </c>
      <c r="Y710" s="51" t="str">
        <f>IFERROR(INDEX(Tab_UBIGEO[],MATCH(PlnMsv_Tab_Documentos[[#This Row],[Provincia]],Tab_UBIGEO[Provincia],0),MATCH(Y$34,Tab_UBIGEO[#Headers],0)),"")</f>
        <v/>
      </c>
      <c r="Z710" s="50" t="str">
        <f>IF(PlnMsv_Tab_Documentos[[#This Row],[Departamento]]&lt;&gt;"",IF(COUNTIF(Tab_UBIGEO[Departamento],PlnMsv_Tab_Documentos[[#This Row],[Departamento]])&gt;=1,1,0),"")</f>
        <v/>
      </c>
      <c r="AA7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0" s="34"/>
    </row>
    <row r="711" spans="3:29" ht="27.6" customHeight="1">
      <c r="C711" s="88"/>
      <c r="D711" s="89"/>
      <c r="E711" s="90"/>
      <c r="F711" s="91"/>
      <c r="G711" s="92"/>
      <c r="H711" s="93"/>
      <c r="I711" s="93"/>
      <c r="J711" s="94"/>
      <c r="K711" s="94"/>
      <c r="L711" s="94"/>
      <c r="M711" s="94"/>
      <c r="N711" s="94"/>
      <c r="O711" s="95"/>
      <c r="P711" s="96"/>
      <c r="T711" s="49">
        <v>677</v>
      </c>
      <c r="U7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1" s="50" t="str">
        <f>IFERROR(INDEX(Tab_UBIGEO[],MATCH(PlnMsv_Tab_DocumentosAux[[#This Row],[ADQ_UBIGEO]],Tab_UBIGEO[UBIGEO],0),MATCH($V$34,Tab_UBIGEO[#Headers],0)),"")</f>
        <v/>
      </c>
      <c r="W711" s="50" t="str">
        <f>IFERROR(INDEX(Tab_UBIGEO[],MATCH(PlnMsv_Tab_DocumentosAux[[#This Row],[ADQ_UBIGEO]],Tab_UBIGEO[UBIGEO],0),MATCH($W$34,Tab_UBIGEO[#Headers],0)),"")</f>
        <v/>
      </c>
      <c r="X711" s="51" t="str">
        <f>IFERROR(INDEX(Tab_UBIGEO[],MATCH(PlnMsv_Tab_Documentos[[#This Row],[Departamento]],Tab_UBIGEO[Departamento],0),MATCH(X$34,Tab_UBIGEO[#Headers],0)),"")</f>
        <v/>
      </c>
      <c r="Y711" s="51" t="str">
        <f>IFERROR(INDEX(Tab_UBIGEO[],MATCH(PlnMsv_Tab_Documentos[[#This Row],[Provincia]],Tab_UBIGEO[Provincia],0),MATCH(Y$34,Tab_UBIGEO[#Headers],0)),"")</f>
        <v/>
      </c>
      <c r="Z711" s="50" t="str">
        <f>IF(PlnMsv_Tab_Documentos[[#This Row],[Departamento]]&lt;&gt;"",IF(COUNTIF(Tab_UBIGEO[Departamento],PlnMsv_Tab_Documentos[[#This Row],[Departamento]])&gt;=1,1,0),"")</f>
        <v/>
      </c>
      <c r="AA7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1" s="34"/>
    </row>
    <row r="712" spans="3:29" ht="27.6" customHeight="1">
      <c r="C712" s="88"/>
      <c r="D712" s="89"/>
      <c r="E712" s="90"/>
      <c r="F712" s="91"/>
      <c r="G712" s="92"/>
      <c r="H712" s="93"/>
      <c r="I712" s="93"/>
      <c r="J712" s="94"/>
      <c r="K712" s="94"/>
      <c r="L712" s="94"/>
      <c r="M712" s="94"/>
      <c r="N712" s="94"/>
      <c r="O712" s="95"/>
      <c r="P712" s="96"/>
      <c r="T712" s="49">
        <v>678</v>
      </c>
      <c r="U7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2" s="50" t="str">
        <f>IFERROR(INDEX(Tab_UBIGEO[],MATCH(PlnMsv_Tab_DocumentosAux[[#This Row],[ADQ_UBIGEO]],Tab_UBIGEO[UBIGEO],0),MATCH($V$34,Tab_UBIGEO[#Headers],0)),"")</f>
        <v/>
      </c>
      <c r="W712" s="50" t="str">
        <f>IFERROR(INDEX(Tab_UBIGEO[],MATCH(PlnMsv_Tab_DocumentosAux[[#This Row],[ADQ_UBIGEO]],Tab_UBIGEO[UBIGEO],0),MATCH($W$34,Tab_UBIGEO[#Headers],0)),"")</f>
        <v/>
      </c>
      <c r="X712" s="51" t="str">
        <f>IFERROR(INDEX(Tab_UBIGEO[],MATCH(PlnMsv_Tab_Documentos[[#This Row],[Departamento]],Tab_UBIGEO[Departamento],0),MATCH(X$34,Tab_UBIGEO[#Headers],0)),"")</f>
        <v/>
      </c>
      <c r="Y712" s="51" t="str">
        <f>IFERROR(INDEX(Tab_UBIGEO[],MATCH(PlnMsv_Tab_Documentos[[#This Row],[Provincia]],Tab_UBIGEO[Provincia],0),MATCH(Y$34,Tab_UBIGEO[#Headers],0)),"")</f>
        <v/>
      </c>
      <c r="Z712" s="50" t="str">
        <f>IF(PlnMsv_Tab_Documentos[[#This Row],[Departamento]]&lt;&gt;"",IF(COUNTIF(Tab_UBIGEO[Departamento],PlnMsv_Tab_Documentos[[#This Row],[Departamento]])&gt;=1,1,0),"")</f>
        <v/>
      </c>
      <c r="AA7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2" s="34"/>
    </row>
    <row r="713" spans="3:29" ht="27.6" customHeight="1">
      <c r="C713" s="88"/>
      <c r="D713" s="89"/>
      <c r="E713" s="90"/>
      <c r="F713" s="91"/>
      <c r="G713" s="92"/>
      <c r="H713" s="93"/>
      <c r="I713" s="93"/>
      <c r="J713" s="94"/>
      <c r="K713" s="94"/>
      <c r="L713" s="94"/>
      <c r="M713" s="94"/>
      <c r="N713" s="94"/>
      <c r="O713" s="95"/>
      <c r="P713" s="96"/>
      <c r="T713" s="49">
        <v>679</v>
      </c>
      <c r="U7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3" s="50" t="str">
        <f>IFERROR(INDEX(Tab_UBIGEO[],MATCH(PlnMsv_Tab_DocumentosAux[[#This Row],[ADQ_UBIGEO]],Tab_UBIGEO[UBIGEO],0),MATCH($V$34,Tab_UBIGEO[#Headers],0)),"")</f>
        <v/>
      </c>
      <c r="W713" s="50" t="str">
        <f>IFERROR(INDEX(Tab_UBIGEO[],MATCH(PlnMsv_Tab_DocumentosAux[[#This Row],[ADQ_UBIGEO]],Tab_UBIGEO[UBIGEO],0),MATCH($W$34,Tab_UBIGEO[#Headers],0)),"")</f>
        <v/>
      </c>
      <c r="X713" s="51" t="str">
        <f>IFERROR(INDEX(Tab_UBIGEO[],MATCH(PlnMsv_Tab_Documentos[[#This Row],[Departamento]],Tab_UBIGEO[Departamento],0),MATCH(X$34,Tab_UBIGEO[#Headers],0)),"")</f>
        <v/>
      </c>
      <c r="Y713" s="51" t="str">
        <f>IFERROR(INDEX(Tab_UBIGEO[],MATCH(PlnMsv_Tab_Documentos[[#This Row],[Provincia]],Tab_UBIGEO[Provincia],0),MATCH(Y$34,Tab_UBIGEO[#Headers],0)),"")</f>
        <v/>
      </c>
      <c r="Z713" s="50" t="str">
        <f>IF(PlnMsv_Tab_Documentos[[#This Row],[Departamento]]&lt;&gt;"",IF(COUNTIF(Tab_UBIGEO[Departamento],PlnMsv_Tab_Documentos[[#This Row],[Departamento]])&gt;=1,1,0),"")</f>
        <v/>
      </c>
      <c r="AA7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3" s="34"/>
    </row>
    <row r="714" spans="3:29" ht="27.6" customHeight="1">
      <c r="C714" s="88"/>
      <c r="D714" s="89"/>
      <c r="E714" s="90"/>
      <c r="F714" s="91"/>
      <c r="G714" s="92"/>
      <c r="H714" s="93"/>
      <c r="I714" s="93"/>
      <c r="J714" s="94"/>
      <c r="K714" s="94"/>
      <c r="L714" s="94"/>
      <c r="M714" s="94"/>
      <c r="N714" s="94"/>
      <c r="O714" s="95"/>
      <c r="P714" s="96"/>
      <c r="T714" s="49">
        <v>680</v>
      </c>
      <c r="U7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4" s="50" t="str">
        <f>IFERROR(INDEX(Tab_UBIGEO[],MATCH(PlnMsv_Tab_DocumentosAux[[#This Row],[ADQ_UBIGEO]],Tab_UBIGEO[UBIGEO],0),MATCH($V$34,Tab_UBIGEO[#Headers],0)),"")</f>
        <v/>
      </c>
      <c r="W714" s="50" t="str">
        <f>IFERROR(INDEX(Tab_UBIGEO[],MATCH(PlnMsv_Tab_DocumentosAux[[#This Row],[ADQ_UBIGEO]],Tab_UBIGEO[UBIGEO],0),MATCH($W$34,Tab_UBIGEO[#Headers],0)),"")</f>
        <v/>
      </c>
      <c r="X714" s="51" t="str">
        <f>IFERROR(INDEX(Tab_UBIGEO[],MATCH(PlnMsv_Tab_Documentos[[#This Row],[Departamento]],Tab_UBIGEO[Departamento],0),MATCH(X$34,Tab_UBIGEO[#Headers],0)),"")</f>
        <v/>
      </c>
      <c r="Y714" s="51" t="str">
        <f>IFERROR(INDEX(Tab_UBIGEO[],MATCH(PlnMsv_Tab_Documentos[[#This Row],[Provincia]],Tab_UBIGEO[Provincia],0),MATCH(Y$34,Tab_UBIGEO[#Headers],0)),"")</f>
        <v/>
      </c>
      <c r="Z714" s="50" t="str">
        <f>IF(PlnMsv_Tab_Documentos[[#This Row],[Departamento]]&lt;&gt;"",IF(COUNTIF(Tab_UBIGEO[Departamento],PlnMsv_Tab_Documentos[[#This Row],[Departamento]])&gt;=1,1,0),"")</f>
        <v/>
      </c>
      <c r="AA7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4" s="34"/>
    </row>
    <row r="715" spans="3:29" ht="27.6" customHeight="1">
      <c r="C715" s="88"/>
      <c r="D715" s="89"/>
      <c r="E715" s="90"/>
      <c r="F715" s="91"/>
      <c r="G715" s="92"/>
      <c r="H715" s="93"/>
      <c r="I715" s="93"/>
      <c r="J715" s="94"/>
      <c r="K715" s="94"/>
      <c r="L715" s="94"/>
      <c r="M715" s="94"/>
      <c r="N715" s="94"/>
      <c r="O715" s="95"/>
      <c r="P715" s="96"/>
      <c r="T715" s="49">
        <v>681</v>
      </c>
      <c r="U7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5" s="50" t="str">
        <f>IFERROR(INDEX(Tab_UBIGEO[],MATCH(PlnMsv_Tab_DocumentosAux[[#This Row],[ADQ_UBIGEO]],Tab_UBIGEO[UBIGEO],0),MATCH($V$34,Tab_UBIGEO[#Headers],0)),"")</f>
        <v/>
      </c>
      <c r="W715" s="50" t="str">
        <f>IFERROR(INDEX(Tab_UBIGEO[],MATCH(PlnMsv_Tab_DocumentosAux[[#This Row],[ADQ_UBIGEO]],Tab_UBIGEO[UBIGEO],0),MATCH($W$34,Tab_UBIGEO[#Headers],0)),"")</f>
        <v/>
      </c>
      <c r="X715" s="51" t="str">
        <f>IFERROR(INDEX(Tab_UBIGEO[],MATCH(PlnMsv_Tab_Documentos[[#This Row],[Departamento]],Tab_UBIGEO[Departamento],0),MATCH(X$34,Tab_UBIGEO[#Headers],0)),"")</f>
        <v/>
      </c>
      <c r="Y715" s="51" t="str">
        <f>IFERROR(INDEX(Tab_UBIGEO[],MATCH(PlnMsv_Tab_Documentos[[#This Row],[Provincia]],Tab_UBIGEO[Provincia],0),MATCH(Y$34,Tab_UBIGEO[#Headers],0)),"")</f>
        <v/>
      </c>
      <c r="Z715" s="50" t="str">
        <f>IF(PlnMsv_Tab_Documentos[[#This Row],[Departamento]]&lt;&gt;"",IF(COUNTIF(Tab_UBIGEO[Departamento],PlnMsv_Tab_Documentos[[#This Row],[Departamento]])&gt;=1,1,0),"")</f>
        <v/>
      </c>
      <c r="AA7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5" s="34"/>
    </row>
    <row r="716" spans="3:29" ht="27.6" customHeight="1">
      <c r="C716" s="88"/>
      <c r="D716" s="89"/>
      <c r="E716" s="90"/>
      <c r="F716" s="91"/>
      <c r="G716" s="92"/>
      <c r="H716" s="93"/>
      <c r="I716" s="93"/>
      <c r="J716" s="94"/>
      <c r="K716" s="94"/>
      <c r="L716" s="94"/>
      <c r="M716" s="94"/>
      <c r="N716" s="94"/>
      <c r="O716" s="95"/>
      <c r="P716" s="96"/>
      <c r="T716" s="49">
        <v>682</v>
      </c>
      <c r="U7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6" s="50" t="str">
        <f>IFERROR(INDEX(Tab_UBIGEO[],MATCH(PlnMsv_Tab_DocumentosAux[[#This Row],[ADQ_UBIGEO]],Tab_UBIGEO[UBIGEO],0),MATCH($V$34,Tab_UBIGEO[#Headers],0)),"")</f>
        <v/>
      </c>
      <c r="W716" s="50" t="str">
        <f>IFERROR(INDEX(Tab_UBIGEO[],MATCH(PlnMsv_Tab_DocumentosAux[[#This Row],[ADQ_UBIGEO]],Tab_UBIGEO[UBIGEO],0),MATCH($W$34,Tab_UBIGEO[#Headers],0)),"")</f>
        <v/>
      </c>
      <c r="X716" s="51" t="str">
        <f>IFERROR(INDEX(Tab_UBIGEO[],MATCH(PlnMsv_Tab_Documentos[[#This Row],[Departamento]],Tab_UBIGEO[Departamento],0),MATCH(X$34,Tab_UBIGEO[#Headers],0)),"")</f>
        <v/>
      </c>
      <c r="Y716" s="51" t="str">
        <f>IFERROR(INDEX(Tab_UBIGEO[],MATCH(PlnMsv_Tab_Documentos[[#This Row],[Provincia]],Tab_UBIGEO[Provincia],0),MATCH(Y$34,Tab_UBIGEO[#Headers],0)),"")</f>
        <v/>
      </c>
      <c r="Z716" s="50" t="str">
        <f>IF(PlnMsv_Tab_Documentos[[#This Row],[Departamento]]&lt;&gt;"",IF(COUNTIF(Tab_UBIGEO[Departamento],PlnMsv_Tab_Documentos[[#This Row],[Departamento]])&gt;=1,1,0),"")</f>
        <v/>
      </c>
      <c r="AA7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6" s="34"/>
    </row>
    <row r="717" spans="3:29" ht="27.6" customHeight="1">
      <c r="C717" s="88"/>
      <c r="D717" s="89"/>
      <c r="E717" s="90"/>
      <c r="F717" s="91"/>
      <c r="G717" s="92"/>
      <c r="H717" s="93"/>
      <c r="I717" s="93"/>
      <c r="J717" s="94"/>
      <c r="K717" s="94"/>
      <c r="L717" s="94"/>
      <c r="M717" s="94"/>
      <c r="N717" s="94"/>
      <c r="O717" s="95"/>
      <c r="P717" s="96"/>
      <c r="T717" s="49">
        <v>683</v>
      </c>
      <c r="U7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7" s="50" t="str">
        <f>IFERROR(INDEX(Tab_UBIGEO[],MATCH(PlnMsv_Tab_DocumentosAux[[#This Row],[ADQ_UBIGEO]],Tab_UBIGEO[UBIGEO],0),MATCH($V$34,Tab_UBIGEO[#Headers],0)),"")</f>
        <v/>
      </c>
      <c r="W717" s="50" t="str">
        <f>IFERROR(INDEX(Tab_UBIGEO[],MATCH(PlnMsv_Tab_DocumentosAux[[#This Row],[ADQ_UBIGEO]],Tab_UBIGEO[UBIGEO],0),MATCH($W$34,Tab_UBIGEO[#Headers],0)),"")</f>
        <v/>
      </c>
      <c r="X717" s="51" t="str">
        <f>IFERROR(INDEX(Tab_UBIGEO[],MATCH(PlnMsv_Tab_Documentos[[#This Row],[Departamento]],Tab_UBIGEO[Departamento],0),MATCH(X$34,Tab_UBIGEO[#Headers],0)),"")</f>
        <v/>
      </c>
      <c r="Y717" s="51" t="str">
        <f>IFERROR(INDEX(Tab_UBIGEO[],MATCH(PlnMsv_Tab_Documentos[[#This Row],[Provincia]],Tab_UBIGEO[Provincia],0),MATCH(Y$34,Tab_UBIGEO[#Headers],0)),"")</f>
        <v/>
      </c>
      <c r="Z717" s="50" t="str">
        <f>IF(PlnMsv_Tab_Documentos[[#This Row],[Departamento]]&lt;&gt;"",IF(COUNTIF(Tab_UBIGEO[Departamento],PlnMsv_Tab_Documentos[[#This Row],[Departamento]])&gt;=1,1,0),"")</f>
        <v/>
      </c>
      <c r="AA7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7" s="34"/>
    </row>
    <row r="718" spans="3:29" ht="27.6" customHeight="1">
      <c r="C718" s="88"/>
      <c r="D718" s="89"/>
      <c r="E718" s="90"/>
      <c r="F718" s="91"/>
      <c r="G718" s="92"/>
      <c r="H718" s="93"/>
      <c r="I718" s="93"/>
      <c r="J718" s="94"/>
      <c r="K718" s="94"/>
      <c r="L718" s="94"/>
      <c r="M718" s="94"/>
      <c r="N718" s="94"/>
      <c r="O718" s="95"/>
      <c r="P718" s="96"/>
      <c r="T718" s="49">
        <v>684</v>
      </c>
      <c r="U7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8" s="50" t="str">
        <f>IFERROR(INDEX(Tab_UBIGEO[],MATCH(PlnMsv_Tab_DocumentosAux[[#This Row],[ADQ_UBIGEO]],Tab_UBIGEO[UBIGEO],0),MATCH($V$34,Tab_UBIGEO[#Headers],0)),"")</f>
        <v/>
      </c>
      <c r="W718" s="50" t="str">
        <f>IFERROR(INDEX(Tab_UBIGEO[],MATCH(PlnMsv_Tab_DocumentosAux[[#This Row],[ADQ_UBIGEO]],Tab_UBIGEO[UBIGEO],0),MATCH($W$34,Tab_UBIGEO[#Headers],0)),"")</f>
        <v/>
      </c>
      <c r="X718" s="51" t="str">
        <f>IFERROR(INDEX(Tab_UBIGEO[],MATCH(PlnMsv_Tab_Documentos[[#This Row],[Departamento]],Tab_UBIGEO[Departamento],0),MATCH(X$34,Tab_UBIGEO[#Headers],0)),"")</f>
        <v/>
      </c>
      <c r="Y718" s="51" t="str">
        <f>IFERROR(INDEX(Tab_UBIGEO[],MATCH(PlnMsv_Tab_Documentos[[#This Row],[Provincia]],Tab_UBIGEO[Provincia],0),MATCH(Y$34,Tab_UBIGEO[#Headers],0)),"")</f>
        <v/>
      </c>
      <c r="Z718" s="50" t="str">
        <f>IF(PlnMsv_Tab_Documentos[[#This Row],[Departamento]]&lt;&gt;"",IF(COUNTIF(Tab_UBIGEO[Departamento],PlnMsv_Tab_Documentos[[#This Row],[Departamento]])&gt;=1,1,0),"")</f>
        <v/>
      </c>
      <c r="AA7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8" s="34"/>
    </row>
    <row r="719" spans="3:29" ht="27.6" customHeight="1">
      <c r="C719" s="88"/>
      <c r="D719" s="89"/>
      <c r="E719" s="90"/>
      <c r="F719" s="91"/>
      <c r="G719" s="92"/>
      <c r="H719" s="93"/>
      <c r="I719" s="93"/>
      <c r="J719" s="94"/>
      <c r="K719" s="94"/>
      <c r="L719" s="94"/>
      <c r="M719" s="94"/>
      <c r="N719" s="94"/>
      <c r="O719" s="95"/>
      <c r="P719" s="96"/>
      <c r="T719" s="49">
        <v>685</v>
      </c>
      <c r="U7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19" s="50" t="str">
        <f>IFERROR(INDEX(Tab_UBIGEO[],MATCH(PlnMsv_Tab_DocumentosAux[[#This Row],[ADQ_UBIGEO]],Tab_UBIGEO[UBIGEO],0),MATCH($V$34,Tab_UBIGEO[#Headers],0)),"")</f>
        <v/>
      </c>
      <c r="W719" s="50" t="str">
        <f>IFERROR(INDEX(Tab_UBIGEO[],MATCH(PlnMsv_Tab_DocumentosAux[[#This Row],[ADQ_UBIGEO]],Tab_UBIGEO[UBIGEO],0),MATCH($W$34,Tab_UBIGEO[#Headers],0)),"")</f>
        <v/>
      </c>
      <c r="X719" s="51" t="str">
        <f>IFERROR(INDEX(Tab_UBIGEO[],MATCH(PlnMsv_Tab_Documentos[[#This Row],[Departamento]],Tab_UBIGEO[Departamento],0),MATCH(X$34,Tab_UBIGEO[#Headers],0)),"")</f>
        <v/>
      </c>
      <c r="Y719" s="51" t="str">
        <f>IFERROR(INDEX(Tab_UBIGEO[],MATCH(PlnMsv_Tab_Documentos[[#This Row],[Provincia]],Tab_UBIGEO[Provincia],0),MATCH(Y$34,Tab_UBIGEO[#Headers],0)),"")</f>
        <v/>
      </c>
      <c r="Z719" s="50" t="str">
        <f>IF(PlnMsv_Tab_Documentos[[#This Row],[Departamento]]&lt;&gt;"",IF(COUNTIF(Tab_UBIGEO[Departamento],PlnMsv_Tab_Documentos[[#This Row],[Departamento]])&gt;=1,1,0),"")</f>
        <v/>
      </c>
      <c r="AA7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19" s="34"/>
    </row>
    <row r="720" spans="3:29" ht="27.6" customHeight="1">
      <c r="C720" s="88"/>
      <c r="D720" s="89"/>
      <c r="E720" s="90"/>
      <c r="F720" s="91"/>
      <c r="G720" s="92"/>
      <c r="H720" s="93"/>
      <c r="I720" s="93"/>
      <c r="J720" s="94"/>
      <c r="K720" s="94"/>
      <c r="L720" s="94"/>
      <c r="M720" s="94"/>
      <c r="N720" s="94"/>
      <c r="O720" s="95"/>
      <c r="P720" s="96"/>
      <c r="T720" s="49">
        <v>686</v>
      </c>
      <c r="U7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0" s="50" t="str">
        <f>IFERROR(INDEX(Tab_UBIGEO[],MATCH(PlnMsv_Tab_DocumentosAux[[#This Row],[ADQ_UBIGEO]],Tab_UBIGEO[UBIGEO],0),MATCH($V$34,Tab_UBIGEO[#Headers],0)),"")</f>
        <v/>
      </c>
      <c r="W720" s="50" t="str">
        <f>IFERROR(INDEX(Tab_UBIGEO[],MATCH(PlnMsv_Tab_DocumentosAux[[#This Row],[ADQ_UBIGEO]],Tab_UBIGEO[UBIGEO],0),MATCH($W$34,Tab_UBIGEO[#Headers],0)),"")</f>
        <v/>
      </c>
      <c r="X720" s="51" t="str">
        <f>IFERROR(INDEX(Tab_UBIGEO[],MATCH(PlnMsv_Tab_Documentos[[#This Row],[Departamento]],Tab_UBIGEO[Departamento],0),MATCH(X$34,Tab_UBIGEO[#Headers],0)),"")</f>
        <v/>
      </c>
      <c r="Y720" s="51" t="str">
        <f>IFERROR(INDEX(Tab_UBIGEO[],MATCH(PlnMsv_Tab_Documentos[[#This Row],[Provincia]],Tab_UBIGEO[Provincia],0),MATCH(Y$34,Tab_UBIGEO[#Headers],0)),"")</f>
        <v/>
      </c>
      <c r="Z720" s="50" t="str">
        <f>IF(PlnMsv_Tab_Documentos[[#This Row],[Departamento]]&lt;&gt;"",IF(COUNTIF(Tab_UBIGEO[Departamento],PlnMsv_Tab_Documentos[[#This Row],[Departamento]])&gt;=1,1,0),"")</f>
        <v/>
      </c>
      <c r="AA7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0" s="34"/>
    </row>
    <row r="721" spans="3:29" ht="27.6" customHeight="1">
      <c r="C721" s="88"/>
      <c r="D721" s="89"/>
      <c r="E721" s="90"/>
      <c r="F721" s="91"/>
      <c r="G721" s="92"/>
      <c r="H721" s="93"/>
      <c r="I721" s="93"/>
      <c r="J721" s="94"/>
      <c r="K721" s="94"/>
      <c r="L721" s="94"/>
      <c r="M721" s="94"/>
      <c r="N721" s="94"/>
      <c r="O721" s="95"/>
      <c r="P721" s="96"/>
      <c r="T721" s="49">
        <v>687</v>
      </c>
      <c r="U7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1" s="50" t="str">
        <f>IFERROR(INDEX(Tab_UBIGEO[],MATCH(PlnMsv_Tab_DocumentosAux[[#This Row],[ADQ_UBIGEO]],Tab_UBIGEO[UBIGEO],0),MATCH($V$34,Tab_UBIGEO[#Headers],0)),"")</f>
        <v/>
      </c>
      <c r="W721" s="50" t="str">
        <f>IFERROR(INDEX(Tab_UBIGEO[],MATCH(PlnMsv_Tab_DocumentosAux[[#This Row],[ADQ_UBIGEO]],Tab_UBIGEO[UBIGEO],0),MATCH($W$34,Tab_UBIGEO[#Headers],0)),"")</f>
        <v/>
      </c>
      <c r="X721" s="51" t="str">
        <f>IFERROR(INDEX(Tab_UBIGEO[],MATCH(PlnMsv_Tab_Documentos[[#This Row],[Departamento]],Tab_UBIGEO[Departamento],0),MATCH(X$34,Tab_UBIGEO[#Headers],0)),"")</f>
        <v/>
      </c>
      <c r="Y721" s="51" t="str">
        <f>IFERROR(INDEX(Tab_UBIGEO[],MATCH(PlnMsv_Tab_Documentos[[#This Row],[Provincia]],Tab_UBIGEO[Provincia],0),MATCH(Y$34,Tab_UBIGEO[#Headers],0)),"")</f>
        <v/>
      </c>
      <c r="Z721" s="50" t="str">
        <f>IF(PlnMsv_Tab_Documentos[[#This Row],[Departamento]]&lt;&gt;"",IF(COUNTIF(Tab_UBIGEO[Departamento],PlnMsv_Tab_Documentos[[#This Row],[Departamento]])&gt;=1,1,0),"")</f>
        <v/>
      </c>
      <c r="AA7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1" s="34"/>
    </row>
    <row r="722" spans="3:29" ht="27.6" customHeight="1">
      <c r="C722" s="88"/>
      <c r="D722" s="89"/>
      <c r="E722" s="90"/>
      <c r="F722" s="91"/>
      <c r="G722" s="92"/>
      <c r="H722" s="93"/>
      <c r="I722" s="93"/>
      <c r="J722" s="94"/>
      <c r="K722" s="94"/>
      <c r="L722" s="94"/>
      <c r="M722" s="94"/>
      <c r="N722" s="94"/>
      <c r="O722" s="95"/>
      <c r="P722" s="96"/>
      <c r="T722" s="49">
        <v>688</v>
      </c>
      <c r="U7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2" s="50" t="str">
        <f>IFERROR(INDEX(Tab_UBIGEO[],MATCH(PlnMsv_Tab_DocumentosAux[[#This Row],[ADQ_UBIGEO]],Tab_UBIGEO[UBIGEO],0),MATCH($V$34,Tab_UBIGEO[#Headers],0)),"")</f>
        <v/>
      </c>
      <c r="W722" s="50" t="str">
        <f>IFERROR(INDEX(Tab_UBIGEO[],MATCH(PlnMsv_Tab_DocumentosAux[[#This Row],[ADQ_UBIGEO]],Tab_UBIGEO[UBIGEO],0),MATCH($W$34,Tab_UBIGEO[#Headers],0)),"")</f>
        <v/>
      </c>
      <c r="X722" s="51" t="str">
        <f>IFERROR(INDEX(Tab_UBIGEO[],MATCH(PlnMsv_Tab_Documentos[[#This Row],[Departamento]],Tab_UBIGEO[Departamento],0),MATCH(X$34,Tab_UBIGEO[#Headers],0)),"")</f>
        <v/>
      </c>
      <c r="Y722" s="51" t="str">
        <f>IFERROR(INDEX(Tab_UBIGEO[],MATCH(PlnMsv_Tab_Documentos[[#This Row],[Provincia]],Tab_UBIGEO[Provincia],0),MATCH(Y$34,Tab_UBIGEO[#Headers],0)),"")</f>
        <v/>
      </c>
      <c r="Z722" s="50" t="str">
        <f>IF(PlnMsv_Tab_Documentos[[#This Row],[Departamento]]&lt;&gt;"",IF(COUNTIF(Tab_UBIGEO[Departamento],PlnMsv_Tab_Documentos[[#This Row],[Departamento]])&gt;=1,1,0),"")</f>
        <v/>
      </c>
      <c r="AA7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2" s="34"/>
    </row>
    <row r="723" spans="3:29" ht="27.6" customHeight="1">
      <c r="C723" s="88"/>
      <c r="D723" s="89"/>
      <c r="E723" s="90"/>
      <c r="F723" s="91"/>
      <c r="G723" s="92"/>
      <c r="H723" s="93"/>
      <c r="I723" s="93"/>
      <c r="J723" s="94"/>
      <c r="K723" s="94"/>
      <c r="L723" s="94"/>
      <c r="M723" s="94"/>
      <c r="N723" s="94"/>
      <c r="O723" s="95"/>
      <c r="P723" s="96"/>
      <c r="T723" s="49">
        <v>689</v>
      </c>
      <c r="U7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3" s="50" t="str">
        <f>IFERROR(INDEX(Tab_UBIGEO[],MATCH(PlnMsv_Tab_DocumentosAux[[#This Row],[ADQ_UBIGEO]],Tab_UBIGEO[UBIGEO],0),MATCH($V$34,Tab_UBIGEO[#Headers],0)),"")</f>
        <v/>
      </c>
      <c r="W723" s="50" t="str">
        <f>IFERROR(INDEX(Tab_UBIGEO[],MATCH(PlnMsv_Tab_DocumentosAux[[#This Row],[ADQ_UBIGEO]],Tab_UBIGEO[UBIGEO],0),MATCH($W$34,Tab_UBIGEO[#Headers],0)),"")</f>
        <v/>
      </c>
      <c r="X723" s="51" t="str">
        <f>IFERROR(INDEX(Tab_UBIGEO[],MATCH(PlnMsv_Tab_Documentos[[#This Row],[Departamento]],Tab_UBIGEO[Departamento],0),MATCH(X$34,Tab_UBIGEO[#Headers],0)),"")</f>
        <v/>
      </c>
      <c r="Y723" s="51" t="str">
        <f>IFERROR(INDEX(Tab_UBIGEO[],MATCH(PlnMsv_Tab_Documentos[[#This Row],[Provincia]],Tab_UBIGEO[Provincia],0),MATCH(Y$34,Tab_UBIGEO[#Headers],0)),"")</f>
        <v/>
      </c>
      <c r="Z723" s="50" t="str">
        <f>IF(PlnMsv_Tab_Documentos[[#This Row],[Departamento]]&lt;&gt;"",IF(COUNTIF(Tab_UBIGEO[Departamento],PlnMsv_Tab_Documentos[[#This Row],[Departamento]])&gt;=1,1,0),"")</f>
        <v/>
      </c>
      <c r="AA7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3" s="34"/>
    </row>
    <row r="724" spans="3:29" ht="27.6" customHeight="1">
      <c r="C724" s="88"/>
      <c r="D724" s="89"/>
      <c r="E724" s="90"/>
      <c r="F724" s="91"/>
      <c r="G724" s="92"/>
      <c r="H724" s="93"/>
      <c r="I724" s="93"/>
      <c r="J724" s="94"/>
      <c r="K724" s="94"/>
      <c r="L724" s="94"/>
      <c r="M724" s="94"/>
      <c r="N724" s="94"/>
      <c r="O724" s="95"/>
      <c r="P724" s="96"/>
      <c r="T724" s="49">
        <v>690</v>
      </c>
      <c r="U7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4" s="50" t="str">
        <f>IFERROR(INDEX(Tab_UBIGEO[],MATCH(PlnMsv_Tab_DocumentosAux[[#This Row],[ADQ_UBIGEO]],Tab_UBIGEO[UBIGEO],0),MATCH($V$34,Tab_UBIGEO[#Headers],0)),"")</f>
        <v/>
      </c>
      <c r="W724" s="50" t="str">
        <f>IFERROR(INDEX(Tab_UBIGEO[],MATCH(PlnMsv_Tab_DocumentosAux[[#This Row],[ADQ_UBIGEO]],Tab_UBIGEO[UBIGEO],0),MATCH($W$34,Tab_UBIGEO[#Headers],0)),"")</f>
        <v/>
      </c>
      <c r="X724" s="51" t="str">
        <f>IFERROR(INDEX(Tab_UBIGEO[],MATCH(PlnMsv_Tab_Documentos[[#This Row],[Departamento]],Tab_UBIGEO[Departamento],0),MATCH(X$34,Tab_UBIGEO[#Headers],0)),"")</f>
        <v/>
      </c>
      <c r="Y724" s="51" t="str">
        <f>IFERROR(INDEX(Tab_UBIGEO[],MATCH(PlnMsv_Tab_Documentos[[#This Row],[Provincia]],Tab_UBIGEO[Provincia],0),MATCH(Y$34,Tab_UBIGEO[#Headers],0)),"")</f>
        <v/>
      </c>
      <c r="Z724" s="50" t="str">
        <f>IF(PlnMsv_Tab_Documentos[[#This Row],[Departamento]]&lt;&gt;"",IF(COUNTIF(Tab_UBIGEO[Departamento],PlnMsv_Tab_Documentos[[#This Row],[Departamento]])&gt;=1,1,0),"")</f>
        <v/>
      </c>
      <c r="AA7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4" s="34"/>
    </row>
    <row r="725" spans="3:29" ht="27.6" customHeight="1">
      <c r="C725" s="88"/>
      <c r="D725" s="89"/>
      <c r="E725" s="90"/>
      <c r="F725" s="91"/>
      <c r="G725" s="92"/>
      <c r="H725" s="93"/>
      <c r="I725" s="93"/>
      <c r="J725" s="94"/>
      <c r="K725" s="94"/>
      <c r="L725" s="94"/>
      <c r="M725" s="94"/>
      <c r="N725" s="94"/>
      <c r="O725" s="95"/>
      <c r="P725" s="96"/>
      <c r="T725" s="49">
        <v>691</v>
      </c>
      <c r="U7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5" s="50" t="str">
        <f>IFERROR(INDEX(Tab_UBIGEO[],MATCH(PlnMsv_Tab_DocumentosAux[[#This Row],[ADQ_UBIGEO]],Tab_UBIGEO[UBIGEO],0),MATCH($V$34,Tab_UBIGEO[#Headers],0)),"")</f>
        <v/>
      </c>
      <c r="W725" s="50" t="str">
        <f>IFERROR(INDEX(Tab_UBIGEO[],MATCH(PlnMsv_Tab_DocumentosAux[[#This Row],[ADQ_UBIGEO]],Tab_UBIGEO[UBIGEO],0),MATCH($W$34,Tab_UBIGEO[#Headers],0)),"")</f>
        <v/>
      </c>
      <c r="X725" s="51" t="str">
        <f>IFERROR(INDEX(Tab_UBIGEO[],MATCH(PlnMsv_Tab_Documentos[[#This Row],[Departamento]],Tab_UBIGEO[Departamento],0),MATCH(X$34,Tab_UBIGEO[#Headers],0)),"")</f>
        <v/>
      </c>
      <c r="Y725" s="51" t="str">
        <f>IFERROR(INDEX(Tab_UBIGEO[],MATCH(PlnMsv_Tab_Documentos[[#This Row],[Provincia]],Tab_UBIGEO[Provincia],0),MATCH(Y$34,Tab_UBIGEO[#Headers],0)),"")</f>
        <v/>
      </c>
      <c r="Z725" s="50" t="str">
        <f>IF(PlnMsv_Tab_Documentos[[#This Row],[Departamento]]&lt;&gt;"",IF(COUNTIF(Tab_UBIGEO[Departamento],PlnMsv_Tab_Documentos[[#This Row],[Departamento]])&gt;=1,1,0),"")</f>
        <v/>
      </c>
      <c r="AA7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5" s="34"/>
    </row>
    <row r="726" spans="3:29" ht="27.6" customHeight="1">
      <c r="C726" s="88"/>
      <c r="D726" s="89"/>
      <c r="E726" s="90"/>
      <c r="F726" s="91"/>
      <c r="G726" s="92"/>
      <c r="H726" s="93"/>
      <c r="I726" s="93"/>
      <c r="J726" s="94"/>
      <c r="K726" s="94"/>
      <c r="L726" s="94"/>
      <c r="M726" s="94"/>
      <c r="N726" s="94"/>
      <c r="O726" s="95"/>
      <c r="P726" s="96"/>
      <c r="T726" s="49">
        <v>692</v>
      </c>
      <c r="U7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6" s="50" t="str">
        <f>IFERROR(INDEX(Tab_UBIGEO[],MATCH(PlnMsv_Tab_DocumentosAux[[#This Row],[ADQ_UBIGEO]],Tab_UBIGEO[UBIGEO],0),MATCH($V$34,Tab_UBIGEO[#Headers],0)),"")</f>
        <v/>
      </c>
      <c r="W726" s="50" t="str">
        <f>IFERROR(INDEX(Tab_UBIGEO[],MATCH(PlnMsv_Tab_DocumentosAux[[#This Row],[ADQ_UBIGEO]],Tab_UBIGEO[UBIGEO],0),MATCH($W$34,Tab_UBIGEO[#Headers],0)),"")</f>
        <v/>
      </c>
      <c r="X726" s="51" t="str">
        <f>IFERROR(INDEX(Tab_UBIGEO[],MATCH(PlnMsv_Tab_Documentos[[#This Row],[Departamento]],Tab_UBIGEO[Departamento],0),MATCH(X$34,Tab_UBIGEO[#Headers],0)),"")</f>
        <v/>
      </c>
      <c r="Y726" s="51" t="str">
        <f>IFERROR(INDEX(Tab_UBIGEO[],MATCH(PlnMsv_Tab_Documentos[[#This Row],[Provincia]],Tab_UBIGEO[Provincia],0),MATCH(Y$34,Tab_UBIGEO[#Headers],0)),"")</f>
        <v/>
      </c>
      <c r="Z726" s="50" t="str">
        <f>IF(PlnMsv_Tab_Documentos[[#This Row],[Departamento]]&lt;&gt;"",IF(COUNTIF(Tab_UBIGEO[Departamento],PlnMsv_Tab_Documentos[[#This Row],[Departamento]])&gt;=1,1,0),"")</f>
        <v/>
      </c>
      <c r="AA7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6" s="34"/>
    </row>
    <row r="727" spans="3:29" ht="27.6" customHeight="1">
      <c r="C727" s="88"/>
      <c r="D727" s="89"/>
      <c r="E727" s="90"/>
      <c r="F727" s="91"/>
      <c r="G727" s="92"/>
      <c r="H727" s="93"/>
      <c r="I727" s="93"/>
      <c r="J727" s="94"/>
      <c r="K727" s="94"/>
      <c r="L727" s="94"/>
      <c r="M727" s="94"/>
      <c r="N727" s="94"/>
      <c r="O727" s="95"/>
      <c r="P727" s="96"/>
      <c r="T727" s="49">
        <v>693</v>
      </c>
      <c r="U7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7" s="50" t="str">
        <f>IFERROR(INDEX(Tab_UBIGEO[],MATCH(PlnMsv_Tab_DocumentosAux[[#This Row],[ADQ_UBIGEO]],Tab_UBIGEO[UBIGEO],0),MATCH($V$34,Tab_UBIGEO[#Headers],0)),"")</f>
        <v/>
      </c>
      <c r="W727" s="50" t="str">
        <f>IFERROR(INDEX(Tab_UBIGEO[],MATCH(PlnMsv_Tab_DocumentosAux[[#This Row],[ADQ_UBIGEO]],Tab_UBIGEO[UBIGEO],0),MATCH($W$34,Tab_UBIGEO[#Headers],0)),"")</f>
        <v/>
      </c>
      <c r="X727" s="51" t="str">
        <f>IFERROR(INDEX(Tab_UBIGEO[],MATCH(PlnMsv_Tab_Documentos[[#This Row],[Departamento]],Tab_UBIGEO[Departamento],0),MATCH(X$34,Tab_UBIGEO[#Headers],0)),"")</f>
        <v/>
      </c>
      <c r="Y727" s="51" t="str">
        <f>IFERROR(INDEX(Tab_UBIGEO[],MATCH(PlnMsv_Tab_Documentos[[#This Row],[Provincia]],Tab_UBIGEO[Provincia],0),MATCH(Y$34,Tab_UBIGEO[#Headers],0)),"")</f>
        <v/>
      </c>
      <c r="Z727" s="50" t="str">
        <f>IF(PlnMsv_Tab_Documentos[[#This Row],[Departamento]]&lt;&gt;"",IF(COUNTIF(Tab_UBIGEO[Departamento],PlnMsv_Tab_Documentos[[#This Row],[Departamento]])&gt;=1,1,0),"")</f>
        <v/>
      </c>
      <c r="AA7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7" s="34"/>
    </row>
    <row r="728" spans="3:29" ht="27.6" customHeight="1">
      <c r="C728" s="88"/>
      <c r="D728" s="89"/>
      <c r="E728" s="90"/>
      <c r="F728" s="91"/>
      <c r="G728" s="92"/>
      <c r="H728" s="93"/>
      <c r="I728" s="93"/>
      <c r="J728" s="94"/>
      <c r="K728" s="94"/>
      <c r="L728" s="94"/>
      <c r="M728" s="94"/>
      <c r="N728" s="94"/>
      <c r="O728" s="95"/>
      <c r="P728" s="96"/>
      <c r="T728" s="49">
        <v>694</v>
      </c>
      <c r="U7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8" s="50" t="str">
        <f>IFERROR(INDEX(Tab_UBIGEO[],MATCH(PlnMsv_Tab_DocumentosAux[[#This Row],[ADQ_UBIGEO]],Tab_UBIGEO[UBIGEO],0),MATCH($V$34,Tab_UBIGEO[#Headers],0)),"")</f>
        <v/>
      </c>
      <c r="W728" s="50" t="str">
        <f>IFERROR(INDEX(Tab_UBIGEO[],MATCH(PlnMsv_Tab_DocumentosAux[[#This Row],[ADQ_UBIGEO]],Tab_UBIGEO[UBIGEO],0),MATCH($W$34,Tab_UBIGEO[#Headers],0)),"")</f>
        <v/>
      </c>
      <c r="X728" s="51" t="str">
        <f>IFERROR(INDEX(Tab_UBIGEO[],MATCH(PlnMsv_Tab_Documentos[[#This Row],[Departamento]],Tab_UBIGEO[Departamento],0),MATCH(X$34,Tab_UBIGEO[#Headers],0)),"")</f>
        <v/>
      </c>
      <c r="Y728" s="51" t="str">
        <f>IFERROR(INDEX(Tab_UBIGEO[],MATCH(PlnMsv_Tab_Documentos[[#This Row],[Provincia]],Tab_UBIGEO[Provincia],0),MATCH(Y$34,Tab_UBIGEO[#Headers],0)),"")</f>
        <v/>
      </c>
      <c r="Z728" s="50" t="str">
        <f>IF(PlnMsv_Tab_Documentos[[#This Row],[Departamento]]&lt;&gt;"",IF(COUNTIF(Tab_UBIGEO[Departamento],PlnMsv_Tab_Documentos[[#This Row],[Departamento]])&gt;=1,1,0),"")</f>
        <v/>
      </c>
      <c r="AA7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8" s="34"/>
    </row>
    <row r="729" spans="3:29" ht="27.6" customHeight="1">
      <c r="C729" s="88"/>
      <c r="D729" s="89"/>
      <c r="E729" s="90"/>
      <c r="F729" s="91"/>
      <c r="G729" s="92"/>
      <c r="H729" s="93"/>
      <c r="I729" s="93"/>
      <c r="J729" s="94"/>
      <c r="K729" s="94"/>
      <c r="L729" s="94"/>
      <c r="M729" s="94"/>
      <c r="N729" s="94"/>
      <c r="O729" s="95"/>
      <c r="P729" s="96"/>
      <c r="T729" s="49">
        <v>695</v>
      </c>
      <c r="U7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29" s="50" t="str">
        <f>IFERROR(INDEX(Tab_UBIGEO[],MATCH(PlnMsv_Tab_DocumentosAux[[#This Row],[ADQ_UBIGEO]],Tab_UBIGEO[UBIGEO],0),MATCH($V$34,Tab_UBIGEO[#Headers],0)),"")</f>
        <v/>
      </c>
      <c r="W729" s="50" t="str">
        <f>IFERROR(INDEX(Tab_UBIGEO[],MATCH(PlnMsv_Tab_DocumentosAux[[#This Row],[ADQ_UBIGEO]],Tab_UBIGEO[UBIGEO],0),MATCH($W$34,Tab_UBIGEO[#Headers],0)),"")</f>
        <v/>
      </c>
      <c r="X729" s="51" t="str">
        <f>IFERROR(INDEX(Tab_UBIGEO[],MATCH(PlnMsv_Tab_Documentos[[#This Row],[Departamento]],Tab_UBIGEO[Departamento],0),MATCH(X$34,Tab_UBIGEO[#Headers],0)),"")</f>
        <v/>
      </c>
      <c r="Y729" s="51" t="str">
        <f>IFERROR(INDEX(Tab_UBIGEO[],MATCH(PlnMsv_Tab_Documentos[[#This Row],[Provincia]],Tab_UBIGEO[Provincia],0),MATCH(Y$34,Tab_UBIGEO[#Headers],0)),"")</f>
        <v/>
      </c>
      <c r="Z729" s="50" t="str">
        <f>IF(PlnMsv_Tab_Documentos[[#This Row],[Departamento]]&lt;&gt;"",IF(COUNTIF(Tab_UBIGEO[Departamento],PlnMsv_Tab_Documentos[[#This Row],[Departamento]])&gt;=1,1,0),"")</f>
        <v/>
      </c>
      <c r="AA7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29" s="34"/>
    </row>
    <row r="730" spans="3:29" ht="27.6" customHeight="1">
      <c r="C730" s="88"/>
      <c r="D730" s="89"/>
      <c r="E730" s="90"/>
      <c r="F730" s="91"/>
      <c r="G730" s="92"/>
      <c r="H730" s="93"/>
      <c r="I730" s="93"/>
      <c r="J730" s="94"/>
      <c r="K730" s="94"/>
      <c r="L730" s="94"/>
      <c r="M730" s="94"/>
      <c r="N730" s="94"/>
      <c r="O730" s="95"/>
      <c r="P730" s="96"/>
      <c r="T730" s="49">
        <v>696</v>
      </c>
      <c r="U7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0" s="50" t="str">
        <f>IFERROR(INDEX(Tab_UBIGEO[],MATCH(PlnMsv_Tab_DocumentosAux[[#This Row],[ADQ_UBIGEO]],Tab_UBIGEO[UBIGEO],0),MATCH($V$34,Tab_UBIGEO[#Headers],0)),"")</f>
        <v/>
      </c>
      <c r="W730" s="50" t="str">
        <f>IFERROR(INDEX(Tab_UBIGEO[],MATCH(PlnMsv_Tab_DocumentosAux[[#This Row],[ADQ_UBIGEO]],Tab_UBIGEO[UBIGEO],0),MATCH($W$34,Tab_UBIGEO[#Headers],0)),"")</f>
        <v/>
      </c>
      <c r="X730" s="51" t="str">
        <f>IFERROR(INDEX(Tab_UBIGEO[],MATCH(PlnMsv_Tab_Documentos[[#This Row],[Departamento]],Tab_UBIGEO[Departamento],0),MATCH(X$34,Tab_UBIGEO[#Headers],0)),"")</f>
        <v/>
      </c>
      <c r="Y730" s="51" t="str">
        <f>IFERROR(INDEX(Tab_UBIGEO[],MATCH(PlnMsv_Tab_Documentos[[#This Row],[Provincia]],Tab_UBIGEO[Provincia],0),MATCH(Y$34,Tab_UBIGEO[#Headers],0)),"")</f>
        <v/>
      </c>
      <c r="Z730" s="50" t="str">
        <f>IF(PlnMsv_Tab_Documentos[[#This Row],[Departamento]]&lt;&gt;"",IF(COUNTIF(Tab_UBIGEO[Departamento],PlnMsv_Tab_Documentos[[#This Row],[Departamento]])&gt;=1,1,0),"")</f>
        <v/>
      </c>
      <c r="AA7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0" s="34"/>
    </row>
    <row r="731" spans="3:29" ht="27.6" customHeight="1">
      <c r="C731" s="88"/>
      <c r="D731" s="89"/>
      <c r="E731" s="90"/>
      <c r="F731" s="91"/>
      <c r="G731" s="92"/>
      <c r="H731" s="93"/>
      <c r="I731" s="93"/>
      <c r="J731" s="94"/>
      <c r="K731" s="94"/>
      <c r="L731" s="94"/>
      <c r="M731" s="94"/>
      <c r="N731" s="94"/>
      <c r="O731" s="95"/>
      <c r="P731" s="96"/>
      <c r="T731" s="49">
        <v>697</v>
      </c>
      <c r="U7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1" s="50" t="str">
        <f>IFERROR(INDEX(Tab_UBIGEO[],MATCH(PlnMsv_Tab_DocumentosAux[[#This Row],[ADQ_UBIGEO]],Tab_UBIGEO[UBIGEO],0),MATCH($V$34,Tab_UBIGEO[#Headers],0)),"")</f>
        <v/>
      </c>
      <c r="W731" s="50" t="str">
        <f>IFERROR(INDEX(Tab_UBIGEO[],MATCH(PlnMsv_Tab_DocumentosAux[[#This Row],[ADQ_UBIGEO]],Tab_UBIGEO[UBIGEO],0),MATCH($W$34,Tab_UBIGEO[#Headers],0)),"")</f>
        <v/>
      </c>
      <c r="X731" s="51" t="str">
        <f>IFERROR(INDEX(Tab_UBIGEO[],MATCH(PlnMsv_Tab_Documentos[[#This Row],[Departamento]],Tab_UBIGEO[Departamento],0),MATCH(X$34,Tab_UBIGEO[#Headers],0)),"")</f>
        <v/>
      </c>
      <c r="Y731" s="51" t="str">
        <f>IFERROR(INDEX(Tab_UBIGEO[],MATCH(PlnMsv_Tab_Documentos[[#This Row],[Provincia]],Tab_UBIGEO[Provincia],0),MATCH(Y$34,Tab_UBIGEO[#Headers],0)),"")</f>
        <v/>
      </c>
      <c r="Z731" s="50" t="str">
        <f>IF(PlnMsv_Tab_Documentos[[#This Row],[Departamento]]&lt;&gt;"",IF(COUNTIF(Tab_UBIGEO[Departamento],PlnMsv_Tab_Documentos[[#This Row],[Departamento]])&gt;=1,1,0),"")</f>
        <v/>
      </c>
      <c r="AA7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1" s="34"/>
    </row>
    <row r="732" spans="3:29" ht="27.6" customHeight="1">
      <c r="C732" s="88"/>
      <c r="D732" s="89"/>
      <c r="E732" s="90"/>
      <c r="F732" s="91"/>
      <c r="G732" s="92"/>
      <c r="H732" s="93"/>
      <c r="I732" s="93"/>
      <c r="J732" s="94"/>
      <c r="K732" s="94"/>
      <c r="L732" s="94"/>
      <c r="M732" s="94"/>
      <c r="N732" s="94"/>
      <c r="O732" s="95"/>
      <c r="P732" s="96"/>
      <c r="T732" s="49">
        <v>698</v>
      </c>
      <c r="U7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2" s="50" t="str">
        <f>IFERROR(INDEX(Tab_UBIGEO[],MATCH(PlnMsv_Tab_DocumentosAux[[#This Row],[ADQ_UBIGEO]],Tab_UBIGEO[UBIGEO],0),MATCH($V$34,Tab_UBIGEO[#Headers],0)),"")</f>
        <v/>
      </c>
      <c r="W732" s="50" t="str">
        <f>IFERROR(INDEX(Tab_UBIGEO[],MATCH(PlnMsv_Tab_DocumentosAux[[#This Row],[ADQ_UBIGEO]],Tab_UBIGEO[UBIGEO],0),MATCH($W$34,Tab_UBIGEO[#Headers],0)),"")</f>
        <v/>
      </c>
      <c r="X732" s="51" t="str">
        <f>IFERROR(INDEX(Tab_UBIGEO[],MATCH(PlnMsv_Tab_Documentos[[#This Row],[Departamento]],Tab_UBIGEO[Departamento],0),MATCH(X$34,Tab_UBIGEO[#Headers],0)),"")</f>
        <v/>
      </c>
      <c r="Y732" s="51" t="str">
        <f>IFERROR(INDEX(Tab_UBIGEO[],MATCH(PlnMsv_Tab_Documentos[[#This Row],[Provincia]],Tab_UBIGEO[Provincia],0),MATCH(Y$34,Tab_UBIGEO[#Headers],0)),"")</f>
        <v/>
      </c>
      <c r="Z732" s="50" t="str">
        <f>IF(PlnMsv_Tab_Documentos[[#This Row],[Departamento]]&lt;&gt;"",IF(COUNTIF(Tab_UBIGEO[Departamento],PlnMsv_Tab_Documentos[[#This Row],[Departamento]])&gt;=1,1,0),"")</f>
        <v/>
      </c>
      <c r="AA7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2" s="34"/>
    </row>
    <row r="733" spans="3:29" ht="27.6" customHeight="1">
      <c r="C733" s="88"/>
      <c r="D733" s="89"/>
      <c r="E733" s="90"/>
      <c r="F733" s="91"/>
      <c r="G733" s="92"/>
      <c r="H733" s="93"/>
      <c r="I733" s="93"/>
      <c r="J733" s="94"/>
      <c r="K733" s="94"/>
      <c r="L733" s="94"/>
      <c r="M733" s="94"/>
      <c r="N733" s="94"/>
      <c r="O733" s="95"/>
      <c r="P733" s="96"/>
      <c r="T733" s="49">
        <v>699</v>
      </c>
      <c r="U7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3" s="50" t="str">
        <f>IFERROR(INDEX(Tab_UBIGEO[],MATCH(PlnMsv_Tab_DocumentosAux[[#This Row],[ADQ_UBIGEO]],Tab_UBIGEO[UBIGEO],0),MATCH($V$34,Tab_UBIGEO[#Headers],0)),"")</f>
        <v/>
      </c>
      <c r="W733" s="50" t="str">
        <f>IFERROR(INDEX(Tab_UBIGEO[],MATCH(PlnMsv_Tab_DocumentosAux[[#This Row],[ADQ_UBIGEO]],Tab_UBIGEO[UBIGEO],0),MATCH($W$34,Tab_UBIGEO[#Headers],0)),"")</f>
        <v/>
      </c>
      <c r="X733" s="51" t="str">
        <f>IFERROR(INDEX(Tab_UBIGEO[],MATCH(PlnMsv_Tab_Documentos[[#This Row],[Departamento]],Tab_UBIGEO[Departamento],0),MATCH(X$34,Tab_UBIGEO[#Headers],0)),"")</f>
        <v/>
      </c>
      <c r="Y733" s="51" t="str">
        <f>IFERROR(INDEX(Tab_UBIGEO[],MATCH(PlnMsv_Tab_Documentos[[#This Row],[Provincia]],Tab_UBIGEO[Provincia],0),MATCH(Y$34,Tab_UBIGEO[#Headers],0)),"")</f>
        <v/>
      </c>
      <c r="Z733" s="50" t="str">
        <f>IF(PlnMsv_Tab_Documentos[[#This Row],[Departamento]]&lt;&gt;"",IF(COUNTIF(Tab_UBIGEO[Departamento],PlnMsv_Tab_Documentos[[#This Row],[Departamento]])&gt;=1,1,0),"")</f>
        <v/>
      </c>
      <c r="AA7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3" s="34"/>
    </row>
    <row r="734" spans="3:29" ht="27.6" customHeight="1">
      <c r="C734" s="88"/>
      <c r="D734" s="89"/>
      <c r="E734" s="90"/>
      <c r="F734" s="91"/>
      <c r="G734" s="92"/>
      <c r="H734" s="93"/>
      <c r="I734" s="93"/>
      <c r="J734" s="94"/>
      <c r="K734" s="94"/>
      <c r="L734" s="94"/>
      <c r="M734" s="94"/>
      <c r="N734" s="94"/>
      <c r="O734" s="95"/>
      <c r="P734" s="96"/>
      <c r="T734" s="49">
        <v>700</v>
      </c>
      <c r="U7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4" s="50" t="str">
        <f>IFERROR(INDEX(Tab_UBIGEO[],MATCH(PlnMsv_Tab_DocumentosAux[[#This Row],[ADQ_UBIGEO]],Tab_UBIGEO[UBIGEO],0),MATCH($V$34,Tab_UBIGEO[#Headers],0)),"")</f>
        <v/>
      </c>
      <c r="W734" s="50" t="str">
        <f>IFERROR(INDEX(Tab_UBIGEO[],MATCH(PlnMsv_Tab_DocumentosAux[[#This Row],[ADQ_UBIGEO]],Tab_UBIGEO[UBIGEO],0),MATCH($W$34,Tab_UBIGEO[#Headers],0)),"")</f>
        <v/>
      </c>
      <c r="X734" s="51" t="str">
        <f>IFERROR(INDEX(Tab_UBIGEO[],MATCH(PlnMsv_Tab_Documentos[[#This Row],[Departamento]],Tab_UBIGEO[Departamento],0),MATCH(X$34,Tab_UBIGEO[#Headers],0)),"")</f>
        <v/>
      </c>
      <c r="Y734" s="51" t="str">
        <f>IFERROR(INDEX(Tab_UBIGEO[],MATCH(PlnMsv_Tab_Documentos[[#This Row],[Provincia]],Tab_UBIGEO[Provincia],0),MATCH(Y$34,Tab_UBIGEO[#Headers],0)),"")</f>
        <v/>
      </c>
      <c r="Z734" s="50" t="str">
        <f>IF(PlnMsv_Tab_Documentos[[#This Row],[Departamento]]&lt;&gt;"",IF(COUNTIF(Tab_UBIGEO[Departamento],PlnMsv_Tab_Documentos[[#This Row],[Departamento]])&gt;=1,1,0),"")</f>
        <v/>
      </c>
      <c r="AA7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4" s="34"/>
    </row>
    <row r="735" spans="3:29" ht="27.6" customHeight="1">
      <c r="C735" s="88"/>
      <c r="D735" s="89"/>
      <c r="E735" s="90"/>
      <c r="F735" s="91"/>
      <c r="G735" s="92"/>
      <c r="H735" s="93"/>
      <c r="I735" s="93"/>
      <c r="J735" s="94"/>
      <c r="K735" s="94"/>
      <c r="L735" s="94"/>
      <c r="M735" s="94"/>
      <c r="N735" s="94"/>
      <c r="O735" s="95"/>
      <c r="P735" s="96"/>
      <c r="T735" s="49">
        <v>701</v>
      </c>
      <c r="U7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5" s="50" t="str">
        <f>IFERROR(INDEX(Tab_UBIGEO[],MATCH(PlnMsv_Tab_DocumentosAux[[#This Row],[ADQ_UBIGEO]],Tab_UBIGEO[UBIGEO],0),MATCH($V$34,Tab_UBIGEO[#Headers],0)),"")</f>
        <v/>
      </c>
      <c r="W735" s="50" t="str">
        <f>IFERROR(INDEX(Tab_UBIGEO[],MATCH(PlnMsv_Tab_DocumentosAux[[#This Row],[ADQ_UBIGEO]],Tab_UBIGEO[UBIGEO],0),MATCH($W$34,Tab_UBIGEO[#Headers],0)),"")</f>
        <v/>
      </c>
      <c r="X735" s="51" t="str">
        <f>IFERROR(INDEX(Tab_UBIGEO[],MATCH(PlnMsv_Tab_Documentos[[#This Row],[Departamento]],Tab_UBIGEO[Departamento],0),MATCH(X$34,Tab_UBIGEO[#Headers],0)),"")</f>
        <v/>
      </c>
      <c r="Y735" s="51" t="str">
        <f>IFERROR(INDEX(Tab_UBIGEO[],MATCH(PlnMsv_Tab_Documentos[[#This Row],[Provincia]],Tab_UBIGEO[Provincia],0),MATCH(Y$34,Tab_UBIGEO[#Headers],0)),"")</f>
        <v/>
      </c>
      <c r="Z735" s="50" t="str">
        <f>IF(PlnMsv_Tab_Documentos[[#This Row],[Departamento]]&lt;&gt;"",IF(COUNTIF(Tab_UBIGEO[Departamento],PlnMsv_Tab_Documentos[[#This Row],[Departamento]])&gt;=1,1,0),"")</f>
        <v/>
      </c>
      <c r="AA7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5" s="34"/>
    </row>
    <row r="736" spans="3:29" ht="27.6" customHeight="1">
      <c r="C736" s="88"/>
      <c r="D736" s="89"/>
      <c r="E736" s="90"/>
      <c r="F736" s="91"/>
      <c r="G736" s="92"/>
      <c r="H736" s="93"/>
      <c r="I736" s="93"/>
      <c r="J736" s="94"/>
      <c r="K736" s="94"/>
      <c r="L736" s="94"/>
      <c r="M736" s="94"/>
      <c r="N736" s="94"/>
      <c r="O736" s="95"/>
      <c r="P736" s="96"/>
      <c r="T736" s="49">
        <v>702</v>
      </c>
      <c r="U7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6" s="50" t="str">
        <f>IFERROR(INDEX(Tab_UBIGEO[],MATCH(PlnMsv_Tab_DocumentosAux[[#This Row],[ADQ_UBIGEO]],Tab_UBIGEO[UBIGEO],0),MATCH($V$34,Tab_UBIGEO[#Headers],0)),"")</f>
        <v/>
      </c>
      <c r="W736" s="50" t="str">
        <f>IFERROR(INDEX(Tab_UBIGEO[],MATCH(PlnMsv_Tab_DocumentosAux[[#This Row],[ADQ_UBIGEO]],Tab_UBIGEO[UBIGEO],0),MATCH($W$34,Tab_UBIGEO[#Headers],0)),"")</f>
        <v/>
      </c>
      <c r="X736" s="51" t="str">
        <f>IFERROR(INDEX(Tab_UBIGEO[],MATCH(PlnMsv_Tab_Documentos[[#This Row],[Departamento]],Tab_UBIGEO[Departamento],0),MATCH(X$34,Tab_UBIGEO[#Headers],0)),"")</f>
        <v/>
      </c>
      <c r="Y736" s="51" t="str">
        <f>IFERROR(INDEX(Tab_UBIGEO[],MATCH(PlnMsv_Tab_Documentos[[#This Row],[Provincia]],Tab_UBIGEO[Provincia],0),MATCH(Y$34,Tab_UBIGEO[#Headers],0)),"")</f>
        <v/>
      </c>
      <c r="Z736" s="50" t="str">
        <f>IF(PlnMsv_Tab_Documentos[[#This Row],[Departamento]]&lt;&gt;"",IF(COUNTIF(Tab_UBIGEO[Departamento],PlnMsv_Tab_Documentos[[#This Row],[Departamento]])&gt;=1,1,0),"")</f>
        <v/>
      </c>
      <c r="AA7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6" s="34"/>
    </row>
    <row r="737" spans="3:29" ht="27.6" customHeight="1">
      <c r="C737" s="88"/>
      <c r="D737" s="89"/>
      <c r="E737" s="90"/>
      <c r="F737" s="91"/>
      <c r="G737" s="92"/>
      <c r="H737" s="93"/>
      <c r="I737" s="93"/>
      <c r="J737" s="94"/>
      <c r="K737" s="94"/>
      <c r="L737" s="94"/>
      <c r="M737" s="94"/>
      <c r="N737" s="94"/>
      <c r="O737" s="95"/>
      <c r="P737" s="96"/>
      <c r="T737" s="49">
        <v>703</v>
      </c>
      <c r="U7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7" s="50" t="str">
        <f>IFERROR(INDEX(Tab_UBIGEO[],MATCH(PlnMsv_Tab_DocumentosAux[[#This Row],[ADQ_UBIGEO]],Tab_UBIGEO[UBIGEO],0),MATCH($V$34,Tab_UBIGEO[#Headers],0)),"")</f>
        <v/>
      </c>
      <c r="W737" s="50" t="str">
        <f>IFERROR(INDEX(Tab_UBIGEO[],MATCH(PlnMsv_Tab_DocumentosAux[[#This Row],[ADQ_UBIGEO]],Tab_UBIGEO[UBIGEO],0),MATCH($W$34,Tab_UBIGEO[#Headers],0)),"")</f>
        <v/>
      </c>
      <c r="X737" s="51" t="str">
        <f>IFERROR(INDEX(Tab_UBIGEO[],MATCH(PlnMsv_Tab_Documentos[[#This Row],[Departamento]],Tab_UBIGEO[Departamento],0),MATCH(X$34,Tab_UBIGEO[#Headers],0)),"")</f>
        <v/>
      </c>
      <c r="Y737" s="51" t="str">
        <f>IFERROR(INDEX(Tab_UBIGEO[],MATCH(PlnMsv_Tab_Documentos[[#This Row],[Provincia]],Tab_UBIGEO[Provincia],0),MATCH(Y$34,Tab_UBIGEO[#Headers],0)),"")</f>
        <v/>
      </c>
      <c r="Z737" s="50" t="str">
        <f>IF(PlnMsv_Tab_Documentos[[#This Row],[Departamento]]&lt;&gt;"",IF(COUNTIF(Tab_UBIGEO[Departamento],PlnMsv_Tab_Documentos[[#This Row],[Departamento]])&gt;=1,1,0),"")</f>
        <v/>
      </c>
      <c r="AA7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7" s="34"/>
    </row>
    <row r="738" spans="3:29" ht="27.6" customHeight="1">
      <c r="C738" s="88"/>
      <c r="D738" s="89"/>
      <c r="E738" s="90"/>
      <c r="F738" s="91"/>
      <c r="G738" s="92"/>
      <c r="H738" s="93"/>
      <c r="I738" s="93"/>
      <c r="J738" s="94"/>
      <c r="K738" s="94"/>
      <c r="L738" s="94"/>
      <c r="M738" s="94"/>
      <c r="N738" s="94"/>
      <c r="O738" s="95"/>
      <c r="P738" s="96"/>
      <c r="T738" s="49">
        <v>704</v>
      </c>
      <c r="U7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8" s="50" t="str">
        <f>IFERROR(INDEX(Tab_UBIGEO[],MATCH(PlnMsv_Tab_DocumentosAux[[#This Row],[ADQ_UBIGEO]],Tab_UBIGEO[UBIGEO],0),MATCH($V$34,Tab_UBIGEO[#Headers],0)),"")</f>
        <v/>
      </c>
      <c r="W738" s="50" t="str">
        <f>IFERROR(INDEX(Tab_UBIGEO[],MATCH(PlnMsv_Tab_DocumentosAux[[#This Row],[ADQ_UBIGEO]],Tab_UBIGEO[UBIGEO],0),MATCH($W$34,Tab_UBIGEO[#Headers],0)),"")</f>
        <v/>
      </c>
      <c r="X738" s="51" t="str">
        <f>IFERROR(INDEX(Tab_UBIGEO[],MATCH(PlnMsv_Tab_Documentos[[#This Row],[Departamento]],Tab_UBIGEO[Departamento],0),MATCH(X$34,Tab_UBIGEO[#Headers],0)),"")</f>
        <v/>
      </c>
      <c r="Y738" s="51" t="str">
        <f>IFERROR(INDEX(Tab_UBIGEO[],MATCH(PlnMsv_Tab_Documentos[[#This Row],[Provincia]],Tab_UBIGEO[Provincia],0),MATCH(Y$34,Tab_UBIGEO[#Headers],0)),"")</f>
        <v/>
      </c>
      <c r="Z738" s="50" t="str">
        <f>IF(PlnMsv_Tab_Documentos[[#This Row],[Departamento]]&lt;&gt;"",IF(COUNTIF(Tab_UBIGEO[Departamento],PlnMsv_Tab_Documentos[[#This Row],[Departamento]])&gt;=1,1,0),"")</f>
        <v/>
      </c>
      <c r="AA7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8" s="34"/>
    </row>
    <row r="739" spans="3:29" ht="27.6" customHeight="1">
      <c r="C739" s="88"/>
      <c r="D739" s="89"/>
      <c r="E739" s="90"/>
      <c r="F739" s="91"/>
      <c r="G739" s="92"/>
      <c r="H739" s="93"/>
      <c r="I739" s="93"/>
      <c r="J739" s="94"/>
      <c r="K739" s="94"/>
      <c r="L739" s="94"/>
      <c r="M739" s="94"/>
      <c r="N739" s="94"/>
      <c r="O739" s="95"/>
      <c r="P739" s="96"/>
      <c r="T739" s="49">
        <v>705</v>
      </c>
      <c r="U7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39" s="50" t="str">
        <f>IFERROR(INDEX(Tab_UBIGEO[],MATCH(PlnMsv_Tab_DocumentosAux[[#This Row],[ADQ_UBIGEO]],Tab_UBIGEO[UBIGEO],0),MATCH($V$34,Tab_UBIGEO[#Headers],0)),"")</f>
        <v/>
      </c>
      <c r="W739" s="50" t="str">
        <f>IFERROR(INDEX(Tab_UBIGEO[],MATCH(PlnMsv_Tab_DocumentosAux[[#This Row],[ADQ_UBIGEO]],Tab_UBIGEO[UBIGEO],0),MATCH($W$34,Tab_UBIGEO[#Headers],0)),"")</f>
        <v/>
      </c>
      <c r="X739" s="51" t="str">
        <f>IFERROR(INDEX(Tab_UBIGEO[],MATCH(PlnMsv_Tab_Documentos[[#This Row],[Departamento]],Tab_UBIGEO[Departamento],0),MATCH(X$34,Tab_UBIGEO[#Headers],0)),"")</f>
        <v/>
      </c>
      <c r="Y739" s="51" t="str">
        <f>IFERROR(INDEX(Tab_UBIGEO[],MATCH(PlnMsv_Tab_Documentos[[#This Row],[Provincia]],Tab_UBIGEO[Provincia],0),MATCH(Y$34,Tab_UBIGEO[#Headers],0)),"")</f>
        <v/>
      </c>
      <c r="Z739" s="50" t="str">
        <f>IF(PlnMsv_Tab_Documentos[[#This Row],[Departamento]]&lt;&gt;"",IF(COUNTIF(Tab_UBIGEO[Departamento],PlnMsv_Tab_Documentos[[#This Row],[Departamento]])&gt;=1,1,0),"")</f>
        <v/>
      </c>
      <c r="AA7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39" s="34"/>
    </row>
    <row r="740" spans="3:29" ht="27.6" customHeight="1">
      <c r="C740" s="88"/>
      <c r="D740" s="89"/>
      <c r="E740" s="90"/>
      <c r="F740" s="91"/>
      <c r="G740" s="92"/>
      <c r="H740" s="93"/>
      <c r="I740" s="93"/>
      <c r="J740" s="94"/>
      <c r="K740" s="94"/>
      <c r="L740" s="94"/>
      <c r="M740" s="94"/>
      <c r="N740" s="94"/>
      <c r="O740" s="95"/>
      <c r="P740" s="96"/>
      <c r="T740" s="49">
        <v>706</v>
      </c>
      <c r="U7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0" s="50" t="str">
        <f>IFERROR(INDEX(Tab_UBIGEO[],MATCH(PlnMsv_Tab_DocumentosAux[[#This Row],[ADQ_UBIGEO]],Tab_UBIGEO[UBIGEO],0),MATCH($V$34,Tab_UBIGEO[#Headers],0)),"")</f>
        <v/>
      </c>
      <c r="W740" s="50" t="str">
        <f>IFERROR(INDEX(Tab_UBIGEO[],MATCH(PlnMsv_Tab_DocumentosAux[[#This Row],[ADQ_UBIGEO]],Tab_UBIGEO[UBIGEO],0),MATCH($W$34,Tab_UBIGEO[#Headers],0)),"")</f>
        <v/>
      </c>
      <c r="X740" s="51" t="str">
        <f>IFERROR(INDEX(Tab_UBIGEO[],MATCH(PlnMsv_Tab_Documentos[[#This Row],[Departamento]],Tab_UBIGEO[Departamento],0),MATCH(X$34,Tab_UBIGEO[#Headers],0)),"")</f>
        <v/>
      </c>
      <c r="Y740" s="51" t="str">
        <f>IFERROR(INDEX(Tab_UBIGEO[],MATCH(PlnMsv_Tab_Documentos[[#This Row],[Provincia]],Tab_UBIGEO[Provincia],0),MATCH(Y$34,Tab_UBIGEO[#Headers],0)),"")</f>
        <v/>
      </c>
      <c r="Z740" s="50" t="str">
        <f>IF(PlnMsv_Tab_Documentos[[#This Row],[Departamento]]&lt;&gt;"",IF(COUNTIF(Tab_UBIGEO[Departamento],PlnMsv_Tab_Documentos[[#This Row],[Departamento]])&gt;=1,1,0),"")</f>
        <v/>
      </c>
      <c r="AA7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0" s="34"/>
    </row>
    <row r="741" spans="3:29" ht="27.6" customHeight="1">
      <c r="C741" s="88"/>
      <c r="D741" s="89"/>
      <c r="E741" s="90"/>
      <c r="F741" s="91"/>
      <c r="G741" s="92"/>
      <c r="H741" s="93"/>
      <c r="I741" s="93"/>
      <c r="J741" s="94"/>
      <c r="K741" s="94"/>
      <c r="L741" s="94"/>
      <c r="M741" s="94"/>
      <c r="N741" s="94"/>
      <c r="O741" s="95"/>
      <c r="P741" s="96"/>
      <c r="T741" s="49">
        <v>707</v>
      </c>
      <c r="U7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1" s="50" t="str">
        <f>IFERROR(INDEX(Tab_UBIGEO[],MATCH(PlnMsv_Tab_DocumentosAux[[#This Row],[ADQ_UBIGEO]],Tab_UBIGEO[UBIGEO],0),MATCH($V$34,Tab_UBIGEO[#Headers],0)),"")</f>
        <v/>
      </c>
      <c r="W741" s="50" t="str">
        <f>IFERROR(INDEX(Tab_UBIGEO[],MATCH(PlnMsv_Tab_DocumentosAux[[#This Row],[ADQ_UBIGEO]],Tab_UBIGEO[UBIGEO],0),MATCH($W$34,Tab_UBIGEO[#Headers],0)),"")</f>
        <v/>
      </c>
      <c r="X741" s="51" t="str">
        <f>IFERROR(INDEX(Tab_UBIGEO[],MATCH(PlnMsv_Tab_Documentos[[#This Row],[Departamento]],Tab_UBIGEO[Departamento],0),MATCH(X$34,Tab_UBIGEO[#Headers],0)),"")</f>
        <v/>
      </c>
      <c r="Y741" s="51" t="str">
        <f>IFERROR(INDEX(Tab_UBIGEO[],MATCH(PlnMsv_Tab_Documentos[[#This Row],[Provincia]],Tab_UBIGEO[Provincia],0),MATCH(Y$34,Tab_UBIGEO[#Headers],0)),"")</f>
        <v/>
      </c>
      <c r="Z741" s="50" t="str">
        <f>IF(PlnMsv_Tab_Documentos[[#This Row],[Departamento]]&lt;&gt;"",IF(COUNTIF(Tab_UBIGEO[Departamento],PlnMsv_Tab_Documentos[[#This Row],[Departamento]])&gt;=1,1,0),"")</f>
        <v/>
      </c>
      <c r="AA7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1" s="34"/>
    </row>
    <row r="742" spans="3:29" ht="27.6" customHeight="1">
      <c r="C742" s="88"/>
      <c r="D742" s="89"/>
      <c r="E742" s="90"/>
      <c r="F742" s="91"/>
      <c r="G742" s="92"/>
      <c r="H742" s="93"/>
      <c r="I742" s="93"/>
      <c r="J742" s="94"/>
      <c r="K742" s="94"/>
      <c r="L742" s="94"/>
      <c r="M742" s="94"/>
      <c r="N742" s="94"/>
      <c r="O742" s="95"/>
      <c r="P742" s="96"/>
      <c r="T742" s="49">
        <v>708</v>
      </c>
      <c r="U7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2" s="50" t="str">
        <f>IFERROR(INDEX(Tab_UBIGEO[],MATCH(PlnMsv_Tab_DocumentosAux[[#This Row],[ADQ_UBIGEO]],Tab_UBIGEO[UBIGEO],0),MATCH($V$34,Tab_UBIGEO[#Headers],0)),"")</f>
        <v/>
      </c>
      <c r="W742" s="50" t="str">
        <f>IFERROR(INDEX(Tab_UBIGEO[],MATCH(PlnMsv_Tab_DocumentosAux[[#This Row],[ADQ_UBIGEO]],Tab_UBIGEO[UBIGEO],0),MATCH($W$34,Tab_UBIGEO[#Headers],0)),"")</f>
        <v/>
      </c>
      <c r="X742" s="51" t="str">
        <f>IFERROR(INDEX(Tab_UBIGEO[],MATCH(PlnMsv_Tab_Documentos[[#This Row],[Departamento]],Tab_UBIGEO[Departamento],0),MATCH(X$34,Tab_UBIGEO[#Headers],0)),"")</f>
        <v/>
      </c>
      <c r="Y742" s="51" t="str">
        <f>IFERROR(INDEX(Tab_UBIGEO[],MATCH(PlnMsv_Tab_Documentos[[#This Row],[Provincia]],Tab_UBIGEO[Provincia],0),MATCH(Y$34,Tab_UBIGEO[#Headers],0)),"")</f>
        <v/>
      </c>
      <c r="Z742" s="50" t="str">
        <f>IF(PlnMsv_Tab_Documentos[[#This Row],[Departamento]]&lt;&gt;"",IF(COUNTIF(Tab_UBIGEO[Departamento],PlnMsv_Tab_Documentos[[#This Row],[Departamento]])&gt;=1,1,0),"")</f>
        <v/>
      </c>
      <c r="AA7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2" s="34"/>
    </row>
    <row r="743" spans="3:29" ht="27.6" customHeight="1">
      <c r="C743" s="88"/>
      <c r="D743" s="89"/>
      <c r="E743" s="90"/>
      <c r="F743" s="91"/>
      <c r="G743" s="92"/>
      <c r="H743" s="93"/>
      <c r="I743" s="93"/>
      <c r="J743" s="94"/>
      <c r="K743" s="94"/>
      <c r="L743" s="94"/>
      <c r="M743" s="94"/>
      <c r="N743" s="94"/>
      <c r="O743" s="95"/>
      <c r="P743" s="96"/>
      <c r="T743" s="49">
        <v>709</v>
      </c>
      <c r="U7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3" s="50" t="str">
        <f>IFERROR(INDEX(Tab_UBIGEO[],MATCH(PlnMsv_Tab_DocumentosAux[[#This Row],[ADQ_UBIGEO]],Tab_UBIGEO[UBIGEO],0),MATCH($V$34,Tab_UBIGEO[#Headers],0)),"")</f>
        <v/>
      </c>
      <c r="W743" s="50" t="str">
        <f>IFERROR(INDEX(Tab_UBIGEO[],MATCH(PlnMsv_Tab_DocumentosAux[[#This Row],[ADQ_UBIGEO]],Tab_UBIGEO[UBIGEO],0),MATCH($W$34,Tab_UBIGEO[#Headers],0)),"")</f>
        <v/>
      </c>
      <c r="X743" s="51" t="str">
        <f>IFERROR(INDEX(Tab_UBIGEO[],MATCH(PlnMsv_Tab_Documentos[[#This Row],[Departamento]],Tab_UBIGEO[Departamento],0),MATCH(X$34,Tab_UBIGEO[#Headers],0)),"")</f>
        <v/>
      </c>
      <c r="Y743" s="51" t="str">
        <f>IFERROR(INDEX(Tab_UBIGEO[],MATCH(PlnMsv_Tab_Documentos[[#This Row],[Provincia]],Tab_UBIGEO[Provincia],0),MATCH(Y$34,Tab_UBIGEO[#Headers],0)),"")</f>
        <v/>
      </c>
      <c r="Z743" s="50" t="str">
        <f>IF(PlnMsv_Tab_Documentos[[#This Row],[Departamento]]&lt;&gt;"",IF(COUNTIF(Tab_UBIGEO[Departamento],PlnMsv_Tab_Documentos[[#This Row],[Departamento]])&gt;=1,1,0),"")</f>
        <v/>
      </c>
      <c r="AA7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3" s="34"/>
    </row>
    <row r="744" spans="3:29" ht="27.6" customHeight="1">
      <c r="C744" s="88"/>
      <c r="D744" s="89"/>
      <c r="E744" s="90"/>
      <c r="F744" s="91"/>
      <c r="G744" s="92"/>
      <c r="H744" s="93"/>
      <c r="I744" s="93"/>
      <c r="J744" s="94"/>
      <c r="K744" s="94"/>
      <c r="L744" s="94"/>
      <c r="M744" s="94"/>
      <c r="N744" s="94"/>
      <c r="O744" s="95"/>
      <c r="P744" s="96"/>
      <c r="T744" s="49">
        <v>710</v>
      </c>
      <c r="U7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4" s="50" t="str">
        <f>IFERROR(INDEX(Tab_UBIGEO[],MATCH(PlnMsv_Tab_DocumentosAux[[#This Row],[ADQ_UBIGEO]],Tab_UBIGEO[UBIGEO],0),MATCH($V$34,Tab_UBIGEO[#Headers],0)),"")</f>
        <v/>
      </c>
      <c r="W744" s="50" t="str">
        <f>IFERROR(INDEX(Tab_UBIGEO[],MATCH(PlnMsv_Tab_DocumentosAux[[#This Row],[ADQ_UBIGEO]],Tab_UBIGEO[UBIGEO],0),MATCH($W$34,Tab_UBIGEO[#Headers],0)),"")</f>
        <v/>
      </c>
      <c r="X744" s="51" t="str">
        <f>IFERROR(INDEX(Tab_UBIGEO[],MATCH(PlnMsv_Tab_Documentos[[#This Row],[Departamento]],Tab_UBIGEO[Departamento],0),MATCH(X$34,Tab_UBIGEO[#Headers],0)),"")</f>
        <v/>
      </c>
      <c r="Y744" s="51" t="str">
        <f>IFERROR(INDEX(Tab_UBIGEO[],MATCH(PlnMsv_Tab_Documentos[[#This Row],[Provincia]],Tab_UBIGEO[Provincia],0),MATCH(Y$34,Tab_UBIGEO[#Headers],0)),"")</f>
        <v/>
      </c>
      <c r="Z744" s="50" t="str">
        <f>IF(PlnMsv_Tab_Documentos[[#This Row],[Departamento]]&lt;&gt;"",IF(COUNTIF(Tab_UBIGEO[Departamento],PlnMsv_Tab_Documentos[[#This Row],[Departamento]])&gt;=1,1,0),"")</f>
        <v/>
      </c>
      <c r="AA7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4" s="34"/>
    </row>
    <row r="745" spans="3:29" ht="27.6" customHeight="1">
      <c r="C745" s="88"/>
      <c r="D745" s="89"/>
      <c r="E745" s="90"/>
      <c r="F745" s="91"/>
      <c r="G745" s="92"/>
      <c r="H745" s="93"/>
      <c r="I745" s="93"/>
      <c r="J745" s="94"/>
      <c r="K745" s="94"/>
      <c r="L745" s="94"/>
      <c r="M745" s="94"/>
      <c r="N745" s="94"/>
      <c r="O745" s="95"/>
      <c r="P745" s="96"/>
      <c r="T745" s="49">
        <v>711</v>
      </c>
      <c r="U7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5" s="50" t="str">
        <f>IFERROR(INDEX(Tab_UBIGEO[],MATCH(PlnMsv_Tab_DocumentosAux[[#This Row],[ADQ_UBIGEO]],Tab_UBIGEO[UBIGEO],0),MATCH($V$34,Tab_UBIGEO[#Headers],0)),"")</f>
        <v/>
      </c>
      <c r="W745" s="50" t="str">
        <f>IFERROR(INDEX(Tab_UBIGEO[],MATCH(PlnMsv_Tab_DocumentosAux[[#This Row],[ADQ_UBIGEO]],Tab_UBIGEO[UBIGEO],0),MATCH($W$34,Tab_UBIGEO[#Headers],0)),"")</f>
        <v/>
      </c>
      <c r="X745" s="51" t="str">
        <f>IFERROR(INDEX(Tab_UBIGEO[],MATCH(PlnMsv_Tab_Documentos[[#This Row],[Departamento]],Tab_UBIGEO[Departamento],0),MATCH(X$34,Tab_UBIGEO[#Headers],0)),"")</f>
        <v/>
      </c>
      <c r="Y745" s="51" t="str">
        <f>IFERROR(INDEX(Tab_UBIGEO[],MATCH(PlnMsv_Tab_Documentos[[#This Row],[Provincia]],Tab_UBIGEO[Provincia],0),MATCH(Y$34,Tab_UBIGEO[#Headers],0)),"")</f>
        <v/>
      </c>
      <c r="Z745" s="50" t="str">
        <f>IF(PlnMsv_Tab_Documentos[[#This Row],[Departamento]]&lt;&gt;"",IF(COUNTIF(Tab_UBIGEO[Departamento],PlnMsv_Tab_Documentos[[#This Row],[Departamento]])&gt;=1,1,0),"")</f>
        <v/>
      </c>
      <c r="AA7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5" s="34"/>
    </row>
    <row r="746" spans="3:29" ht="27.6" customHeight="1">
      <c r="C746" s="88"/>
      <c r="D746" s="89"/>
      <c r="E746" s="90"/>
      <c r="F746" s="91"/>
      <c r="G746" s="92"/>
      <c r="H746" s="93"/>
      <c r="I746" s="93"/>
      <c r="J746" s="94"/>
      <c r="K746" s="94"/>
      <c r="L746" s="94"/>
      <c r="M746" s="94"/>
      <c r="N746" s="94"/>
      <c r="O746" s="95"/>
      <c r="P746" s="96"/>
      <c r="T746" s="49">
        <v>712</v>
      </c>
      <c r="U7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6" s="50" t="str">
        <f>IFERROR(INDEX(Tab_UBIGEO[],MATCH(PlnMsv_Tab_DocumentosAux[[#This Row],[ADQ_UBIGEO]],Tab_UBIGEO[UBIGEO],0),MATCH($V$34,Tab_UBIGEO[#Headers],0)),"")</f>
        <v/>
      </c>
      <c r="W746" s="50" t="str">
        <f>IFERROR(INDEX(Tab_UBIGEO[],MATCH(PlnMsv_Tab_DocumentosAux[[#This Row],[ADQ_UBIGEO]],Tab_UBIGEO[UBIGEO],0),MATCH($W$34,Tab_UBIGEO[#Headers],0)),"")</f>
        <v/>
      </c>
      <c r="X746" s="51" t="str">
        <f>IFERROR(INDEX(Tab_UBIGEO[],MATCH(PlnMsv_Tab_Documentos[[#This Row],[Departamento]],Tab_UBIGEO[Departamento],0),MATCH(X$34,Tab_UBIGEO[#Headers],0)),"")</f>
        <v/>
      </c>
      <c r="Y746" s="51" t="str">
        <f>IFERROR(INDEX(Tab_UBIGEO[],MATCH(PlnMsv_Tab_Documentos[[#This Row],[Provincia]],Tab_UBIGEO[Provincia],0),MATCH(Y$34,Tab_UBIGEO[#Headers],0)),"")</f>
        <v/>
      </c>
      <c r="Z746" s="50" t="str">
        <f>IF(PlnMsv_Tab_Documentos[[#This Row],[Departamento]]&lt;&gt;"",IF(COUNTIF(Tab_UBIGEO[Departamento],PlnMsv_Tab_Documentos[[#This Row],[Departamento]])&gt;=1,1,0),"")</f>
        <v/>
      </c>
      <c r="AA7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6" s="34"/>
    </row>
    <row r="747" spans="3:29" ht="27.6" customHeight="1">
      <c r="C747" s="88"/>
      <c r="D747" s="89"/>
      <c r="E747" s="90"/>
      <c r="F747" s="91"/>
      <c r="G747" s="92"/>
      <c r="H747" s="93"/>
      <c r="I747" s="93"/>
      <c r="J747" s="94"/>
      <c r="K747" s="94"/>
      <c r="L747" s="94"/>
      <c r="M747" s="94"/>
      <c r="N747" s="94"/>
      <c r="O747" s="95"/>
      <c r="P747" s="96"/>
      <c r="T747" s="49">
        <v>713</v>
      </c>
      <c r="U7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7" s="50" t="str">
        <f>IFERROR(INDEX(Tab_UBIGEO[],MATCH(PlnMsv_Tab_DocumentosAux[[#This Row],[ADQ_UBIGEO]],Tab_UBIGEO[UBIGEO],0),MATCH($V$34,Tab_UBIGEO[#Headers],0)),"")</f>
        <v/>
      </c>
      <c r="W747" s="50" t="str">
        <f>IFERROR(INDEX(Tab_UBIGEO[],MATCH(PlnMsv_Tab_DocumentosAux[[#This Row],[ADQ_UBIGEO]],Tab_UBIGEO[UBIGEO],0),MATCH($W$34,Tab_UBIGEO[#Headers],0)),"")</f>
        <v/>
      </c>
      <c r="X747" s="51" t="str">
        <f>IFERROR(INDEX(Tab_UBIGEO[],MATCH(PlnMsv_Tab_Documentos[[#This Row],[Departamento]],Tab_UBIGEO[Departamento],0),MATCH(X$34,Tab_UBIGEO[#Headers],0)),"")</f>
        <v/>
      </c>
      <c r="Y747" s="51" t="str">
        <f>IFERROR(INDEX(Tab_UBIGEO[],MATCH(PlnMsv_Tab_Documentos[[#This Row],[Provincia]],Tab_UBIGEO[Provincia],0),MATCH(Y$34,Tab_UBIGEO[#Headers],0)),"")</f>
        <v/>
      </c>
      <c r="Z747" s="50" t="str">
        <f>IF(PlnMsv_Tab_Documentos[[#This Row],[Departamento]]&lt;&gt;"",IF(COUNTIF(Tab_UBIGEO[Departamento],PlnMsv_Tab_Documentos[[#This Row],[Departamento]])&gt;=1,1,0),"")</f>
        <v/>
      </c>
      <c r="AA7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7" s="34"/>
    </row>
    <row r="748" spans="3:29" ht="27.6" customHeight="1">
      <c r="C748" s="88"/>
      <c r="D748" s="89"/>
      <c r="E748" s="90"/>
      <c r="F748" s="91"/>
      <c r="G748" s="92"/>
      <c r="H748" s="93"/>
      <c r="I748" s="93"/>
      <c r="J748" s="94"/>
      <c r="K748" s="94"/>
      <c r="L748" s="94"/>
      <c r="M748" s="94"/>
      <c r="N748" s="94"/>
      <c r="O748" s="95"/>
      <c r="P748" s="96"/>
      <c r="T748" s="49">
        <v>714</v>
      </c>
      <c r="U7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8" s="50" t="str">
        <f>IFERROR(INDEX(Tab_UBIGEO[],MATCH(PlnMsv_Tab_DocumentosAux[[#This Row],[ADQ_UBIGEO]],Tab_UBIGEO[UBIGEO],0),MATCH($V$34,Tab_UBIGEO[#Headers],0)),"")</f>
        <v/>
      </c>
      <c r="W748" s="50" t="str">
        <f>IFERROR(INDEX(Tab_UBIGEO[],MATCH(PlnMsv_Tab_DocumentosAux[[#This Row],[ADQ_UBIGEO]],Tab_UBIGEO[UBIGEO],0),MATCH($W$34,Tab_UBIGEO[#Headers],0)),"")</f>
        <v/>
      </c>
      <c r="X748" s="51" t="str">
        <f>IFERROR(INDEX(Tab_UBIGEO[],MATCH(PlnMsv_Tab_Documentos[[#This Row],[Departamento]],Tab_UBIGEO[Departamento],0),MATCH(X$34,Tab_UBIGEO[#Headers],0)),"")</f>
        <v/>
      </c>
      <c r="Y748" s="51" t="str">
        <f>IFERROR(INDEX(Tab_UBIGEO[],MATCH(PlnMsv_Tab_Documentos[[#This Row],[Provincia]],Tab_UBIGEO[Provincia],0),MATCH(Y$34,Tab_UBIGEO[#Headers],0)),"")</f>
        <v/>
      </c>
      <c r="Z748" s="50" t="str">
        <f>IF(PlnMsv_Tab_Documentos[[#This Row],[Departamento]]&lt;&gt;"",IF(COUNTIF(Tab_UBIGEO[Departamento],PlnMsv_Tab_Documentos[[#This Row],[Departamento]])&gt;=1,1,0),"")</f>
        <v/>
      </c>
      <c r="AA7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8" s="34"/>
    </row>
    <row r="749" spans="3:29" ht="27.6" customHeight="1">
      <c r="C749" s="88"/>
      <c r="D749" s="89"/>
      <c r="E749" s="90"/>
      <c r="F749" s="91"/>
      <c r="G749" s="92"/>
      <c r="H749" s="93"/>
      <c r="I749" s="93"/>
      <c r="J749" s="94"/>
      <c r="K749" s="94"/>
      <c r="L749" s="94"/>
      <c r="M749" s="94"/>
      <c r="N749" s="94"/>
      <c r="O749" s="95"/>
      <c r="P749" s="96"/>
      <c r="T749" s="49">
        <v>715</v>
      </c>
      <c r="U7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49" s="50" t="str">
        <f>IFERROR(INDEX(Tab_UBIGEO[],MATCH(PlnMsv_Tab_DocumentosAux[[#This Row],[ADQ_UBIGEO]],Tab_UBIGEO[UBIGEO],0),MATCH($V$34,Tab_UBIGEO[#Headers],0)),"")</f>
        <v/>
      </c>
      <c r="W749" s="50" t="str">
        <f>IFERROR(INDEX(Tab_UBIGEO[],MATCH(PlnMsv_Tab_DocumentosAux[[#This Row],[ADQ_UBIGEO]],Tab_UBIGEO[UBIGEO],0),MATCH($W$34,Tab_UBIGEO[#Headers],0)),"")</f>
        <v/>
      </c>
      <c r="X749" s="51" t="str">
        <f>IFERROR(INDEX(Tab_UBIGEO[],MATCH(PlnMsv_Tab_Documentos[[#This Row],[Departamento]],Tab_UBIGEO[Departamento],0),MATCH(X$34,Tab_UBIGEO[#Headers],0)),"")</f>
        <v/>
      </c>
      <c r="Y749" s="51" t="str">
        <f>IFERROR(INDEX(Tab_UBIGEO[],MATCH(PlnMsv_Tab_Documentos[[#This Row],[Provincia]],Tab_UBIGEO[Provincia],0),MATCH(Y$34,Tab_UBIGEO[#Headers],0)),"")</f>
        <v/>
      </c>
      <c r="Z749" s="50" t="str">
        <f>IF(PlnMsv_Tab_Documentos[[#This Row],[Departamento]]&lt;&gt;"",IF(COUNTIF(Tab_UBIGEO[Departamento],PlnMsv_Tab_Documentos[[#This Row],[Departamento]])&gt;=1,1,0),"")</f>
        <v/>
      </c>
      <c r="AA7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49" s="34"/>
    </row>
    <row r="750" spans="3:29" ht="27.6" customHeight="1">
      <c r="C750" s="88"/>
      <c r="D750" s="89"/>
      <c r="E750" s="90"/>
      <c r="F750" s="91"/>
      <c r="G750" s="92"/>
      <c r="H750" s="93"/>
      <c r="I750" s="93"/>
      <c r="J750" s="94"/>
      <c r="K750" s="94"/>
      <c r="L750" s="94"/>
      <c r="M750" s="94"/>
      <c r="N750" s="94"/>
      <c r="O750" s="95"/>
      <c r="P750" s="96"/>
      <c r="T750" s="49">
        <v>716</v>
      </c>
      <c r="U7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0" s="50" t="str">
        <f>IFERROR(INDEX(Tab_UBIGEO[],MATCH(PlnMsv_Tab_DocumentosAux[[#This Row],[ADQ_UBIGEO]],Tab_UBIGEO[UBIGEO],0),MATCH($V$34,Tab_UBIGEO[#Headers],0)),"")</f>
        <v/>
      </c>
      <c r="W750" s="50" t="str">
        <f>IFERROR(INDEX(Tab_UBIGEO[],MATCH(PlnMsv_Tab_DocumentosAux[[#This Row],[ADQ_UBIGEO]],Tab_UBIGEO[UBIGEO],0),MATCH($W$34,Tab_UBIGEO[#Headers],0)),"")</f>
        <v/>
      </c>
      <c r="X750" s="51" t="str">
        <f>IFERROR(INDEX(Tab_UBIGEO[],MATCH(PlnMsv_Tab_Documentos[[#This Row],[Departamento]],Tab_UBIGEO[Departamento],0),MATCH(X$34,Tab_UBIGEO[#Headers],0)),"")</f>
        <v/>
      </c>
      <c r="Y750" s="51" t="str">
        <f>IFERROR(INDEX(Tab_UBIGEO[],MATCH(PlnMsv_Tab_Documentos[[#This Row],[Provincia]],Tab_UBIGEO[Provincia],0),MATCH(Y$34,Tab_UBIGEO[#Headers],0)),"")</f>
        <v/>
      </c>
      <c r="Z750" s="50" t="str">
        <f>IF(PlnMsv_Tab_Documentos[[#This Row],[Departamento]]&lt;&gt;"",IF(COUNTIF(Tab_UBIGEO[Departamento],PlnMsv_Tab_Documentos[[#This Row],[Departamento]])&gt;=1,1,0),"")</f>
        <v/>
      </c>
      <c r="AA7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0" s="34"/>
    </row>
    <row r="751" spans="3:29" ht="27.6" customHeight="1">
      <c r="C751" s="88"/>
      <c r="D751" s="89"/>
      <c r="E751" s="90"/>
      <c r="F751" s="91"/>
      <c r="G751" s="92"/>
      <c r="H751" s="93"/>
      <c r="I751" s="93"/>
      <c r="J751" s="94"/>
      <c r="K751" s="94"/>
      <c r="L751" s="94"/>
      <c r="M751" s="94"/>
      <c r="N751" s="94"/>
      <c r="O751" s="95"/>
      <c r="P751" s="96"/>
      <c r="T751" s="49">
        <v>717</v>
      </c>
      <c r="U7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1" s="50" t="str">
        <f>IFERROR(INDEX(Tab_UBIGEO[],MATCH(PlnMsv_Tab_DocumentosAux[[#This Row],[ADQ_UBIGEO]],Tab_UBIGEO[UBIGEO],0),MATCH($V$34,Tab_UBIGEO[#Headers],0)),"")</f>
        <v/>
      </c>
      <c r="W751" s="50" t="str">
        <f>IFERROR(INDEX(Tab_UBIGEO[],MATCH(PlnMsv_Tab_DocumentosAux[[#This Row],[ADQ_UBIGEO]],Tab_UBIGEO[UBIGEO],0),MATCH($W$34,Tab_UBIGEO[#Headers],0)),"")</f>
        <v/>
      </c>
      <c r="X751" s="51" t="str">
        <f>IFERROR(INDEX(Tab_UBIGEO[],MATCH(PlnMsv_Tab_Documentos[[#This Row],[Departamento]],Tab_UBIGEO[Departamento],0),MATCH(X$34,Tab_UBIGEO[#Headers],0)),"")</f>
        <v/>
      </c>
      <c r="Y751" s="51" t="str">
        <f>IFERROR(INDEX(Tab_UBIGEO[],MATCH(PlnMsv_Tab_Documentos[[#This Row],[Provincia]],Tab_UBIGEO[Provincia],0),MATCH(Y$34,Tab_UBIGEO[#Headers],0)),"")</f>
        <v/>
      </c>
      <c r="Z751" s="50" t="str">
        <f>IF(PlnMsv_Tab_Documentos[[#This Row],[Departamento]]&lt;&gt;"",IF(COUNTIF(Tab_UBIGEO[Departamento],PlnMsv_Tab_Documentos[[#This Row],[Departamento]])&gt;=1,1,0),"")</f>
        <v/>
      </c>
      <c r="AA7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1" s="34"/>
    </row>
    <row r="752" spans="3:29" ht="27.6" customHeight="1">
      <c r="C752" s="88"/>
      <c r="D752" s="89"/>
      <c r="E752" s="90"/>
      <c r="F752" s="91"/>
      <c r="G752" s="92"/>
      <c r="H752" s="93"/>
      <c r="I752" s="93"/>
      <c r="J752" s="94"/>
      <c r="K752" s="94"/>
      <c r="L752" s="94"/>
      <c r="M752" s="94"/>
      <c r="N752" s="94"/>
      <c r="O752" s="95"/>
      <c r="P752" s="96"/>
      <c r="T752" s="49">
        <v>718</v>
      </c>
      <c r="U7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2" s="50" t="str">
        <f>IFERROR(INDEX(Tab_UBIGEO[],MATCH(PlnMsv_Tab_DocumentosAux[[#This Row],[ADQ_UBIGEO]],Tab_UBIGEO[UBIGEO],0),MATCH($V$34,Tab_UBIGEO[#Headers],0)),"")</f>
        <v/>
      </c>
      <c r="W752" s="50" t="str">
        <f>IFERROR(INDEX(Tab_UBIGEO[],MATCH(PlnMsv_Tab_DocumentosAux[[#This Row],[ADQ_UBIGEO]],Tab_UBIGEO[UBIGEO],0),MATCH($W$34,Tab_UBIGEO[#Headers],0)),"")</f>
        <v/>
      </c>
      <c r="X752" s="51" t="str">
        <f>IFERROR(INDEX(Tab_UBIGEO[],MATCH(PlnMsv_Tab_Documentos[[#This Row],[Departamento]],Tab_UBIGEO[Departamento],0),MATCH(X$34,Tab_UBIGEO[#Headers],0)),"")</f>
        <v/>
      </c>
      <c r="Y752" s="51" t="str">
        <f>IFERROR(INDEX(Tab_UBIGEO[],MATCH(PlnMsv_Tab_Documentos[[#This Row],[Provincia]],Tab_UBIGEO[Provincia],0),MATCH(Y$34,Tab_UBIGEO[#Headers],0)),"")</f>
        <v/>
      </c>
      <c r="Z752" s="50" t="str">
        <f>IF(PlnMsv_Tab_Documentos[[#This Row],[Departamento]]&lt;&gt;"",IF(COUNTIF(Tab_UBIGEO[Departamento],PlnMsv_Tab_Documentos[[#This Row],[Departamento]])&gt;=1,1,0),"")</f>
        <v/>
      </c>
      <c r="AA7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2" s="34"/>
    </row>
    <row r="753" spans="3:29" ht="27.6" customHeight="1">
      <c r="C753" s="88"/>
      <c r="D753" s="89"/>
      <c r="E753" s="90"/>
      <c r="F753" s="91"/>
      <c r="G753" s="92"/>
      <c r="H753" s="93"/>
      <c r="I753" s="93"/>
      <c r="J753" s="94"/>
      <c r="K753" s="94"/>
      <c r="L753" s="94"/>
      <c r="M753" s="94"/>
      <c r="N753" s="94"/>
      <c r="O753" s="95"/>
      <c r="P753" s="96"/>
      <c r="T753" s="49">
        <v>719</v>
      </c>
      <c r="U7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3" s="50" t="str">
        <f>IFERROR(INDEX(Tab_UBIGEO[],MATCH(PlnMsv_Tab_DocumentosAux[[#This Row],[ADQ_UBIGEO]],Tab_UBIGEO[UBIGEO],0),MATCH($V$34,Tab_UBIGEO[#Headers],0)),"")</f>
        <v/>
      </c>
      <c r="W753" s="50" t="str">
        <f>IFERROR(INDEX(Tab_UBIGEO[],MATCH(PlnMsv_Tab_DocumentosAux[[#This Row],[ADQ_UBIGEO]],Tab_UBIGEO[UBIGEO],0),MATCH($W$34,Tab_UBIGEO[#Headers],0)),"")</f>
        <v/>
      </c>
      <c r="X753" s="51" t="str">
        <f>IFERROR(INDEX(Tab_UBIGEO[],MATCH(PlnMsv_Tab_Documentos[[#This Row],[Departamento]],Tab_UBIGEO[Departamento],0),MATCH(X$34,Tab_UBIGEO[#Headers],0)),"")</f>
        <v/>
      </c>
      <c r="Y753" s="51" t="str">
        <f>IFERROR(INDEX(Tab_UBIGEO[],MATCH(PlnMsv_Tab_Documentos[[#This Row],[Provincia]],Tab_UBIGEO[Provincia],0),MATCH(Y$34,Tab_UBIGEO[#Headers],0)),"")</f>
        <v/>
      </c>
      <c r="Z753" s="50" t="str">
        <f>IF(PlnMsv_Tab_Documentos[[#This Row],[Departamento]]&lt;&gt;"",IF(COUNTIF(Tab_UBIGEO[Departamento],PlnMsv_Tab_Documentos[[#This Row],[Departamento]])&gt;=1,1,0),"")</f>
        <v/>
      </c>
      <c r="AA7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3" s="34"/>
    </row>
    <row r="754" spans="3:29" ht="27.6" customHeight="1">
      <c r="C754" s="88"/>
      <c r="D754" s="89"/>
      <c r="E754" s="90"/>
      <c r="F754" s="91"/>
      <c r="G754" s="92"/>
      <c r="H754" s="93"/>
      <c r="I754" s="93"/>
      <c r="J754" s="94"/>
      <c r="K754" s="94"/>
      <c r="L754" s="94"/>
      <c r="M754" s="94"/>
      <c r="N754" s="94"/>
      <c r="O754" s="95"/>
      <c r="P754" s="96"/>
      <c r="T754" s="49">
        <v>720</v>
      </c>
      <c r="U7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4" s="50" t="str">
        <f>IFERROR(INDEX(Tab_UBIGEO[],MATCH(PlnMsv_Tab_DocumentosAux[[#This Row],[ADQ_UBIGEO]],Tab_UBIGEO[UBIGEO],0),MATCH($V$34,Tab_UBIGEO[#Headers],0)),"")</f>
        <v/>
      </c>
      <c r="W754" s="50" t="str">
        <f>IFERROR(INDEX(Tab_UBIGEO[],MATCH(PlnMsv_Tab_DocumentosAux[[#This Row],[ADQ_UBIGEO]],Tab_UBIGEO[UBIGEO],0),MATCH($W$34,Tab_UBIGEO[#Headers],0)),"")</f>
        <v/>
      </c>
      <c r="X754" s="51" t="str">
        <f>IFERROR(INDEX(Tab_UBIGEO[],MATCH(PlnMsv_Tab_Documentos[[#This Row],[Departamento]],Tab_UBIGEO[Departamento],0),MATCH(X$34,Tab_UBIGEO[#Headers],0)),"")</f>
        <v/>
      </c>
      <c r="Y754" s="51" t="str">
        <f>IFERROR(INDEX(Tab_UBIGEO[],MATCH(PlnMsv_Tab_Documentos[[#This Row],[Provincia]],Tab_UBIGEO[Provincia],0),MATCH(Y$34,Tab_UBIGEO[#Headers],0)),"")</f>
        <v/>
      </c>
      <c r="Z754" s="50" t="str">
        <f>IF(PlnMsv_Tab_Documentos[[#This Row],[Departamento]]&lt;&gt;"",IF(COUNTIF(Tab_UBIGEO[Departamento],PlnMsv_Tab_Documentos[[#This Row],[Departamento]])&gt;=1,1,0),"")</f>
        <v/>
      </c>
      <c r="AA7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4" s="34"/>
    </row>
    <row r="755" spans="3:29" ht="27.6" customHeight="1">
      <c r="C755" s="88"/>
      <c r="D755" s="89"/>
      <c r="E755" s="90"/>
      <c r="F755" s="91"/>
      <c r="G755" s="92"/>
      <c r="H755" s="93"/>
      <c r="I755" s="93"/>
      <c r="J755" s="94"/>
      <c r="K755" s="94"/>
      <c r="L755" s="94"/>
      <c r="M755" s="94"/>
      <c r="N755" s="94"/>
      <c r="O755" s="95"/>
      <c r="P755" s="96"/>
      <c r="T755" s="49">
        <v>721</v>
      </c>
      <c r="U7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5" s="50" t="str">
        <f>IFERROR(INDEX(Tab_UBIGEO[],MATCH(PlnMsv_Tab_DocumentosAux[[#This Row],[ADQ_UBIGEO]],Tab_UBIGEO[UBIGEO],0),MATCH($V$34,Tab_UBIGEO[#Headers],0)),"")</f>
        <v/>
      </c>
      <c r="W755" s="50" t="str">
        <f>IFERROR(INDEX(Tab_UBIGEO[],MATCH(PlnMsv_Tab_DocumentosAux[[#This Row],[ADQ_UBIGEO]],Tab_UBIGEO[UBIGEO],0),MATCH($W$34,Tab_UBIGEO[#Headers],0)),"")</f>
        <v/>
      </c>
      <c r="X755" s="51" t="str">
        <f>IFERROR(INDEX(Tab_UBIGEO[],MATCH(PlnMsv_Tab_Documentos[[#This Row],[Departamento]],Tab_UBIGEO[Departamento],0),MATCH(X$34,Tab_UBIGEO[#Headers],0)),"")</f>
        <v/>
      </c>
      <c r="Y755" s="51" t="str">
        <f>IFERROR(INDEX(Tab_UBIGEO[],MATCH(PlnMsv_Tab_Documentos[[#This Row],[Provincia]],Tab_UBIGEO[Provincia],0),MATCH(Y$34,Tab_UBIGEO[#Headers],0)),"")</f>
        <v/>
      </c>
      <c r="Z755" s="50" t="str">
        <f>IF(PlnMsv_Tab_Documentos[[#This Row],[Departamento]]&lt;&gt;"",IF(COUNTIF(Tab_UBIGEO[Departamento],PlnMsv_Tab_Documentos[[#This Row],[Departamento]])&gt;=1,1,0),"")</f>
        <v/>
      </c>
      <c r="AA7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5" s="34"/>
    </row>
    <row r="756" spans="3:29" ht="27.6" customHeight="1">
      <c r="C756" s="88"/>
      <c r="D756" s="89"/>
      <c r="E756" s="90"/>
      <c r="F756" s="91"/>
      <c r="G756" s="92"/>
      <c r="H756" s="93"/>
      <c r="I756" s="93"/>
      <c r="J756" s="94"/>
      <c r="K756" s="94"/>
      <c r="L756" s="94"/>
      <c r="M756" s="94"/>
      <c r="N756" s="94"/>
      <c r="O756" s="95"/>
      <c r="P756" s="96"/>
      <c r="T756" s="49">
        <v>722</v>
      </c>
      <c r="U7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6" s="50" t="str">
        <f>IFERROR(INDEX(Tab_UBIGEO[],MATCH(PlnMsv_Tab_DocumentosAux[[#This Row],[ADQ_UBIGEO]],Tab_UBIGEO[UBIGEO],0),MATCH($V$34,Tab_UBIGEO[#Headers],0)),"")</f>
        <v/>
      </c>
      <c r="W756" s="50" t="str">
        <f>IFERROR(INDEX(Tab_UBIGEO[],MATCH(PlnMsv_Tab_DocumentosAux[[#This Row],[ADQ_UBIGEO]],Tab_UBIGEO[UBIGEO],0),MATCH($W$34,Tab_UBIGEO[#Headers],0)),"")</f>
        <v/>
      </c>
      <c r="X756" s="51" t="str">
        <f>IFERROR(INDEX(Tab_UBIGEO[],MATCH(PlnMsv_Tab_Documentos[[#This Row],[Departamento]],Tab_UBIGEO[Departamento],0),MATCH(X$34,Tab_UBIGEO[#Headers],0)),"")</f>
        <v/>
      </c>
      <c r="Y756" s="51" t="str">
        <f>IFERROR(INDEX(Tab_UBIGEO[],MATCH(PlnMsv_Tab_Documentos[[#This Row],[Provincia]],Tab_UBIGEO[Provincia],0),MATCH(Y$34,Tab_UBIGEO[#Headers],0)),"")</f>
        <v/>
      </c>
      <c r="Z756" s="50" t="str">
        <f>IF(PlnMsv_Tab_Documentos[[#This Row],[Departamento]]&lt;&gt;"",IF(COUNTIF(Tab_UBIGEO[Departamento],PlnMsv_Tab_Documentos[[#This Row],[Departamento]])&gt;=1,1,0),"")</f>
        <v/>
      </c>
      <c r="AA7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6" s="34"/>
    </row>
    <row r="757" spans="3:29" ht="27.6" customHeight="1">
      <c r="C757" s="88"/>
      <c r="D757" s="89"/>
      <c r="E757" s="90"/>
      <c r="F757" s="91"/>
      <c r="G757" s="92"/>
      <c r="H757" s="93"/>
      <c r="I757" s="93"/>
      <c r="J757" s="94"/>
      <c r="K757" s="94"/>
      <c r="L757" s="94"/>
      <c r="M757" s="94"/>
      <c r="N757" s="94"/>
      <c r="O757" s="95"/>
      <c r="P757" s="96"/>
      <c r="T757" s="49">
        <v>723</v>
      </c>
      <c r="U7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7" s="50" t="str">
        <f>IFERROR(INDEX(Tab_UBIGEO[],MATCH(PlnMsv_Tab_DocumentosAux[[#This Row],[ADQ_UBIGEO]],Tab_UBIGEO[UBIGEO],0),MATCH($V$34,Tab_UBIGEO[#Headers],0)),"")</f>
        <v/>
      </c>
      <c r="W757" s="50" t="str">
        <f>IFERROR(INDEX(Tab_UBIGEO[],MATCH(PlnMsv_Tab_DocumentosAux[[#This Row],[ADQ_UBIGEO]],Tab_UBIGEO[UBIGEO],0),MATCH($W$34,Tab_UBIGEO[#Headers],0)),"")</f>
        <v/>
      </c>
      <c r="X757" s="51" t="str">
        <f>IFERROR(INDEX(Tab_UBIGEO[],MATCH(PlnMsv_Tab_Documentos[[#This Row],[Departamento]],Tab_UBIGEO[Departamento],0),MATCH(X$34,Tab_UBIGEO[#Headers],0)),"")</f>
        <v/>
      </c>
      <c r="Y757" s="51" t="str">
        <f>IFERROR(INDEX(Tab_UBIGEO[],MATCH(PlnMsv_Tab_Documentos[[#This Row],[Provincia]],Tab_UBIGEO[Provincia],0),MATCH(Y$34,Tab_UBIGEO[#Headers],0)),"")</f>
        <v/>
      </c>
      <c r="Z757" s="50" t="str">
        <f>IF(PlnMsv_Tab_Documentos[[#This Row],[Departamento]]&lt;&gt;"",IF(COUNTIF(Tab_UBIGEO[Departamento],PlnMsv_Tab_Documentos[[#This Row],[Departamento]])&gt;=1,1,0),"")</f>
        <v/>
      </c>
      <c r="AA7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7" s="34"/>
    </row>
    <row r="758" spans="3:29" ht="27.6" customHeight="1">
      <c r="C758" s="88"/>
      <c r="D758" s="89"/>
      <c r="E758" s="90"/>
      <c r="F758" s="91"/>
      <c r="G758" s="92"/>
      <c r="H758" s="93"/>
      <c r="I758" s="93"/>
      <c r="J758" s="94"/>
      <c r="K758" s="94"/>
      <c r="L758" s="94"/>
      <c r="M758" s="94"/>
      <c r="N758" s="94"/>
      <c r="O758" s="95"/>
      <c r="P758" s="96"/>
      <c r="T758" s="49">
        <v>724</v>
      </c>
      <c r="U7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8" s="50" t="str">
        <f>IFERROR(INDEX(Tab_UBIGEO[],MATCH(PlnMsv_Tab_DocumentosAux[[#This Row],[ADQ_UBIGEO]],Tab_UBIGEO[UBIGEO],0),MATCH($V$34,Tab_UBIGEO[#Headers],0)),"")</f>
        <v/>
      </c>
      <c r="W758" s="50" t="str">
        <f>IFERROR(INDEX(Tab_UBIGEO[],MATCH(PlnMsv_Tab_DocumentosAux[[#This Row],[ADQ_UBIGEO]],Tab_UBIGEO[UBIGEO],0),MATCH($W$34,Tab_UBIGEO[#Headers],0)),"")</f>
        <v/>
      </c>
      <c r="X758" s="51" t="str">
        <f>IFERROR(INDEX(Tab_UBIGEO[],MATCH(PlnMsv_Tab_Documentos[[#This Row],[Departamento]],Tab_UBIGEO[Departamento],0),MATCH(X$34,Tab_UBIGEO[#Headers],0)),"")</f>
        <v/>
      </c>
      <c r="Y758" s="51" t="str">
        <f>IFERROR(INDEX(Tab_UBIGEO[],MATCH(PlnMsv_Tab_Documentos[[#This Row],[Provincia]],Tab_UBIGEO[Provincia],0),MATCH(Y$34,Tab_UBIGEO[#Headers],0)),"")</f>
        <v/>
      </c>
      <c r="Z758" s="50" t="str">
        <f>IF(PlnMsv_Tab_Documentos[[#This Row],[Departamento]]&lt;&gt;"",IF(COUNTIF(Tab_UBIGEO[Departamento],PlnMsv_Tab_Documentos[[#This Row],[Departamento]])&gt;=1,1,0),"")</f>
        <v/>
      </c>
      <c r="AA7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8" s="34"/>
    </row>
    <row r="759" spans="3:29" ht="27.6" customHeight="1">
      <c r="C759" s="88"/>
      <c r="D759" s="89"/>
      <c r="E759" s="90"/>
      <c r="F759" s="91"/>
      <c r="G759" s="92"/>
      <c r="H759" s="93"/>
      <c r="I759" s="93"/>
      <c r="J759" s="94"/>
      <c r="K759" s="94"/>
      <c r="L759" s="94"/>
      <c r="M759" s="94"/>
      <c r="N759" s="94"/>
      <c r="O759" s="95"/>
      <c r="P759" s="96"/>
      <c r="T759" s="49">
        <v>725</v>
      </c>
      <c r="U7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59" s="50" t="str">
        <f>IFERROR(INDEX(Tab_UBIGEO[],MATCH(PlnMsv_Tab_DocumentosAux[[#This Row],[ADQ_UBIGEO]],Tab_UBIGEO[UBIGEO],0),MATCH($V$34,Tab_UBIGEO[#Headers],0)),"")</f>
        <v/>
      </c>
      <c r="W759" s="50" t="str">
        <f>IFERROR(INDEX(Tab_UBIGEO[],MATCH(PlnMsv_Tab_DocumentosAux[[#This Row],[ADQ_UBIGEO]],Tab_UBIGEO[UBIGEO],0),MATCH($W$34,Tab_UBIGEO[#Headers],0)),"")</f>
        <v/>
      </c>
      <c r="X759" s="51" t="str">
        <f>IFERROR(INDEX(Tab_UBIGEO[],MATCH(PlnMsv_Tab_Documentos[[#This Row],[Departamento]],Tab_UBIGEO[Departamento],0),MATCH(X$34,Tab_UBIGEO[#Headers],0)),"")</f>
        <v/>
      </c>
      <c r="Y759" s="51" t="str">
        <f>IFERROR(INDEX(Tab_UBIGEO[],MATCH(PlnMsv_Tab_Documentos[[#This Row],[Provincia]],Tab_UBIGEO[Provincia],0),MATCH(Y$34,Tab_UBIGEO[#Headers],0)),"")</f>
        <v/>
      </c>
      <c r="Z759" s="50" t="str">
        <f>IF(PlnMsv_Tab_Documentos[[#This Row],[Departamento]]&lt;&gt;"",IF(COUNTIF(Tab_UBIGEO[Departamento],PlnMsv_Tab_Documentos[[#This Row],[Departamento]])&gt;=1,1,0),"")</f>
        <v/>
      </c>
      <c r="AA7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59" s="34"/>
    </row>
    <row r="760" spans="3:29" ht="27.6" customHeight="1">
      <c r="C760" s="88"/>
      <c r="D760" s="89"/>
      <c r="E760" s="90"/>
      <c r="F760" s="91"/>
      <c r="G760" s="92"/>
      <c r="H760" s="93"/>
      <c r="I760" s="93"/>
      <c r="J760" s="94"/>
      <c r="K760" s="94"/>
      <c r="L760" s="94"/>
      <c r="M760" s="94"/>
      <c r="N760" s="94"/>
      <c r="O760" s="95"/>
      <c r="P760" s="96"/>
      <c r="T760" s="49">
        <v>726</v>
      </c>
      <c r="U7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0" s="50" t="str">
        <f>IFERROR(INDEX(Tab_UBIGEO[],MATCH(PlnMsv_Tab_DocumentosAux[[#This Row],[ADQ_UBIGEO]],Tab_UBIGEO[UBIGEO],0),MATCH($V$34,Tab_UBIGEO[#Headers],0)),"")</f>
        <v/>
      </c>
      <c r="W760" s="50" t="str">
        <f>IFERROR(INDEX(Tab_UBIGEO[],MATCH(PlnMsv_Tab_DocumentosAux[[#This Row],[ADQ_UBIGEO]],Tab_UBIGEO[UBIGEO],0),MATCH($W$34,Tab_UBIGEO[#Headers],0)),"")</f>
        <v/>
      </c>
      <c r="X760" s="51" t="str">
        <f>IFERROR(INDEX(Tab_UBIGEO[],MATCH(PlnMsv_Tab_Documentos[[#This Row],[Departamento]],Tab_UBIGEO[Departamento],0),MATCH(X$34,Tab_UBIGEO[#Headers],0)),"")</f>
        <v/>
      </c>
      <c r="Y760" s="51" t="str">
        <f>IFERROR(INDEX(Tab_UBIGEO[],MATCH(PlnMsv_Tab_Documentos[[#This Row],[Provincia]],Tab_UBIGEO[Provincia],0),MATCH(Y$34,Tab_UBIGEO[#Headers],0)),"")</f>
        <v/>
      </c>
      <c r="Z760" s="50" t="str">
        <f>IF(PlnMsv_Tab_Documentos[[#This Row],[Departamento]]&lt;&gt;"",IF(COUNTIF(Tab_UBIGEO[Departamento],PlnMsv_Tab_Documentos[[#This Row],[Departamento]])&gt;=1,1,0),"")</f>
        <v/>
      </c>
      <c r="AA7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0" s="34"/>
    </row>
    <row r="761" spans="3:29" ht="27.6" customHeight="1">
      <c r="C761" s="88"/>
      <c r="D761" s="89"/>
      <c r="E761" s="90"/>
      <c r="F761" s="91"/>
      <c r="G761" s="92"/>
      <c r="H761" s="93"/>
      <c r="I761" s="93"/>
      <c r="J761" s="94"/>
      <c r="K761" s="94"/>
      <c r="L761" s="94"/>
      <c r="M761" s="94"/>
      <c r="N761" s="94"/>
      <c r="O761" s="95"/>
      <c r="P761" s="96"/>
      <c r="T761" s="49">
        <v>727</v>
      </c>
      <c r="U7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1" s="50" t="str">
        <f>IFERROR(INDEX(Tab_UBIGEO[],MATCH(PlnMsv_Tab_DocumentosAux[[#This Row],[ADQ_UBIGEO]],Tab_UBIGEO[UBIGEO],0),MATCH($V$34,Tab_UBIGEO[#Headers],0)),"")</f>
        <v/>
      </c>
      <c r="W761" s="50" t="str">
        <f>IFERROR(INDEX(Tab_UBIGEO[],MATCH(PlnMsv_Tab_DocumentosAux[[#This Row],[ADQ_UBIGEO]],Tab_UBIGEO[UBIGEO],0),MATCH($W$34,Tab_UBIGEO[#Headers],0)),"")</f>
        <v/>
      </c>
      <c r="X761" s="51" t="str">
        <f>IFERROR(INDEX(Tab_UBIGEO[],MATCH(PlnMsv_Tab_Documentos[[#This Row],[Departamento]],Tab_UBIGEO[Departamento],0),MATCH(X$34,Tab_UBIGEO[#Headers],0)),"")</f>
        <v/>
      </c>
      <c r="Y761" s="51" t="str">
        <f>IFERROR(INDEX(Tab_UBIGEO[],MATCH(PlnMsv_Tab_Documentos[[#This Row],[Provincia]],Tab_UBIGEO[Provincia],0),MATCH(Y$34,Tab_UBIGEO[#Headers],0)),"")</f>
        <v/>
      </c>
      <c r="Z761" s="50" t="str">
        <f>IF(PlnMsv_Tab_Documentos[[#This Row],[Departamento]]&lt;&gt;"",IF(COUNTIF(Tab_UBIGEO[Departamento],PlnMsv_Tab_Documentos[[#This Row],[Departamento]])&gt;=1,1,0),"")</f>
        <v/>
      </c>
      <c r="AA7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1" s="34"/>
    </row>
    <row r="762" spans="3:29" ht="27.6" customHeight="1">
      <c r="C762" s="88"/>
      <c r="D762" s="89"/>
      <c r="E762" s="90"/>
      <c r="F762" s="91"/>
      <c r="G762" s="92"/>
      <c r="H762" s="93"/>
      <c r="I762" s="93"/>
      <c r="J762" s="94"/>
      <c r="K762" s="94"/>
      <c r="L762" s="94"/>
      <c r="M762" s="94"/>
      <c r="N762" s="94"/>
      <c r="O762" s="95"/>
      <c r="P762" s="96"/>
      <c r="T762" s="49">
        <v>728</v>
      </c>
      <c r="U7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2" s="50" t="str">
        <f>IFERROR(INDEX(Tab_UBIGEO[],MATCH(PlnMsv_Tab_DocumentosAux[[#This Row],[ADQ_UBIGEO]],Tab_UBIGEO[UBIGEO],0),MATCH($V$34,Tab_UBIGEO[#Headers],0)),"")</f>
        <v/>
      </c>
      <c r="W762" s="50" t="str">
        <f>IFERROR(INDEX(Tab_UBIGEO[],MATCH(PlnMsv_Tab_DocumentosAux[[#This Row],[ADQ_UBIGEO]],Tab_UBIGEO[UBIGEO],0),MATCH($W$34,Tab_UBIGEO[#Headers],0)),"")</f>
        <v/>
      </c>
      <c r="X762" s="51" t="str">
        <f>IFERROR(INDEX(Tab_UBIGEO[],MATCH(PlnMsv_Tab_Documentos[[#This Row],[Departamento]],Tab_UBIGEO[Departamento],0),MATCH(X$34,Tab_UBIGEO[#Headers],0)),"")</f>
        <v/>
      </c>
      <c r="Y762" s="51" t="str">
        <f>IFERROR(INDEX(Tab_UBIGEO[],MATCH(PlnMsv_Tab_Documentos[[#This Row],[Provincia]],Tab_UBIGEO[Provincia],0),MATCH(Y$34,Tab_UBIGEO[#Headers],0)),"")</f>
        <v/>
      </c>
      <c r="Z762" s="50" t="str">
        <f>IF(PlnMsv_Tab_Documentos[[#This Row],[Departamento]]&lt;&gt;"",IF(COUNTIF(Tab_UBIGEO[Departamento],PlnMsv_Tab_Documentos[[#This Row],[Departamento]])&gt;=1,1,0),"")</f>
        <v/>
      </c>
      <c r="AA7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2" s="34"/>
    </row>
    <row r="763" spans="3:29" ht="27.6" customHeight="1">
      <c r="C763" s="88"/>
      <c r="D763" s="89"/>
      <c r="E763" s="90"/>
      <c r="F763" s="91"/>
      <c r="G763" s="92"/>
      <c r="H763" s="93"/>
      <c r="I763" s="93"/>
      <c r="J763" s="94"/>
      <c r="K763" s="94"/>
      <c r="L763" s="94"/>
      <c r="M763" s="94"/>
      <c r="N763" s="94"/>
      <c r="O763" s="95"/>
      <c r="P763" s="96"/>
      <c r="T763" s="49">
        <v>729</v>
      </c>
      <c r="U7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3" s="50" t="str">
        <f>IFERROR(INDEX(Tab_UBIGEO[],MATCH(PlnMsv_Tab_DocumentosAux[[#This Row],[ADQ_UBIGEO]],Tab_UBIGEO[UBIGEO],0),MATCH($V$34,Tab_UBIGEO[#Headers],0)),"")</f>
        <v/>
      </c>
      <c r="W763" s="50" t="str">
        <f>IFERROR(INDEX(Tab_UBIGEO[],MATCH(PlnMsv_Tab_DocumentosAux[[#This Row],[ADQ_UBIGEO]],Tab_UBIGEO[UBIGEO],0),MATCH($W$34,Tab_UBIGEO[#Headers],0)),"")</f>
        <v/>
      </c>
      <c r="X763" s="51" t="str">
        <f>IFERROR(INDEX(Tab_UBIGEO[],MATCH(PlnMsv_Tab_Documentos[[#This Row],[Departamento]],Tab_UBIGEO[Departamento],0),MATCH(X$34,Tab_UBIGEO[#Headers],0)),"")</f>
        <v/>
      </c>
      <c r="Y763" s="51" t="str">
        <f>IFERROR(INDEX(Tab_UBIGEO[],MATCH(PlnMsv_Tab_Documentos[[#This Row],[Provincia]],Tab_UBIGEO[Provincia],0),MATCH(Y$34,Tab_UBIGEO[#Headers],0)),"")</f>
        <v/>
      </c>
      <c r="Z763" s="50" t="str">
        <f>IF(PlnMsv_Tab_Documentos[[#This Row],[Departamento]]&lt;&gt;"",IF(COUNTIF(Tab_UBIGEO[Departamento],PlnMsv_Tab_Documentos[[#This Row],[Departamento]])&gt;=1,1,0),"")</f>
        <v/>
      </c>
      <c r="AA7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3" s="34"/>
    </row>
    <row r="764" spans="3:29" ht="27.6" customHeight="1">
      <c r="C764" s="88"/>
      <c r="D764" s="89"/>
      <c r="E764" s="90"/>
      <c r="F764" s="91"/>
      <c r="G764" s="92"/>
      <c r="H764" s="93"/>
      <c r="I764" s="93"/>
      <c r="J764" s="94"/>
      <c r="K764" s="94"/>
      <c r="L764" s="94"/>
      <c r="M764" s="94"/>
      <c r="N764" s="94"/>
      <c r="O764" s="95"/>
      <c r="P764" s="96"/>
      <c r="T764" s="49">
        <v>730</v>
      </c>
      <c r="U7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4" s="50" t="str">
        <f>IFERROR(INDEX(Tab_UBIGEO[],MATCH(PlnMsv_Tab_DocumentosAux[[#This Row],[ADQ_UBIGEO]],Tab_UBIGEO[UBIGEO],0),MATCH($V$34,Tab_UBIGEO[#Headers],0)),"")</f>
        <v/>
      </c>
      <c r="W764" s="50" t="str">
        <f>IFERROR(INDEX(Tab_UBIGEO[],MATCH(PlnMsv_Tab_DocumentosAux[[#This Row],[ADQ_UBIGEO]],Tab_UBIGEO[UBIGEO],0),MATCH($W$34,Tab_UBIGEO[#Headers],0)),"")</f>
        <v/>
      </c>
      <c r="X764" s="51" t="str">
        <f>IFERROR(INDEX(Tab_UBIGEO[],MATCH(PlnMsv_Tab_Documentos[[#This Row],[Departamento]],Tab_UBIGEO[Departamento],0),MATCH(X$34,Tab_UBIGEO[#Headers],0)),"")</f>
        <v/>
      </c>
      <c r="Y764" s="51" t="str">
        <f>IFERROR(INDEX(Tab_UBIGEO[],MATCH(PlnMsv_Tab_Documentos[[#This Row],[Provincia]],Tab_UBIGEO[Provincia],0),MATCH(Y$34,Tab_UBIGEO[#Headers],0)),"")</f>
        <v/>
      </c>
      <c r="Z764" s="50" t="str">
        <f>IF(PlnMsv_Tab_Documentos[[#This Row],[Departamento]]&lt;&gt;"",IF(COUNTIF(Tab_UBIGEO[Departamento],PlnMsv_Tab_Documentos[[#This Row],[Departamento]])&gt;=1,1,0),"")</f>
        <v/>
      </c>
      <c r="AA7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4" s="34"/>
    </row>
    <row r="765" spans="3:29" ht="27.6" customHeight="1">
      <c r="C765" s="88"/>
      <c r="D765" s="89"/>
      <c r="E765" s="90"/>
      <c r="F765" s="91"/>
      <c r="G765" s="92"/>
      <c r="H765" s="93"/>
      <c r="I765" s="93"/>
      <c r="J765" s="94"/>
      <c r="K765" s="94"/>
      <c r="L765" s="94"/>
      <c r="M765" s="94"/>
      <c r="N765" s="94"/>
      <c r="O765" s="95"/>
      <c r="P765" s="96"/>
      <c r="T765" s="49">
        <v>731</v>
      </c>
      <c r="U7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5" s="50" t="str">
        <f>IFERROR(INDEX(Tab_UBIGEO[],MATCH(PlnMsv_Tab_DocumentosAux[[#This Row],[ADQ_UBIGEO]],Tab_UBIGEO[UBIGEO],0),MATCH($V$34,Tab_UBIGEO[#Headers],0)),"")</f>
        <v/>
      </c>
      <c r="W765" s="50" t="str">
        <f>IFERROR(INDEX(Tab_UBIGEO[],MATCH(PlnMsv_Tab_DocumentosAux[[#This Row],[ADQ_UBIGEO]],Tab_UBIGEO[UBIGEO],0),MATCH($W$34,Tab_UBIGEO[#Headers],0)),"")</f>
        <v/>
      </c>
      <c r="X765" s="51" t="str">
        <f>IFERROR(INDEX(Tab_UBIGEO[],MATCH(PlnMsv_Tab_Documentos[[#This Row],[Departamento]],Tab_UBIGEO[Departamento],0),MATCH(X$34,Tab_UBIGEO[#Headers],0)),"")</f>
        <v/>
      </c>
      <c r="Y765" s="51" t="str">
        <f>IFERROR(INDEX(Tab_UBIGEO[],MATCH(PlnMsv_Tab_Documentos[[#This Row],[Provincia]],Tab_UBIGEO[Provincia],0),MATCH(Y$34,Tab_UBIGEO[#Headers],0)),"")</f>
        <v/>
      </c>
      <c r="Z765" s="50" t="str">
        <f>IF(PlnMsv_Tab_Documentos[[#This Row],[Departamento]]&lt;&gt;"",IF(COUNTIF(Tab_UBIGEO[Departamento],PlnMsv_Tab_Documentos[[#This Row],[Departamento]])&gt;=1,1,0),"")</f>
        <v/>
      </c>
      <c r="AA7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5" s="34"/>
    </row>
    <row r="766" spans="3:29" ht="27.6" customHeight="1">
      <c r="C766" s="88"/>
      <c r="D766" s="89"/>
      <c r="E766" s="90"/>
      <c r="F766" s="91"/>
      <c r="G766" s="92"/>
      <c r="H766" s="93"/>
      <c r="I766" s="93"/>
      <c r="J766" s="94"/>
      <c r="K766" s="94"/>
      <c r="L766" s="94"/>
      <c r="M766" s="94"/>
      <c r="N766" s="94"/>
      <c r="O766" s="95"/>
      <c r="P766" s="96"/>
      <c r="T766" s="49">
        <v>732</v>
      </c>
      <c r="U7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6" s="50" t="str">
        <f>IFERROR(INDEX(Tab_UBIGEO[],MATCH(PlnMsv_Tab_DocumentosAux[[#This Row],[ADQ_UBIGEO]],Tab_UBIGEO[UBIGEO],0),MATCH($V$34,Tab_UBIGEO[#Headers],0)),"")</f>
        <v/>
      </c>
      <c r="W766" s="50" t="str">
        <f>IFERROR(INDEX(Tab_UBIGEO[],MATCH(PlnMsv_Tab_DocumentosAux[[#This Row],[ADQ_UBIGEO]],Tab_UBIGEO[UBIGEO],0),MATCH($W$34,Tab_UBIGEO[#Headers],0)),"")</f>
        <v/>
      </c>
      <c r="X766" s="51" t="str">
        <f>IFERROR(INDEX(Tab_UBIGEO[],MATCH(PlnMsv_Tab_Documentos[[#This Row],[Departamento]],Tab_UBIGEO[Departamento],0),MATCH(X$34,Tab_UBIGEO[#Headers],0)),"")</f>
        <v/>
      </c>
      <c r="Y766" s="51" t="str">
        <f>IFERROR(INDEX(Tab_UBIGEO[],MATCH(PlnMsv_Tab_Documentos[[#This Row],[Provincia]],Tab_UBIGEO[Provincia],0),MATCH(Y$34,Tab_UBIGEO[#Headers],0)),"")</f>
        <v/>
      </c>
      <c r="Z766" s="50" t="str">
        <f>IF(PlnMsv_Tab_Documentos[[#This Row],[Departamento]]&lt;&gt;"",IF(COUNTIF(Tab_UBIGEO[Departamento],PlnMsv_Tab_Documentos[[#This Row],[Departamento]])&gt;=1,1,0),"")</f>
        <v/>
      </c>
      <c r="AA7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6" s="34"/>
    </row>
    <row r="767" spans="3:29" ht="27.6" customHeight="1">
      <c r="C767" s="88"/>
      <c r="D767" s="89"/>
      <c r="E767" s="90"/>
      <c r="F767" s="91"/>
      <c r="G767" s="92"/>
      <c r="H767" s="93"/>
      <c r="I767" s="93"/>
      <c r="J767" s="94"/>
      <c r="K767" s="94"/>
      <c r="L767" s="94"/>
      <c r="M767" s="94"/>
      <c r="N767" s="94"/>
      <c r="O767" s="95"/>
      <c r="P767" s="96"/>
      <c r="T767" s="49">
        <v>733</v>
      </c>
      <c r="U7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7" s="50" t="str">
        <f>IFERROR(INDEX(Tab_UBIGEO[],MATCH(PlnMsv_Tab_DocumentosAux[[#This Row],[ADQ_UBIGEO]],Tab_UBIGEO[UBIGEO],0),MATCH($V$34,Tab_UBIGEO[#Headers],0)),"")</f>
        <v/>
      </c>
      <c r="W767" s="50" t="str">
        <f>IFERROR(INDEX(Tab_UBIGEO[],MATCH(PlnMsv_Tab_DocumentosAux[[#This Row],[ADQ_UBIGEO]],Tab_UBIGEO[UBIGEO],0),MATCH($W$34,Tab_UBIGEO[#Headers],0)),"")</f>
        <v/>
      </c>
      <c r="X767" s="51" t="str">
        <f>IFERROR(INDEX(Tab_UBIGEO[],MATCH(PlnMsv_Tab_Documentos[[#This Row],[Departamento]],Tab_UBIGEO[Departamento],0),MATCH(X$34,Tab_UBIGEO[#Headers],0)),"")</f>
        <v/>
      </c>
      <c r="Y767" s="51" t="str">
        <f>IFERROR(INDEX(Tab_UBIGEO[],MATCH(PlnMsv_Tab_Documentos[[#This Row],[Provincia]],Tab_UBIGEO[Provincia],0),MATCH(Y$34,Tab_UBIGEO[#Headers],0)),"")</f>
        <v/>
      </c>
      <c r="Z767" s="50" t="str">
        <f>IF(PlnMsv_Tab_Documentos[[#This Row],[Departamento]]&lt;&gt;"",IF(COUNTIF(Tab_UBIGEO[Departamento],PlnMsv_Tab_Documentos[[#This Row],[Departamento]])&gt;=1,1,0),"")</f>
        <v/>
      </c>
      <c r="AA7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7" s="34"/>
    </row>
    <row r="768" spans="3:29" ht="27.6" customHeight="1">
      <c r="C768" s="88"/>
      <c r="D768" s="89"/>
      <c r="E768" s="90"/>
      <c r="F768" s="91"/>
      <c r="G768" s="92"/>
      <c r="H768" s="93"/>
      <c r="I768" s="93"/>
      <c r="J768" s="94"/>
      <c r="K768" s="94"/>
      <c r="L768" s="94"/>
      <c r="M768" s="94"/>
      <c r="N768" s="94"/>
      <c r="O768" s="95"/>
      <c r="P768" s="96"/>
      <c r="T768" s="49">
        <v>734</v>
      </c>
      <c r="U7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8" s="50" t="str">
        <f>IFERROR(INDEX(Tab_UBIGEO[],MATCH(PlnMsv_Tab_DocumentosAux[[#This Row],[ADQ_UBIGEO]],Tab_UBIGEO[UBIGEO],0),MATCH($V$34,Tab_UBIGEO[#Headers],0)),"")</f>
        <v/>
      </c>
      <c r="W768" s="50" t="str">
        <f>IFERROR(INDEX(Tab_UBIGEO[],MATCH(PlnMsv_Tab_DocumentosAux[[#This Row],[ADQ_UBIGEO]],Tab_UBIGEO[UBIGEO],0),MATCH($W$34,Tab_UBIGEO[#Headers],0)),"")</f>
        <v/>
      </c>
      <c r="X768" s="51" t="str">
        <f>IFERROR(INDEX(Tab_UBIGEO[],MATCH(PlnMsv_Tab_Documentos[[#This Row],[Departamento]],Tab_UBIGEO[Departamento],0),MATCH(X$34,Tab_UBIGEO[#Headers],0)),"")</f>
        <v/>
      </c>
      <c r="Y768" s="51" t="str">
        <f>IFERROR(INDEX(Tab_UBIGEO[],MATCH(PlnMsv_Tab_Documentos[[#This Row],[Provincia]],Tab_UBIGEO[Provincia],0),MATCH(Y$34,Tab_UBIGEO[#Headers],0)),"")</f>
        <v/>
      </c>
      <c r="Z768" s="50" t="str">
        <f>IF(PlnMsv_Tab_Documentos[[#This Row],[Departamento]]&lt;&gt;"",IF(COUNTIF(Tab_UBIGEO[Departamento],PlnMsv_Tab_Documentos[[#This Row],[Departamento]])&gt;=1,1,0),"")</f>
        <v/>
      </c>
      <c r="AA7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8" s="34"/>
    </row>
    <row r="769" spans="3:29" ht="27.6" customHeight="1">
      <c r="C769" s="88"/>
      <c r="D769" s="89"/>
      <c r="E769" s="90"/>
      <c r="F769" s="91"/>
      <c r="G769" s="92"/>
      <c r="H769" s="93"/>
      <c r="I769" s="93"/>
      <c r="J769" s="94"/>
      <c r="K769" s="94"/>
      <c r="L769" s="94"/>
      <c r="M769" s="94"/>
      <c r="N769" s="94"/>
      <c r="O769" s="95"/>
      <c r="P769" s="96"/>
      <c r="T769" s="49">
        <v>735</v>
      </c>
      <c r="U7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69" s="50" t="str">
        <f>IFERROR(INDEX(Tab_UBIGEO[],MATCH(PlnMsv_Tab_DocumentosAux[[#This Row],[ADQ_UBIGEO]],Tab_UBIGEO[UBIGEO],0),MATCH($V$34,Tab_UBIGEO[#Headers],0)),"")</f>
        <v/>
      </c>
      <c r="W769" s="50" t="str">
        <f>IFERROR(INDEX(Tab_UBIGEO[],MATCH(PlnMsv_Tab_DocumentosAux[[#This Row],[ADQ_UBIGEO]],Tab_UBIGEO[UBIGEO],0),MATCH($W$34,Tab_UBIGEO[#Headers],0)),"")</f>
        <v/>
      </c>
      <c r="X769" s="51" t="str">
        <f>IFERROR(INDEX(Tab_UBIGEO[],MATCH(PlnMsv_Tab_Documentos[[#This Row],[Departamento]],Tab_UBIGEO[Departamento],0),MATCH(X$34,Tab_UBIGEO[#Headers],0)),"")</f>
        <v/>
      </c>
      <c r="Y769" s="51" t="str">
        <f>IFERROR(INDEX(Tab_UBIGEO[],MATCH(PlnMsv_Tab_Documentos[[#This Row],[Provincia]],Tab_UBIGEO[Provincia],0),MATCH(Y$34,Tab_UBIGEO[#Headers],0)),"")</f>
        <v/>
      </c>
      <c r="Z769" s="50" t="str">
        <f>IF(PlnMsv_Tab_Documentos[[#This Row],[Departamento]]&lt;&gt;"",IF(COUNTIF(Tab_UBIGEO[Departamento],PlnMsv_Tab_Documentos[[#This Row],[Departamento]])&gt;=1,1,0),"")</f>
        <v/>
      </c>
      <c r="AA7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69" s="34"/>
    </row>
    <row r="770" spans="3:29" ht="27.6" customHeight="1">
      <c r="C770" s="88"/>
      <c r="D770" s="89"/>
      <c r="E770" s="90"/>
      <c r="F770" s="91"/>
      <c r="G770" s="92"/>
      <c r="H770" s="93"/>
      <c r="I770" s="93"/>
      <c r="J770" s="94"/>
      <c r="K770" s="94"/>
      <c r="L770" s="94"/>
      <c r="M770" s="94"/>
      <c r="N770" s="94"/>
      <c r="O770" s="95"/>
      <c r="P770" s="96"/>
      <c r="T770" s="49">
        <v>736</v>
      </c>
      <c r="U7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0" s="50" t="str">
        <f>IFERROR(INDEX(Tab_UBIGEO[],MATCH(PlnMsv_Tab_DocumentosAux[[#This Row],[ADQ_UBIGEO]],Tab_UBIGEO[UBIGEO],0),MATCH($V$34,Tab_UBIGEO[#Headers],0)),"")</f>
        <v/>
      </c>
      <c r="W770" s="50" t="str">
        <f>IFERROR(INDEX(Tab_UBIGEO[],MATCH(PlnMsv_Tab_DocumentosAux[[#This Row],[ADQ_UBIGEO]],Tab_UBIGEO[UBIGEO],0),MATCH($W$34,Tab_UBIGEO[#Headers],0)),"")</f>
        <v/>
      </c>
      <c r="X770" s="51" t="str">
        <f>IFERROR(INDEX(Tab_UBIGEO[],MATCH(PlnMsv_Tab_Documentos[[#This Row],[Departamento]],Tab_UBIGEO[Departamento],0),MATCH(X$34,Tab_UBIGEO[#Headers],0)),"")</f>
        <v/>
      </c>
      <c r="Y770" s="51" t="str">
        <f>IFERROR(INDEX(Tab_UBIGEO[],MATCH(PlnMsv_Tab_Documentos[[#This Row],[Provincia]],Tab_UBIGEO[Provincia],0),MATCH(Y$34,Tab_UBIGEO[#Headers],0)),"")</f>
        <v/>
      </c>
      <c r="Z770" s="50" t="str">
        <f>IF(PlnMsv_Tab_Documentos[[#This Row],[Departamento]]&lt;&gt;"",IF(COUNTIF(Tab_UBIGEO[Departamento],PlnMsv_Tab_Documentos[[#This Row],[Departamento]])&gt;=1,1,0),"")</f>
        <v/>
      </c>
      <c r="AA7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0" s="34"/>
    </row>
    <row r="771" spans="3:29" ht="27.6" customHeight="1">
      <c r="C771" s="88"/>
      <c r="D771" s="89"/>
      <c r="E771" s="90"/>
      <c r="F771" s="91"/>
      <c r="G771" s="92"/>
      <c r="H771" s="93"/>
      <c r="I771" s="93"/>
      <c r="J771" s="94"/>
      <c r="K771" s="94"/>
      <c r="L771" s="94"/>
      <c r="M771" s="94"/>
      <c r="N771" s="94"/>
      <c r="O771" s="95"/>
      <c r="P771" s="96"/>
      <c r="T771" s="49">
        <v>737</v>
      </c>
      <c r="U7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1" s="50" t="str">
        <f>IFERROR(INDEX(Tab_UBIGEO[],MATCH(PlnMsv_Tab_DocumentosAux[[#This Row],[ADQ_UBIGEO]],Tab_UBIGEO[UBIGEO],0),MATCH($V$34,Tab_UBIGEO[#Headers],0)),"")</f>
        <v/>
      </c>
      <c r="W771" s="50" t="str">
        <f>IFERROR(INDEX(Tab_UBIGEO[],MATCH(PlnMsv_Tab_DocumentosAux[[#This Row],[ADQ_UBIGEO]],Tab_UBIGEO[UBIGEO],0),MATCH($W$34,Tab_UBIGEO[#Headers],0)),"")</f>
        <v/>
      </c>
      <c r="X771" s="51" t="str">
        <f>IFERROR(INDEX(Tab_UBIGEO[],MATCH(PlnMsv_Tab_Documentos[[#This Row],[Departamento]],Tab_UBIGEO[Departamento],0),MATCH(X$34,Tab_UBIGEO[#Headers],0)),"")</f>
        <v/>
      </c>
      <c r="Y771" s="51" t="str">
        <f>IFERROR(INDEX(Tab_UBIGEO[],MATCH(PlnMsv_Tab_Documentos[[#This Row],[Provincia]],Tab_UBIGEO[Provincia],0),MATCH(Y$34,Tab_UBIGEO[#Headers],0)),"")</f>
        <v/>
      </c>
      <c r="Z771" s="50" t="str">
        <f>IF(PlnMsv_Tab_Documentos[[#This Row],[Departamento]]&lt;&gt;"",IF(COUNTIF(Tab_UBIGEO[Departamento],PlnMsv_Tab_Documentos[[#This Row],[Departamento]])&gt;=1,1,0),"")</f>
        <v/>
      </c>
      <c r="AA7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1" s="34"/>
    </row>
    <row r="772" spans="3:29" ht="27.6" customHeight="1">
      <c r="C772" s="88"/>
      <c r="D772" s="89"/>
      <c r="E772" s="90"/>
      <c r="F772" s="91"/>
      <c r="G772" s="92"/>
      <c r="H772" s="93"/>
      <c r="I772" s="93"/>
      <c r="J772" s="94"/>
      <c r="K772" s="94"/>
      <c r="L772" s="94"/>
      <c r="M772" s="94"/>
      <c r="N772" s="94"/>
      <c r="O772" s="95"/>
      <c r="P772" s="96"/>
      <c r="T772" s="49">
        <v>738</v>
      </c>
      <c r="U7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2" s="50" t="str">
        <f>IFERROR(INDEX(Tab_UBIGEO[],MATCH(PlnMsv_Tab_DocumentosAux[[#This Row],[ADQ_UBIGEO]],Tab_UBIGEO[UBIGEO],0),MATCH($V$34,Tab_UBIGEO[#Headers],0)),"")</f>
        <v/>
      </c>
      <c r="W772" s="50" t="str">
        <f>IFERROR(INDEX(Tab_UBIGEO[],MATCH(PlnMsv_Tab_DocumentosAux[[#This Row],[ADQ_UBIGEO]],Tab_UBIGEO[UBIGEO],0),MATCH($W$34,Tab_UBIGEO[#Headers],0)),"")</f>
        <v/>
      </c>
      <c r="X772" s="51" t="str">
        <f>IFERROR(INDEX(Tab_UBIGEO[],MATCH(PlnMsv_Tab_Documentos[[#This Row],[Departamento]],Tab_UBIGEO[Departamento],0),MATCH(X$34,Tab_UBIGEO[#Headers],0)),"")</f>
        <v/>
      </c>
      <c r="Y772" s="51" t="str">
        <f>IFERROR(INDEX(Tab_UBIGEO[],MATCH(PlnMsv_Tab_Documentos[[#This Row],[Provincia]],Tab_UBIGEO[Provincia],0),MATCH(Y$34,Tab_UBIGEO[#Headers],0)),"")</f>
        <v/>
      </c>
      <c r="Z772" s="50" t="str">
        <f>IF(PlnMsv_Tab_Documentos[[#This Row],[Departamento]]&lt;&gt;"",IF(COUNTIF(Tab_UBIGEO[Departamento],PlnMsv_Tab_Documentos[[#This Row],[Departamento]])&gt;=1,1,0),"")</f>
        <v/>
      </c>
      <c r="AA7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2" s="34"/>
    </row>
    <row r="773" spans="3:29" ht="27.6" customHeight="1">
      <c r="C773" s="88"/>
      <c r="D773" s="89"/>
      <c r="E773" s="90"/>
      <c r="F773" s="91"/>
      <c r="G773" s="92"/>
      <c r="H773" s="93"/>
      <c r="I773" s="93"/>
      <c r="J773" s="94"/>
      <c r="K773" s="94"/>
      <c r="L773" s="94"/>
      <c r="M773" s="94"/>
      <c r="N773" s="94"/>
      <c r="O773" s="95"/>
      <c r="P773" s="96"/>
      <c r="T773" s="49">
        <v>739</v>
      </c>
      <c r="U7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3" s="50" t="str">
        <f>IFERROR(INDEX(Tab_UBIGEO[],MATCH(PlnMsv_Tab_DocumentosAux[[#This Row],[ADQ_UBIGEO]],Tab_UBIGEO[UBIGEO],0),MATCH($V$34,Tab_UBIGEO[#Headers],0)),"")</f>
        <v/>
      </c>
      <c r="W773" s="50" t="str">
        <f>IFERROR(INDEX(Tab_UBIGEO[],MATCH(PlnMsv_Tab_DocumentosAux[[#This Row],[ADQ_UBIGEO]],Tab_UBIGEO[UBIGEO],0),MATCH($W$34,Tab_UBIGEO[#Headers],0)),"")</f>
        <v/>
      </c>
      <c r="X773" s="51" t="str">
        <f>IFERROR(INDEX(Tab_UBIGEO[],MATCH(PlnMsv_Tab_Documentos[[#This Row],[Departamento]],Tab_UBIGEO[Departamento],0),MATCH(X$34,Tab_UBIGEO[#Headers],0)),"")</f>
        <v/>
      </c>
      <c r="Y773" s="51" t="str">
        <f>IFERROR(INDEX(Tab_UBIGEO[],MATCH(PlnMsv_Tab_Documentos[[#This Row],[Provincia]],Tab_UBIGEO[Provincia],0),MATCH(Y$34,Tab_UBIGEO[#Headers],0)),"")</f>
        <v/>
      </c>
      <c r="Z773" s="50" t="str">
        <f>IF(PlnMsv_Tab_Documentos[[#This Row],[Departamento]]&lt;&gt;"",IF(COUNTIF(Tab_UBIGEO[Departamento],PlnMsv_Tab_Documentos[[#This Row],[Departamento]])&gt;=1,1,0),"")</f>
        <v/>
      </c>
      <c r="AA7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3" s="34"/>
    </row>
    <row r="774" spans="3:29" ht="27.6" customHeight="1">
      <c r="C774" s="88"/>
      <c r="D774" s="89"/>
      <c r="E774" s="90"/>
      <c r="F774" s="91"/>
      <c r="G774" s="92"/>
      <c r="H774" s="93"/>
      <c r="I774" s="93"/>
      <c r="J774" s="94"/>
      <c r="K774" s="94"/>
      <c r="L774" s="94"/>
      <c r="M774" s="94"/>
      <c r="N774" s="94"/>
      <c r="O774" s="95"/>
      <c r="P774" s="96"/>
      <c r="T774" s="49">
        <v>740</v>
      </c>
      <c r="U7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4" s="50" t="str">
        <f>IFERROR(INDEX(Tab_UBIGEO[],MATCH(PlnMsv_Tab_DocumentosAux[[#This Row],[ADQ_UBIGEO]],Tab_UBIGEO[UBIGEO],0),MATCH($V$34,Tab_UBIGEO[#Headers],0)),"")</f>
        <v/>
      </c>
      <c r="W774" s="50" t="str">
        <f>IFERROR(INDEX(Tab_UBIGEO[],MATCH(PlnMsv_Tab_DocumentosAux[[#This Row],[ADQ_UBIGEO]],Tab_UBIGEO[UBIGEO],0),MATCH($W$34,Tab_UBIGEO[#Headers],0)),"")</f>
        <v/>
      </c>
      <c r="X774" s="51" t="str">
        <f>IFERROR(INDEX(Tab_UBIGEO[],MATCH(PlnMsv_Tab_Documentos[[#This Row],[Departamento]],Tab_UBIGEO[Departamento],0),MATCH(X$34,Tab_UBIGEO[#Headers],0)),"")</f>
        <v/>
      </c>
      <c r="Y774" s="51" t="str">
        <f>IFERROR(INDEX(Tab_UBIGEO[],MATCH(PlnMsv_Tab_Documentos[[#This Row],[Provincia]],Tab_UBIGEO[Provincia],0),MATCH(Y$34,Tab_UBIGEO[#Headers],0)),"")</f>
        <v/>
      </c>
      <c r="Z774" s="50" t="str">
        <f>IF(PlnMsv_Tab_Documentos[[#This Row],[Departamento]]&lt;&gt;"",IF(COUNTIF(Tab_UBIGEO[Departamento],PlnMsv_Tab_Documentos[[#This Row],[Departamento]])&gt;=1,1,0),"")</f>
        <v/>
      </c>
      <c r="AA7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4" s="34"/>
    </row>
    <row r="775" spans="3:29" ht="27.6" customHeight="1">
      <c r="C775" s="88"/>
      <c r="D775" s="89"/>
      <c r="E775" s="90"/>
      <c r="F775" s="91"/>
      <c r="G775" s="92"/>
      <c r="H775" s="93"/>
      <c r="I775" s="93"/>
      <c r="J775" s="94"/>
      <c r="K775" s="94"/>
      <c r="L775" s="94"/>
      <c r="M775" s="94"/>
      <c r="N775" s="94"/>
      <c r="O775" s="95"/>
      <c r="P775" s="96"/>
      <c r="T775" s="49">
        <v>741</v>
      </c>
      <c r="U7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5" s="50" t="str">
        <f>IFERROR(INDEX(Tab_UBIGEO[],MATCH(PlnMsv_Tab_DocumentosAux[[#This Row],[ADQ_UBIGEO]],Tab_UBIGEO[UBIGEO],0),MATCH($V$34,Tab_UBIGEO[#Headers],0)),"")</f>
        <v/>
      </c>
      <c r="W775" s="50" t="str">
        <f>IFERROR(INDEX(Tab_UBIGEO[],MATCH(PlnMsv_Tab_DocumentosAux[[#This Row],[ADQ_UBIGEO]],Tab_UBIGEO[UBIGEO],0),MATCH($W$34,Tab_UBIGEO[#Headers],0)),"")</f>
        <v/>
      </c>
      <c r="X775" s="51" t="str">
        <f>IFERROR(INDEX(Tab_UBIGEO[],MATCH(PlnMsv_Tab_Documentos[[#This Row],[Departamento]],Tab_UBIGEO[Departamento],0),MATCH(X$34,Tab_UBIGEO[#Headers],0)),"")</f>
        <v/>
      </c>
      <c r="Y775" s="51" t="str">
        <f>IFERROR(INDEX(Tab_UBIGEO[],MATCH(PlnMsv_Tab_Documentos[[#This Row],[Provincia]],Tab_UBIGEO[Provincia],0),MATCH(Y$34,Tab_UBIGEO[#Headers],0)),"")</f>
        <v/>
      </c>
      <c r="Z775" s="50" t="str">
        <f>IF(PlnMsv_Tab_Documentos[[#This Row],[Departamento]]&lt;&gt;"",IF(COUNTIF(Tab_UBIGEO[Departamento],PlnMsv_Tab_Documentos[[#This Row],[Departamento]])&gt;=1,1,0),"")</f>
        <v/>
      </c>
      <c r="AA7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5" s="34"/>
    </row>
    <row r="776" spans="3:29" ht="27.6" customHeight="1">
      <c r="C776" s="88"/>
      <c r="D776" s="89"/>
      <c r="E776" s="90"/>
      <c r="F776" s="91"/>
      <c r="G776" s="92"/>
      <c r="H776" s="93"/>
      <c r="I776" s="93"/>
      <c r="J776" s="94"/>
      <c r="K776" s="94"/>
      <c r="L776" s="94"/>
      <c r="M776" s="94"/>
      <c r="N776" s="94"/>
      <c r="O776" s="95"/>
      <c r="P776" s="96"/>
      <c r="T776" s="49">
        <v>742</v>
      </c>
      <c r="U7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6" s="50" t="str">
        <f>IFERROR(INDEX(Tab_UBIGEO[],MATCH(PlnMsv_Tab_DocumentosAux[[#This Row],[ADQ_UBIGEO]],Tab_UBIGEO[UBIGEO],0),MATCH($V$34,Tab_UBIGEO[#Headers],0)),"")</f>
        <v/>
      </c>
      <c r="W776" s="50" t="str">
        <f>IFERROR(INDEX(Tab_UBIGEO[],MATCH(PlnMsv_Tab_DocumentosAux[[#This Row],[ADQ_UBIGEO]],Tab_UBIGEO[UBIGEO],0),MATCH($W$34,Tab_UBIGEO[#Headers],0)),"")</f>
        <v/>
      </c>
      <c r="X776" s="51" t="str">
        <f>IFERROR(INDEX(Tab_UBIGEO[],MATCH(PlnMsv_Tab_Documentos[[#This Row],[Departamento]],Tab_UBIGEO[Departamento],0),MATCH(X$34,Tab_UBIGEO[#Headers],0)),"")</f>
        <v/>
      </c>
      <c r="Y776" s="51" t="str">
        <f>IFERROR(INDEX(Tab_UBIGEO[],MATCH(PlnMsv_Tab_Documentos[[#This Row],[Provincia]],Tab_UBIGEO[Provincia],0),MATCH(Y$34,Tab_UBIGEO[#Headers],0)),"")</f>
        <v/>
      </c>
      <c r="Z776" s="50" t="str">
        <f>IF(PlnMsv_Tab_Documentos[[#This Row],[Departamento]]&lt;&gt;"",IF(COUNTIF(Tab_UBIGEO[Departamento],PlnMsv_Tab_Documentos[[#This Row],[Departamento]])&gt;=1,1,0),"")</f>
        <v/>
      </c>
      <c r="AA7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6" s="34"/>
    </row>
    <row r="777" spans="3:29" ht="27.6" customHeight="1">
      <c r="C777" s="88"/>
      <c r="D777" s="89"/>
      <c r="E777" s="90"/>
      <c r="F777" s="91"/>
      <c r="G777" s="92"/>
      <c r="H777" s="93"/>
      <c r="I777" s="93"/>
      <c r="J777" s="94"/>
      <c r="K777" s="94"/>
      <c r="L777" s="94"/>
      <c r="M777" s="94"/>
      <c r="N777" s="94"/>
      <c r="O777" s="95"/>
      <c r="P777" s="96"/>
      <c r="T777" s="49">
        <v>743</v>
      </c>
      <c r="U7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7" s="50" t="str">
        <f>IFERROR(INDEX(Tab_UBIGEO[],MATCH(PlnMsv_Tab_DocumentosAux[[#This Row],[ADQ_UBIGEO]],Tab_UBIGEO[UBIGEO],0),MATCH($V$34,Tab_UBIGEO[#Headers],0)),"")</f>
        <v/>
      </c>
      <c r="W777" s="50" t="str">
        <f>IFERROR(INDEX(Tab_UBIGEO[],MATCH(PlnMsv_Tab_DocumentosAux[[#This Row],[ADQ_UBIGEO]],Tab_UBIGEO[UBIGEO],0),MATCH($W$34,Tab_UBIGEO[#Headers],0)),"")</f>
        <v/>
      </c>
      <c r="X777" s="51" t="str">
        <f>IFERROR(INDEX(Tab_UBIGEO[],MATCH(PlnMsv_Tab_Documentos[[#This Row],[Departamento]],Tab_UBIGEO[Departamento],0),MATCH(X$34,Tab_UBIGEO[#Headers],0)),"")</f>
        <v/>
      </c>
      <c r="Y777" s="51" t="str">
        <f>IFERROR(INDEX(Tab_UBIGEO[],MATCH(PlnMsv_Tab_Documentos[[#This Row],[Provincia]],Tab_UBIGEO[Provincia],0),MATCH(Y$34,Tab_UBIGEO[#Headers],0)),"")</f>
        <v/>
      </c>
      <c r="Z777" s="50" t="str">
        <f>IF(PlnMsv_Tab_Documentos[[#This Row],[Departamento]]&lt;&gt;"",IF(COUNTIF(Tab_UBIGEO[Departamento],PlnMsv_Tab_Documentos[[#This Row],[Departamento]])&gt;=1,1,0),"")</f>
        <v/>
      </c>
      <c r="AA7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7" s="34"/>
    </row>
    <row r="778" spans="3:29" ht="27.6" customHeight="1">
      <c r="C778" s="88"/>
      <c r="D778" s="89"/>
      <c r="E778" s="90"/>
      <c r="F778" s="91"/>
      <c r="G778" s="92"/>
      <c r="H778" s="93"/>
      <c r="I778" s="93"/>
      <c r="J778" s="94"/>
      <c r="K778" s="94"/>
      <c r="L778" s="94"/>
      <c r="M778" s="94"/>
      <c r="N778" s="94"/>
      <c r="O778" s="95"/>
      <c r="P778" s="96"/>
      <c r="T778" s="49">
        <v>744</v>
      </c>
      <c r="U7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8" s="50" t="str">
        <f>IFERROR(INDEX(Tab_UBIGEO[],MATCH(PlnMsv_Tab_DocumentosAux[[#This Row],[ADQ_UBIGEO]],Tab_UBIGEO[UBIGEO],0),MATCH($V$34,Tab_UBIGEO[#Headers],0)),"")</f>
        <v/>
      </c>
      <c r="W778" s="50" t="str">
        <f>IFERROR(INDEX(Tab_UBIGEO[],MATCH(PlnMsv_Tab_DocumentosAux[[#This Row],[ADQ_UBIGEO]],Tab_UBIGEO[UBIGEO],0),MATCH($W$34,Tab_UBIGEO[#Headers],0)),"")</f>
        <v/>
      </c>
      <c r="X778" s="51" t="str">
        <f>IFERROR(INDEX(Tab_UBIGEO[],MATCH(PlnMsv_Tab_Documentos[[#This Row],[Departamento]],Tab_UBIGEO[Departamento],0),MATCH(X$34,Tab_UBIGEO[#Headers],0)),"")</f>
        <v/>
      </c>
      <c r="Y778" s="51" t="str">
        <f>IFERROR(INDEX(Tab_UBIGEO[],MATCH(PlnMsv_Tab_Documentos[[#This Row],[Provincia]],Tab_UBIGEO[Provincia],0),MATCH(Y$34,Tab_UBIGEO[#Headers],0)),"")</f>
        <v/>
      </c>
      <c r="Z778" s="50" t="str">
        <f>IF(PlnMsv_Tab_Documentos[[#This Row],[Departamento]]&lt;&gt;"",IF(COUNTIF(Tab_UBIGEO[Departamento],PlnMsv_Tab_Documentos[[#This Row],[Departamento]])&gt;=1,1,0),"")</f>
        <v/>
      </c>
      <c r="AA7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8" s="34"/>
    </row>
    <row r="779" spans="3:29" ht="27.6" customHeight="1">
      <c r="C779" s="88"/>
      <c r="D779" s="89"/>
      <c r="E779" s="90"/>
      <c r="F779" s="91"/>
      <c r="G779" s="92"/>
      <c r="H779" s="93"/>
      <c r="I779" s="93"/>
      <c r="J779" s="94"/>
      <c r="K779" s="94"/>
      <c r="L779" s="94"/>
      <c r="M779" s="94"/>
      <c r="N779" s="94"/>
      <c r="O779" s="95"/>
      <c r="P779" s="96"/>
      <c r="T779" s="49">
        <v>745</v>
      </c>
      <c r="U7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79" s="50" t="str">
        <f>IFERROR(INDEX(Tab_UBIGEO[],MATCH(PlnMsv_Tab_DocumentosAux[[#This Row],[ADQ_UBIGEO]],Tab_UBIGEO[UBIGEO],0),MATCH($V$34,Tab_UBIGEO[#Headers],0)),"")</f>
        <v/>
      </c>
      <c r="W779" s="50" t="str">
        <f>IFERROR(INDEX(Tab_UBIGEO[],MATCH(PlnMsv_Tab_DocumentosAux[[#This Row],[ADQ_UBIGEO]],Tab_UBIGEO[UBIGEO],0),MATCH($W$34,Tab_UBIGEO[#Headers],0)),"")</f>
        <v/>
      </c>
      <c r="X779" s="51" t="str">
        <f>IFERROR(INDEX(Tab_UBIGEO[],MATCH(PlnMsv_Tab_Documentos[[#This Row],[Departamento]],Tab_UBIGEO[Departamento],0),MATCH(X$34,Tab_UBIGEO[#Headers],0)),"")</f>
        <v/>
      </c>
      <c r="Y779" s="51" t="str">
        <f>IFERROR(INDEX(Tab_UBIGEO[],MATCH(PlnMsv_Tab_Documentos[[#This Row],[Provincia]],Tab_UBIGEO[Provincia],0),MATCH(Y$34,Tab_UBIGEO[#Headers],0)),"")</f>
        <v/>
      </c>
      <c r="Z779" s="50" t="str">
        <f>IF(PlnMsv_Tab_Documentos[[#This Row],[Departamento]]&lt;&gt;"",IF(COUNTIF(Tab_UBIGEO[Departamento],PlnMsv_Tab_Documentos[[#This Row],[Departamento]])&gt;=1,1,0),"")</f>
        <v/>
      </c>
      <c r="AA7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79" s="34"/>
    </row>
    <row r="780" spans="3:29" ht="27.6" customHeight="1">
      <c r="C780" s="88"/>
      <c r="D780" s="89"/>
      <c r="E780" s="90"/>
      <c r="F780" s="91"/>
      <c r="G780" s="92"/>
      <c r="H780" s="93"/>
      <c r="I780" s="93"/>
      <c r="J780" s="94"/>
      <c r="K780" s="94"/>
      <c r="L780" s="94"/>
      <c r="M780" s="94"/>
      <c r="N780" s="94"/>
      <c r="O780" s="95"/>
      <c r="P780" s="96"/>
      <c r="T780" s="49">
        <v>746</v>
      </c>
      <c r="U7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0" s="50" t="str">
        <f>IFERROR(INDEX(Tab_UBIGEO[],MATCH(PlnMsv_Tab_DocumentosAux[[#This Row],[ADQ_UBIGEO]],Tab_UBIGEO[UBIGEO],0),MATCH($V$34,Tab_UBIGEO[#Headers],0)),"")</f>
        <v/>
      </c>
      <c r="W780" s="50" t="str">
        <f>IFERROR(INDEX(Tab_UBIGEO[],MATCH(PlnMsv_Tab_DocumentosAux[[#This Row],[ADQ_UBIGEO]],Tab_UBIGEO[UBIGEO],0),MATCH($W$34,Tab_UBIGEO[#Headers],0)),"")</f>
        <v/>
      </c>
      <c r="X780" s="51" t="str">
        <f>IFERROR(INDEX(Tab_UBIGEO[],MATCH(PlnMsv_Tab_Documentos[[#This Row],[Departamento]],Tab_UBIGEO[Departamento],0),MATCH(X$34,Tab_UBIGEO[#Headers],0)),"")</f>
        <v/>
      </c>
      <c r="Y780" s="51" t="str">
        <f>IFERROR(INDEX(Tab_UBIGEO[],MATCH(PlnMsv_Tab_Documentos[[#This Row],[Provincia]],Tab_UBIGEO[Provincia],0),MATCH(Y$34,Tab_UBIGEO[#Headers],0)),"")</f>
        <v/>
      </c>
      <c r="Z780" s="50" t="str">
        <f>IF(PlnMsv_Tab_Documentos[[#This Row],[Departamento]]&lt;&gt;"",IF(COUNTIF(Tab_UBIGEO[Departamento],PlnMsv_Tab_Documentos[[#This Row],[Departamento]])&gt;=1,1,0),"")</f>
        <v/>
      </c>
      <c r="AA7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0" s="34"/>
    </row>
    <row r="781" spans="3:29" ht="27.6" customHeight="1">
      <c r="C781" s="88"/>
      <c r="D781" s="89"/>
      <c r="E781" s="90"/>
      <c r="F781" s="91"/>
      <c r="G781" s="92"/>
      <c r="H781" s="93"/>
      <c r="I781" s="93"/>
      <c r="J781" s="94"/>
      <c r="K781" s="94"/>
      <c r="L781" s="94"/>
      <c r="M781" s="94"/>
      <c r="N781" s="94"/>
      <c r="O781" s="95"/>
      <c r="P781" s="96"/>
      <c r="T781" s="49">
        <v>747</v>
      </c>
      <c r="U7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1" s="50" t="str">
        <f>IFERROR(INDEX(Tab_UBIGEO[],MATCH(PlnMsv_Tab_DocumentosAux[[#This Row],[ADQ_UBIGEO]],Tab_UBIGEO[UBIGEO],0),MATCH($V$34,Tab_UBIGEO[#Headers],0)),"")</f>
        <v/>
      </c>
      <c r="W781" s="50" t="str">
        <f>IFERROR(INDEX(Tab_UBIGEO[],MATCH(PlnMsv_Tab_DocumentosAux[[#This Row],[ADQ_UBIGEO]],Tab_UBIGEO[UBIGEO],0),MATCH($W$34,Tab_UBIGEO[#Headers],0)),"")</f>
        <v/>
      </c>
      <c r="X781" s="51" t="str">
        <f>IFERROR(INDEX(Tab_UBIGEO[],MATCH(PlnMsv_Tab_Documentos[[#This Row],[Departamento]],Tab_UBIGEO[Departamento],0),MATCH(X$34,Tab_UBIGEO[#Headers],0)),"")</f>
        <v/>
      </c>
      <c r="Y781" s="51" t="str">
        <f>IFERROR(INDEX(Tab_UBIGEO[],MATCH(PlnMsv_Tab_Documentos[[#This Row],[Provincia]],Tab_UBIGEO[Provincia],0),MATCH(Y$34,Tab_UBIGEO[#Headers],0)),"")</f>
        <v/>
      </c>
      <c r="Z781" s="50" t="str">
        <f>IF(PlnMsv_Tab_Documentos[[#This Row],[Departamento]]&lt;&gt;"",IF(COUNTIF(Tab_UBIGEO[Departamento],PlnMsv_Tab_Documentos[[#This Row],[Departamento]])&gt;=1,1,0),"")</f>
        <v/>
      </c>
      <c r="AA7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1" s="34"/>
    </row>
    <row r="782" spans="3:29" ht="27.6" customHeight="1">
      <c r="C782" s="88"/>
      <c r="D782" s="89"/>
      <c r="E782" s="90"/>
      <c r="F782" s="91"/>
      <c r="G782" s="92"/>
      <c r="H782" s="93"/>
      <c r="I782" s="93"/>
      <c r="J782" s="94"/>
      <c r="K782" s="94"/>
      <c r="L782" s="94"/>
      <c r="M782" s="94"/>
      <c r="N782" s="94"/>
      <c r="O782" s="95"/>
      <c r="P782" s="96"/>
      <c r="T782" s="49">
        <v>748</v>
      </c>
      <c r="U7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2" s="50" t="str">
        <f>IFERROR(INDEX(Tab_UBIGEO[],MATCH(PlnMsv_Tab_DocumentosAux[[#This Row],[ADQ_UBIGEO]],Tab_UBIGEO[UBIGEO],0),MATCH($V$34,Tab_UBIGEO[#Headers],0)),"")</f>
        <v/>
      </c>
      <c r="W782" s="50" t="str">
        <f>IFERROR(INDEX(Tab_UBIGEO[],MATCH(PlnMsv_Tab_DocumentosAux[[#This Row],[ADQ_UBIGEO]],Tab_UBIGEO[UBIGEO],0),MATCH($W$34,Tab_UBIGEO[#Headers],0)),"")</f>
        <v/>
      </c>
      <c r="X782" s="51" t="str">
        <f>IFERROR(INDEX(Tab_UBIGEO[],MATCH(PlnMsv_Tab_Documentos[[#This Row],[Departamento]],Tab_UBIGEO[Departamento],0),MATCH(X$34,Tab_UBIGEO[#Headers],0)),"")</f>
        <v/>
      </c>
      <c r="Y782" s="51" t="str">
        <f>IFERROR(INDEX(Tab_UBIGEO[],MATCH(PlnMsv_Tab_Documentos[[#This Row],[Provincia]],Tab_UBIGEO[Provincia],0),MATCH(Y$34,Tab_UBIGEO[#Headers],0)),"")</f>
        <v/>
      </c>
      <c r="Z782" s="50" t="str">
        <f>IF(PlnMsv_Tab_Documentos[[#This Row],[Departamento]]&lt;&gt;"",IF(COUNTIF(Tab_UBIGEO[Departamento],PlnMsv_Tab_Documentos[[#This Row],[Departamento]])&gt;=1,1,0),"")</f>
        <v/>
      </c>
      <c r="AA7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2" s="34"/>
    </row>
    <row r="783" spans="3:29" ht="27.6" customHeight="1">
      <c r="C783" s="88"/>
      <c r="D783" s="89"/>
      <c r="E783" s="90"/>
      <c r="F783" s="91"/>
      <c r="G783" s="92"/>
      <c r="H783" s="93"/>
      <c r="I783" s="93"/>
      <c r="J783" s="94"/>
      <c r="K783" s="94"/>
      <c r="L783" s="94"/>
      <c r="M783" s="94"/>
      <c r="N783" s="94"/>
      <c r="O783" s="95"/>
      <c r="P783" s="96"/>
      <c r="T783" s="49">
        <v>749</v>
      </c>
      <c r="U7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3" s="50" t="str">
        <f>IFERROR(INDEX(Tab_UBIGEO[],MATCH(PlnMsv_Tab_DocumentosAux[[#This Row],[ADQ_UBIGEO]],Tab_UBIGEO[UBIGEO],0),MATCH($V$34,Tab_UBIGEO[#Headers],0)),"")</f>
        <v/>
      </c>
      <c r="W783" s="50" t="str">
        <f>IFERROR(INDEX(Tab_UBIGEO[],MATCH(PlnMsv_Tab_DocumentosAux[[#This Row],[ADQ_UBIGEO]],Tab_UBIGEO[UBIGEO],0),MATCH($W$34,Tab_UBIGEO[#Headers],0)),"")</f>
        <v/>
      </c>
      <c r="X783" s="51" t="str">
        <f>IFERROR(INDEX(Tab_UBIGEO[],MATCH(PlnMsv_Tab_Documentos[[#This Row],[Departamento]],Tab_UBIGEO[Departamento],0),MATCH(X$34,Tab_UBIGEO[#Headers],0)),"")</f>
        <v/>
      </c>
      <c r="Y783" s="51" t="str">
        <f>IFERROR(INDEX(Tab_UBIGEO[],MATCH(PlnMsv_Tab_Documentos[[#This Row],[Provincia]],Tab_UBIGEO[Provincia],0),MATCH(Y$34,Tab_UBIGEO[#Headers],0)),"")</f>
        <v/>
      </c>
      <c r="Z783" s="50" t="str">
        <f>IF(PlnMsv_Tab_Documentos[[#This Row],[Departamento]]&lt;&gt;"",IF(COUNTIF(Tab_UBIGEO[Departamento],PlnMsv_Tab_Documentos[[#This Row],[Departamento]])&gt;=1,1,0),"")</f>
        <v/>
      </c>
      <c r="AA7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3" s="34"/>
    </row>
    <row r="784" spans="3:29" ht="27.6" customHeight="1">
      <c r="C784" s="88"/>
      <c r="D784" s="89"/>
      <c r="E784" s="90"/>
      <c r="F784" s="91"/>
      <c r="G784" s="92"/>
      <c r="H784" s="93"/>
      <c r="I784" s="93"/>
      <c r="J784" s="94"/>
      <c r="K784" s="94"/>
      <c r="L784" s="94"/>
      <c r="M784" s="94"/>
      <c r="N784" s="94"/>
      <c r="O784" s="95"/>
      <c r="P784" s="96"/>
      <c r="T784" s="49">
        <v>750</v>
      </c>
      <c r="U7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4" s="50" t="str">
        <f>IFERROR(INDEX(Tab_UBIGEO[],MATCH(PlnMsv_Tab_DocumentosAux[[#This Row],[ADQ_UBIGEO]],Tab_UBIGEO[UBIGEO],0),MATCH($V$34,Tab_UBIGEO[#Headers],0)),"")</f>
        <v/>
      </c>
      <c r="W784" s="50" t="str">
        <f>IFERROR(INDEX(Tab_UBIGEO[],MATCH(PlnMsv_Tab_DocumentosAux[[#This Row],[ADQ_UBIGEO]],Tab_UBIGEO[UBIGEO],0),MATCH($W$34,Tab_UBIGEO[#Headers],0)),"")</f>
        <v/>
      </c>
      <c r="X784" s="51" t="str">
        <f>IFERROR(INDEX(Tab_UBIGEO[],MATCH(PlnMsv_Tab_Documentos[[#This Row],[Departamento]],Tab_UBIGEO[Departamento],0),MATCH(X$34,Tab_UBIGEO[#Headers],0)),"")</f>
        <v/>
      </c>
      <c r="Y784" s="51" t="str">
        <f>IFERROR(INDEX(Tab_UBIGEO[],MATCH(PlnMsv_Tab_Documentos[[#This Row],[Provincia]],Tab_UBIGEO[Provincia],0),MATCH(Y$34,Tab_UBIGEO[#Headers],0)),"")</f>
        <v/>
      </c>
      <c r="Z784" s="50" t="str">
        <f>IF(PlnMsv_Tab_Documentos[[#This Row],[Departamento]]&lt;&gt;"",IF(COUNTIF(Tab_UBIGEO[Departamento],PlnMsv_Tab_Documentos[[#This Row],[Departamento]])&gt;=1,1,0),"")</f>
        <v/>
      </c>
      <c r="AA7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4" s="34"/>
    </row>
    <row r="785" spans="3:29" ht="27.6" customHeight="1">
      <c r="C785" s="88"/>
      <c r="D785" s="89"/>
      <c r="E785" s="90"/>
      <c r="F785" s="91"/>
      <c r="G785" s="92"/>
      <c r="H785" s="93"/>
      <c r="I785" s="93"/>
      <c r="J785" s="94"/>
      <c r="K785" s="94"/>
      <c r="L785" s="94"/>
      <c r="M785" s="94"/>
      <c r="N785" s="94"/>
      <c r="O785" s="95"/>
      <c r="P785" s="96"/>
      <c r="T785" s="49">
        <v>751</v>
      </c>
      <c r="U7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5" s="50" t="str">
        <f>IFERROR(INDEX(Tab_UBIGEO[],MATCH(PlnMsv_Tab_DocumentosAux[[#This Row],[ADQ_UBIGEO]],Tab_UBIGEO[UBIGEO],0),MATCH($V$34,Tab_UBIGEO[#Headers],0)),"")</f>
        <v/>
      </c>
      <c r="W785" s="50" t="str">
        <f>IFERROR(INDEX(Tab_UBIGEO[],MATCH(PlnMsv_Tab_DocumentosAux[[#This Row],[ADQ_UBIGEO]],Tab_UBIGEO[UBIGEO],0),MATCH($W$34,Tab_UBIGEO[#Headers],0)),"")</f>
        <v/>
      </c>
      <c r="X785" s="51" t="str">
        <f>IFERROR(INDEX(Tab_UBIGEO[],MATCH(PlnMsv_Tab_Documentos[[#This Row],[Departamento]],Tab_UBIGEO[Departamento],0),MATCH(X$34,Tab_UBIGEO[#Headers],0)),"")</f>
        <v/>
      </c>
      <c r="Y785" s="51" t="str">
        <f>IFERROR(INDEX(Tab_UBIGEO[],MATCH(PlnMsv_Tab_Documentos[[#This Row],[Provincia]],Tab_UBIGEO[Provincia],0),MATCH(Y$34,Tab_UBIGEO[#Headers],0)),"")</f>
        <v/>
      </c>
      <c r="Z785" s="50" t="str">
        <f>IF(PlnMsv_Tab_Documentos[[#This Row],[Departamento]]&lt;&gt;"",IF(COUNTIF(Tab_UBIGEO[Departamento],PlnMsv_Tab_Documentos[[#This Row],[Departamento]])&gt;=1,1,0),"")</f>
        <v/>
      </c>
      <c r="AA7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5" s="34"/>
    </row>
    <row r="786" spans="3:29" ht="27.6" customHeight="1">
      <c r="C786" s="88"/>
      <c r="D786" s="89"/>
      <c r="E786" s="90"/>
      <c r="F786" s="91"/>
      <c r="G786" s="92"/>
      <c r="H786" s="93"/>
      <c r="I786" s="93"/>
      <c r="J786" s="94"/>
      <c r="K786" s="94"/>
      <c r="L786" s="94"/>
      <c r="M786" s="94"/>
      <c r="N786" s="94"/>
      <c r="O786" s="95"/>
      <c r="P786" s="96"/>
      <c r="T786" s="49">
        <v>752</v>
      </c>
      <c r="U7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6" s="50" t="str">
        <f>IFERROR(INDEX(Tab_UBIGEO[],MATCH(PlnMsv_Tab_DocumentosAux[[#This Row],[ADQ_UBIGEO]],Tab_UBIGEO[UBIGEO],0),MATCH($V$34,Tab_UBIGEO[#Headers],0)),"")</f>
        <v/>
      </c>
      <c r="W786" s="50" t="str">
        <f>IFERROR(INDEX(Tab_UBIGEO[],MATCH(PlnMsv_Tab_DocumentosAux[[#This Row],[ADQ_UBIGEO]],Tab_UBIGEO[UBIGEO],0),MATCH($W$34,Tab_UBIGEO[#Headers],0)),"")</f>
        <v/>
      </c>
      <c r="X786" s="51" t="str">
        <f>IFERROR(INDEX(Tab_UBIGEO[],MATCH(PlnMsv_Tab_Documentos[[#This Row],[Departamento]],Tab_UBIGEO[Departamento],0),MATCH(X$34,Tab_UBIGEO[#Headers],0)),"")</f>
        <v/>
      </c>
      <c r="Y786" s="51" t="str">
        <f>IFERROR(INDEX(Tab_UBIGEO[],MATCH(PlnMsv_Tab_Documentos[[#This Row],[Provincia]],Tab_UBIGEO[Provincia],0),MATCH(Y$34,Tab_UBIGEO[#Headers],0)),"")</f>
        <v/>
      </c>
      <c r="Z786" s="50" t="str">
        <f>IF(PlnMsv_Tab_Documentos[[#This Row],[Departamento]]&lt;&gt;"",IF(COUNTIF(Tab_UBIGEO[Departamento],PlnMsv_Tab_Documentos[[#This Row],[Departamento]])&gt;=1,1,0),"")</f>
        <v/>
      </c>
      <c r="AA7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6" s="34"/>
    </row>
    <row r="787" spans="3:29" ht="27.6" customHeight="1">
      <c r="C787" s="88"/>
      <c r="D787" s="89"/>
      <c r="E787" s="90"/>
      <c r="F787" s="91"/>
      <c r="G787" s="92"/>
      <c r="H787" s="93"/>
      <c r="I787" s="93"/>
      <c r="J787" s="94"/>
      <c r="K787" s="94"/>
      <c r="L787" s="94"/>
      <c r="M787" s="94"/>
      <c r="N787" s="94"/>
      <c r="O787" s="95"/>
      <c r="P787" s="96"/>
      <c r="T787" s="49">
        <v>753</v>
      </c>
      <c r="U7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7" s="50" t="str">
        <f>IFERROR(INDEX(Tab_UBIGEO[],MATCH(PlnMsv_Tab_DocumentosAux[[#This Row],[ADQ_UBIGEO]],Tab_UBIGEO[UBIGEO],0),MATCH($V$34,Tab_UBIGEO[#Headers],0)),"")</f>
        <v/>
      </c>
      <c r="W787" s="50" t="str">
        <f>IFERROR(INDEX(Tab_UBIGEO[],MATCH(PlnMsv_Tab_DocumentosAux[[#This Row],[ADQ_UBIGEO]],Tab_UBIGEO[UBIGEO],0),MATCH($W$34,Tab_UBIGEO[#Headers],0)),"")</f>
        <v/>
      </c>
      <c r="X787" s="51" t="str">
        <f>IFERROR(INDEX(Tab_UBIGEO[],MATCH(PlnMsv_Tab_Documentos[[#This Row],[Departamento]],Tab_UBIGEO[Departamento],0),MATCH(X$34,Tab_UBIGEO[#Headers],0)),"")</f>
        <v/>
      </c>
      <c r="Y787" s="51" t="str">
        <f>IFERROR(INDEX(Tab_UBIGEO[],MATCH(PlnMsv_Tab_Documentos[[#This Row],[Provincia]],Tab_UBIGEO[Provincia],0),MATCH(Y$34,Tab_UBIGEO[#Headers],0)),"")</f>
        <v/>
      </c>
      <c r="Z787" s="50" t="str">
        <f>IF(PlnMsv_Tab_Documentos[[#This Row],[Departamento]]&lt;&gt;"",IF(COUNTIF(Tab_UBIGEO[Departamento],PlnMsv_Tab_Documentos[[#This Row],[Departamento]])&gt;=1,1,0),"")</f>
        <v/>
      </c>
      <c r="AA7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7" s="34"/>
    </row>
    <row r="788" spans="3:29" ht="27.6" customHeight="1">
      <c r="C788" s="88"/>
      <c r="D788" s="89"/>
      <c r="E788" s="90"/>
      <c r="F788" s="91"/>
      <c r="G788" s="92"/>
      <c r="H788" s="93"/>
      <c r="I788" s="93"/>
      <c r="J788" s="94"/>
      <c r="K788" s="94"/>
      <c r="L788" s="94"/>
      <c r="M788" s="94"/>
      <c r="N788" s="94"/>
      <c r="O788" s="95"/>
      <c r="P788" s="96"/>
      <c r="T788" s="49">
        <v>754</v>
      </c>
      <c r="U7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8" s="50" t="str">
        <f>IFERROR(INDEX(Tab_UBIGEO[],MATCH(PlnMsv_Tab_DocumentosAux[[#This Row],[ADQ_UBIGEO]],Tab_UBIGEO[UBIGEO],0),MATCH($V$34,Tab_UBIGEO[#Headers],0)),"")</f>
        <v/>
      </c>
      <c r="W788" s="50" t="str">
        <f>IFERROR(INDEX(Tab_UBIGEO[],MATCH(PlnMsv_Tab_DocumentosAux[[#This Row],[ADQ_UBIGEO]],Tab_UBIGEO[UBIGEO],0),MATCH($W$34,Tab_UBIGEO[#Headers],0)),"")</f>
        <v/>
      </c>
      <c r="X788" s="51" t="str">
        <f>IFERROR(INDEX(Tab_UBIGEO[],MATCH(PlnMsv_Tab_Documentos[[#This Row],[Departamento]],Tab_UBIGEO[Departamento],0),MATCH(X$34,Tab_UBIGEO[#Headers],0)),"")</f>
        <v/>
      </c>
      <c r="Y788" s="51" t="str">
        <f>IFERROR(INDEX(Tab_UBIGEO[],MATCH(PlnMsv_Tab_Documentos[[#This Row],[Provincia]],Tab_UBIGEO[Provincia],0),MATCH(Y$34,Tab_UBIGEO[#Headers],0)),"")</f>
        <v/>
      </c>
      <c r="Z788" s="50" t="str">
        <f>IF(PlnMsv_Tab_Documentos[[#This Row],[Departamento]]&lt;&gt;"",IF(COUNTIF(Tab_UBIGEO[Departamento],PlnMsv_Tab_Documentos[[#This Row],[Departamento]])&gt;=1,1,0),"")</f>
        <v/>
      </c>
      <c r="AA7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8" s="34"/>
    </row>
    <row r="789" spans="3:29" ht="27.6" customHeight="1">
      <c r="C789" s="88"/>
      <c r="D789" s="89"/>
      <c r="E789" s="90"/>
      <c r="F789" s="91"/>
      <c r="G789" s="92"/>
      <c r="H789" s="93"/>
      <c r="I789" s="93"/>
      <c r="J789" s="94"/>
      <c r="K789" s="94"/>
      <c r="L789" s="94"/>
      <c r="M789" s="94"/>
      <c r="N789" s="94"/>
      <c r="O789" s="95"/>
      <c r="P789" s="96"/>
      <c r="T789" s="49">
        <v>755</v>
      </c>
      <c r="U7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89" s="50" t="str">
        <f>IFERROR(INDEX(Tab_UBIGEO[],MATCH(PlnMsv_Tab_DocumentosAux[[#This Row],[ADQ_UBIGEO]],Tab_UBIGEO[UBIGEO],0),MATCH($V$34,Tab_UBIGEO[#Headers],0)),"")</f>
        <v/>
      </c>
      <c r="W789" s="50" t="str">
        <f>IFERROR(INDEX(Tab_UBIGEO[],MATCH(PlnMsv_Tab_DocumentosAux[[#This Row],[ADQ_UBIGEO]],Tab_UBIGEO[UBIGEO],0),MATCH($W$34,Tab_UBIGEO[#Headers],0)),"")</f>
        <v/>
      </c>
      <c r="X789" s="51" t="str">
        <f>IFERROR(INDEX(Tab_UBIGEO[],MATCH(PlnMsv_Tab_Documentos[[#This Row],[Departamento]],Tab_UBIGEO[Departamento],0),MATCH(X$34,Tab_UBIGEO[#Headers],0)),"")</f>
        <v/>
      </c>
      <c r="Y789" s="51" t="str">
        <f>IFERROR(INDEX(Tab_UBIGEO[],MATCH(PlnMsv_Tab_Documentos[[#This Row],[Provincia]],Tab_UBIGEO[Provincia],0),MATCH(Y$34,Tab_UBIGEO[#Headers],0)),"")</f>
        <v/>
      </c>
      <c r="Z789" s="50" t="str">
        <f>IF(PlnMsv_Tab_Documentos[[#This Row],[Departamento]]&lt;&gt;"",IF(COUNTIF(Tab_UBIGEO[Departamento],PlnMsv_Tab_Documentos[[#This Row],[Departamento]])&gt;=1,1,0),"")</f>
        <v/>
      </c>
      <c r="AA7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89" s="34"/>
    </row>
    <row r="790" spans="3:29" ht="27.6" customHeight="1">
      <c r="C790" s="88"/>
      <c r="D790" s="89"/>
      <c r="E790" s="90"/>
      <c r="F790" s="91"/>
      <c r="G790" s="92"/>
      <c r="H790" s="93"/>
      <c r="I790" s="93"/>
      <c r="J790" s="94"/>
      <c r="K790" s="94"/>
      <c r="L790" s="94"/>
      <c r="M790" s="94"/>
      <c r="N790" s="94"/>
      <c r="O790" s="95"/>
      <c r="P790" s="96"/>
      <c r="T790" s="49">
        <v>756</v>
      </c>
      <c r="U7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0" s="50" t="str">
        <f>IFERROR(INDEX(Tab_UBIGEO[],MATCH(PlnMsv_Tab_DocumentosAux[[#This Row],[ADQ_UBIGEO]],Tab_UBIGEO[UBIGEO],0),MATCH($V$34,Tab_UBIGEO[#Headers],0)),"")</f>
        <v/>
      </c>
      <c r="W790" s="50" t="str">
        <f>IFERROR(INDEX(Tab_UBIGEO[],MATCH(PlnMsv_Tab_DocumentosAux[[#This Row],[ADQ_UBIGEO]],Tab_UBIGEO[UBIGEO],0),MATCH($W$34,Tab_UBIGEO[#Headers],0)),"")</f>
        <v/>
      </c>
      <c r="X790" s="51" t="str">
        <f>IFERROR(INDEX(Tab_UBIGEO[],MATCH(PlnMsv_Tab_Documentos[[#This Row],[Departamento]],Tab_UBIGEO[Departamento],0),MATCH(X$34,Tab_UBIGEO[#Headers],0)),"")</f>
        <v/>
      </c>
      <c r="Y790" s="51" t="str">
        <f>IFERROR(INDEX(Tab_UBIGEO[],MATCH(PlnMsv_Tab_Documentos[[#This Row],[Provincia]],Tab_UBIGEO[Provincia],0),MATCH(Y$34,Tab_UBIGEO[#Headers],0)),"")</f>
        <v/>
      </c>
      <c r="Z790" s="50" t="str">
        <f>IF(PlnMsv_Tab_Documentos[[#This Row],[Departamento]]&lt;&gt;"",IF(COUNTIF(Tab_UBIGEO[Departamento],PlnMsv_Tab_Documentos[[#This Row],[Departamento]])&gt;=1,1,0),"")</f>
        <v/>
      </c>
      <c r="AA7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0" s="34"/>
    </row>
    <row r="791" spans="3:29" ht="27.6" customHeight="1">
      <c r="C791" s="88"/>
      <c r="D791" s="89"/>
      <c r="E791" s="90"/>
      <c r="F791" s="91"/>
      <c r="G791" s="92"/>
      <c r="H791" s="93"/>
      <c r="I791" s="93"/>
      <c r="J791" s="94"/>
      <c r="K791" s="94"/>
      <c r="L791" s="94"/>
      <c r="M791" s="94"/>
      <c r="N791" s="94"/>
      <c r="O791" s="95"/>
      <c r="P791" s="96"/>
      <c r="T791" s="49">
        <v>757</v>
      </c>
      <c r="U7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1" s="50" t="str">
        <f>IFERROR(INDEX(Tab_UBIGEO[],MATCH(PlnMsv_Tab_DocumentosAux[[#This Row],[ADQ_UBIGEO]],Tab_UBIGEO[UBIGEO],0),MATCH($V$34,Tab_UBIGEO[#Headers],0)),"")</f>
        <v/>
      </c>
      <c r="W791" s="50" t="str">
        <f>IFERROR(INDEX(Tab_UBIGEO[],MATCH(PlnMsv_Tab_DocumentosAux[[#This Row],[ADQ_UBIGEO]],Tab_UBIGEO[UBIGEO],0),MATCH($W$34,Tab_UBIGEO[#Headers],0)),"")</f>
        <v/>
      </c>
      <c r="X791" s="51" t="str">
        <f>IFERROR(INDEX(Tab_UBIGEO[],MATCH(PlnMsv_Tab_Documentos[[#This Row],[Departamento]],Tab_UBIGEO[Departamento],0),MATCH(X$34,Tab_UBIGEO[#Headers],0)),"")</f>
        <v/>
      </c>
      <c r="Y791" s="51" t="str">
        <f>IFERROR(INDEX(Tab_UBIGEO[],MATCH(PlnMsv_Tab_Documentos[[#This Row],[Provincia]],Tab_UBIGEO[Provincia],0),MATCH(Y$34,Tab_UBIGEO[#Headers],0)),"")</f>
        <v/>
      </c>
      <c r="Z791" s="50" t="str">
        <f>IF(PlnMsv_Tab_Documentos[[#This Row],[Departamento]]&lt;&gt;"",IF(COUNTIF(Tab_UBIGEO[Departamento],PlnMsv_Tab_Documentos[[#This Row],[Departamento]])&gt;=1,1,0),"")</f>
        <v/>
      </c>
      <c r="AA7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1" s="34"/>
    </row>
    <row r="792" spans="3:29" ht="27.6" customHeight="1">
      <c r="C792" s="88"/>
      <c r="D792" s="89"/>
      <c r="E792" s="90"/>
      <c r="F792" s="91"/>
      <c r="G792" s="92"/>
      <c r="H792" s="93"/>
      <c r="I792" s="93"/>
      <c r="J792" s="94"/>
      <c r="K792" s="94"/>
      <c r="L792" s="94"/>
      <c r="M792" s="94"/>
      <c r="N792" s="94"/>
      <c r="O792" s="95"/>
      <c r="P792" s="96"/>
      <c r="T792" s="49">
        <v>758</v>
      </c>
      <c r="U7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2" s="50" t="str">
        <f>IFERROR(INDEX(Tab_UBIGEO[],MATCH(PlnMsv_Tab_DocumentosAux[[#This Row],[ADQ_UBIGEO]],Tab_UBIGEO[UBIGEO],0),MATCH($V$34,Tab_UBIGEO[#Headers],0)),"")</f>
        <v/>
      </c>
      <c r="W792" s="50" t="str">
        <f>IFERROR(INDEX(Tab_UBIGEO[],MATCH(PlnMsv_Tab_DocumentosAux[[#This Row],[ADQ_UBIGEO]],Tab_UBIGEO[UBIGEO],0),MATCH($W$34,Tab_UBIGEO[#Headers],0)),"")</f>
        <v/>
      </c>
      <c r="X792" s="51" t="str">
        <f>IFERROR(INDEX(Tab_UBIGEO[],MATCH(PlnMsv_Tab_Documentos[[#This Row],[Departamento]],Tab_UBIGEO[Departamento],0),MATCH(X$34,Tab_UBIGEO[#Headers],0)),"")</f>
        <v/>
      </c>
      <c r="Y792" s="51" t="str">
        <f>IFERROR(INDEX(Tab_UBIGEO[],MATCH(PlnMsv_Tab_Documentos[[#This Row],[Provincia]],Tab_UBIGEO[Provincia],0),MATCH(Y$34,Tab_UBIGEO[#Headers],0)),"")</f>
        <v/>
      </c>
      <c r="Z792" s="50" t="str">
        <f>IF(PlnMsv_Tab_Documentos[[#This Row],[Departamento]]&lt;&gt;"",IF(COUNTIF(Tab_UBIGEO[Departamento],PlnMsv_Tab_Documentos[[#This Row],[Departamento]])&gt;=1,1,0),"")</f>
        <v/>
      </c>
      <c r="AA7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2" s="34"/>
    </row>
    <row r="793" spans="3:29" ht="27.6" customHeight="1">
      <c r="C793" s="88"/>
      <c r="D793" s="89"/>
      <c r="E793" s="90"/>
      <c r="F793" s="91"/>
      <c r="G793" s="92"/>
      <c r="H793" s="93"/>
      <c r="I793" s="93"/>
      <c r="J793" s="94"/>
      <c r="K793" s="94"/>
      <c r="L793" s="94"/>
      <c r="M793" s="94"/>
      <c r="N793" s="94"/>
      <c r="O793" s="95"/>
      <c r="P793" s="96"/>
      <c r="T793" s="49">
        <v>759</v>
      </c>
      <c r="U7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3" s="50" t="str">
        <f>IFERROR(INDEX(Tab_UBIGEO[],MATCH(PlnMsv_Tab_DocumentosAux[[#This Row],[ADQ_UBIGEO]],Tab_UBIGEO[UBIGEO],0),MATCH($V$34,Tab_UBIGEO[#Headers],0)),"")</f>
        <v/>
      </c>
      <c r="W793" s="50" t="str">
        <f>IFERROR(INDEX(Tab_UBIGEO[],MATCH(PlnMsv_Tab_DocumentosAux[[#This Row],[ADQ_UBIGEO]],Tab_UBIGEO[UBIGEO],0),MATCH($W$34,Tab_UBIGEO[#Headers],0)),"")</f>
        <v/>
      </c>
      <c r="X793" s="51" t="str">
        <f>IFERROR(INDEX(Tab_UBIGEO[],MATCH(PlnMsv_Tab_Documentos[[#This Row],[Departamento]],Tab_UBIGEO[Departamento],0),MATCH(X$34,Tab_UBIGEO[#Headers],0)),"")</f>
        <v/>
      </c>
      <c r="Y793" s="51" t="str">
        <f>IFERROR(INDEX(Tab_UBIGEO[],MATCH(PlnMsv_Tab_Documentos[[#This Row],[Provincia]],Tab_UBIGEO[Provincia],0),MATCH(Y$34,Tab_UBIGEO[#Headers],0)),"")</f>
        <v/>
      </c>
      <c r="Z793" s="50" t="str">
        <f>IF(PlnMsv_Tab_Documentos[[#This Row],[Departamento]]&lt;&gt;"",IF(COUNTIF(Tab_UBIGEO[Departamento],PlnMsv_Tab_Documentos[[#This Row],[Departamento]])&gt;=1,1,0),"")</f>
        <v/>
      </c>
      <c r="AA7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3" s="34"/>
    </row>
    <row r="794" spans="3:29" ht="27.6" customHeight="1">
      <c r="C794" s="88"/>
      <c r="D794" s="89"/>
      <c r="E794" s="90"/>
      <c r="F794" s="91"/>
      <c r="G794" s="92"/>
      <c r="H794" s="93"/>
      <c r="I794" s="93"/>
      <c r="J794" s="94"/>
      <c r="K794" s="94"/>
      <c r="L794" s="94"/>
      <c r="M794" s="94"/>
      <c r="N794" s="94"/>
      <c r="O794" s="95"/>
      <c r="P794" s="96"/>
      <c r="T794" s="49">
        <v>760</v>
      </c>
      <c r="U7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4" s="50" t="str">
        <f>IFERROR(INDEX(Tab_UBIGEO[],MATCH(PlnMsv_Tab_DocumentosAux[[#This Row],[ADQ_UBIGEO]],Tab_UBIGEO[UBIGEO],0),MATCH($V$34,Tab_UBIGEO[#Headers],0)),"")</f>
        <v/>
      </c>
      <c r="W794" s="50" t="str">
        <f>IFERROR(INDEX(Tab_UBIGEO[],MATCH(PlnMsv_Tab_DocumentosAux[[#This Row],[ADQ_UBIGEO]],Tab_UBIGEO[UBIGEO],0),MATCH($W$34,Tab_UBIGEO[#Headers],0)),"")</f>
        <v/>
      </c>
      <c r="X794" s="51" t="str">
        <f>IFERROR(INDEX(Tab_UBIGEO[],MATCH(PlnMsv_Tab_Documentos[[#This Row],[Departamento]],Tab_UBIGEO[Departamento],0),MATCH(X$34,Tab_UBIGEO[#Headers],0)),"")</f>
        <v/>
      </c>
      <c r="Y794" s="51" t="str">
        <f>IFERROR(INDEX(Tab_UBIGEO[],MATCH(PlnMsv_Tab_Documentos[[#This Row],[Provincia]],Tab_UBIGEO[Provincia],0),MATCH(Y$34,Tab_UBIGEO[#Headers],0)),"")</f>
        <v/>
      </c>
      <c r="Z794" s="50" t="str">
        <f>IF(PlnMsv_Tab_Documentos[[#This Row],[Departamento]]&lt;&gt;"",IF(COUNTIF(Tab_UBIGEO[Departamento],PlnMsv_Tab_Documentos[[#This Row],[Departamento]])&gt;=1,1,0),"")</f>
        <v/>
      </c>
      <c r="AA7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4" s="34"/>
    </row>
    <row r="795" spans="3:29" ht="27.6" customHeight="1">
      <c r="C795" s="88"/>
      <c r="D795" s="89"/>
      <c r="E795" s="90"/>
      <c r="F795" s="91"/>
      <c r="G795" s="92"/>
      <c r="H795" s="93"/>
      <c r="I795" s="93"/>
      <c r="J795" s="94"/>
      <c r="K795" s="94"/>
      <c r="L795" s="94"/>
      <c r="M795" s="94"/>
      <c r="N795" s="94"/>
      <c r="O795" s="95"/>
      <c r="P795" s="96"/>
      <c r="T795" s="49">
        <v>761</v>
      </c>
      <c r="U7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5" s="50" t="str">
        <f>IFERROR(INDEX(Tab_UBIGEO[],MATCH(PlnMsv_Tab_DocumentosAux[[#This Row],[ADQ_UBIGEO]],Tab_UBIGEO[UBIGEO],0),MATCH($V$34,Tab_UBIGEO[#Headers],0)),"")</f>
        <v/>
      </c>
      <c r="W795" s="50" t="str">
        <f>IFERROR(INDEX(Tab_UBIGEO[],MATCH(PlnMsv_Tab_DocumentosAux[[#This Row],[ADQ_UBIGEO]],Tab_UBIGEO[UBIGEO],0),MATCH($W$34,Tab_UBIGEO[#Headers],0)),"")</f>
        <v/>
      </c>
      <c r="X795" s="51" t="str">
        <f>IFERROR(INDEX(Tab_UBIGEO[],MATCH(PlnMsv_Tab_Documentos[[#This Row],[Departamento]],Tab_UBIGEO[Departamento],0),MATCH(X$34,Tab_UBIGEO[#Headers],0)),"")</f>
        <v/>
      </c>
      <c r="Y795" s="51" t="str">
        <f>IFERROR(INDEX(Tab_UBIGEO[],MATCH(PlnMsv_Tab_Documentos[[#This Row],[Provincia]],Tab_UBIGEO[Provincia],0),MATCH(Y$34,Tab_UBIGEO[#Headers],0)),"")</f>
        <v/>
      </c>
      <c r="Z795" s="50" t="str">
        <f>IF(PlnMsv_Tab_Documentos[[#This Row],[Departamento]]&lt;&gt;"",IF(COUNTIF(Tab_UBIGEO[Departamento],PlnMsv_Tab_Documentos[[#This Row],[Departamento]])&gt;=1,1,0),"")</f>
        <v/>
      </c>
      <c r="AA7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5" s="34"/>
    </row>
    <row r="796" spans="3:29" ht="27.6" customHeight="1">
      <c r="C796" s="88"/>
      <c r="D796" s="89"/>
      <c r="E796" s="90"/>
      <c r="F796" s="91"/>
      <c r="G796" s="92"/>
      <c r="H796" s="93"/>
      <c r="I796" s="93"/>
      <c r="J796" s="94"/>
      <c r="K796" s="94"/>
      <c r="L796" s="94"/>
      <c r="M796" s="94"/>
      <c r="N796" s="94"/>
      <c r="O796" s="95"/>
      <c r="P796" s="96"/>
      <c r="T796" s="49">
        <v>762</v>
      </c>
      <c r="U7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6" s="50" t="str">
        <f>IFERROR(INDEX(Tab_UBIGEO[],MATCH(PlnMsv_Tab_DocumentosAux[[#This Row],[ADQ_UBIGEO]],Tab_UBIGEO[UBIGEO],0),MATCH($V$34,Tab_UBIGEO[#Headers],0)),"")</f>
        <v/>
      </c>
      <c r="W796" s="50" t="str">
        <f>IFERROR(INDEX(Tab_UBIGEO[],MATCH(PlnMsv_Tab_DocumentosAux[[#This Row],[ADQ_UBIGEO]],Tab_UBIGEO[UBIGEO],0),MATCH($W$34,Tab_UBIGEO[#Headers],0)),"")</f>
        <v/>
      </c>
      <c r="X796" s="51" t="str">
        <f>IFERROR(INDEX(Tab_UBIGEO[],MATCH(PlnMsv_Tab_Documentos[[#This Row],[Departamento]],Tab_UBIGEO[Departamento],0),MATCH(X$34,Tab_UBIGEO[#Headers],0)),"")</f>
        <v/>
      </c>
      <c r="Y796" s="51" t="str">
        <f>IFERROR(INDEX(Tab_UBIGEO[],MATCH(PlnMsv_Tab_Documentos[[#This Row],[Provincia]],Tab_UBIGEO[Provincia],0),MATCH(Y$34,Tab_UBIGEO[#Headers],0)),"")</f>
        <v/>
      </c>
      <c r="Z796" s="50" t="str">
        <f>IF(PlnMsv_Tab_Documentos[[#This Row],[Departamento]]&lt;&gt;"",IF(COUNTIF(Tab_UBIGEO[Departamento],PlnMsv_Tab_Documentos[[#This Row],[Departamento]])&gt;=1,1,0),"")</f>
        <v/>
      </c>
      <c r="AA7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6" s="34"/>
    </row>
    <row r="797" spans="3:29" ht="27.6" customHeight="1">
      <c r="C797" s="88"/>
      <c r="D797" s="89"/>
      <c r="E797" s="90"/>
      <c r="F797" s="91"/>
      <c r="G797" s="92"/>
      <c r="H797" s="93"/>
      <c r="I797" s="93"/>
      <c r="J797" s="94"/>
      <c r="K797" s="94"/>
      <c r="L797" s="94"/>
      <c r="M797" s="94"/>
      <c r="N797" s="94"/>
      <c r="O797" s="95"/>
      <c r="P797" s="96"/>
      <c r="T797" s="49">
        <v>763</v>
      </c>
      <c r="U7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7" s="50" t="str">
        <f>IFERROR(INDEX(Tab_UBIGEO[],MATCH(PlnMsv_Tab_DocumentosAux[[#This Row],[ADQ_UBIGEO]],Tab_UBIGEO[UBIGEO],0),MATCH($V$34,Tab_UBIGEO[#Headers],0)),"")</f>
        <v/>
      </c>
      <c r="W797" s="50" t="str">
        <f>IFERROR(INDEX(Tab_UBIGEO[],MATCH(PlnMsv_Tab_DocumentosAux[[#This Row],[ADQ_UBIGEO]],Tab_UBIGEO[UBIGEO],0),MATCH($W$34,Tab_UBIGEO[#Headers],0)),"")</f>
        <v/>
      </c>
      <c r="X797" s="51" t="str">
        <f>IFERROR(INDEX(Tab_UBIGEO[],MATCH(PlnMsv_Tab_Documentos[[#This Row],[Departamento]],Tab_UBIGEO[Departamento],0),MATCH(X$34,Tab_UBIGEO[#Headers],0)),"")</f>
        <v/>
      </c>
      <c r="Y797" s="51" t="str">
        <f>IFERROR(INDEX(Tab_UBIGEO[],MATCH(PlnMsv_Tab_Documentos[[#This Row],[Provincia]],Tab_UBIGEO[Provincia],0),MATCH(Y$34,Tab_UBIGEO[#Headers],0)),"")</f>
        <v/>
      </c>
      <c r="Z797" s="50" t="str">
        <f>IF(PlnMsv_Tab_Documentos[[#This Row],[Departamento]]&lt;&gt;"",IF(COUNTIF(Tab_UBIGEO[Departamento],PlnMsv_Tab_Documentos[[#This Row],[Departamento]])&gt;=1,1,0),"")</f>
        <v/>
      </c>
      <c r="AA7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7" s="34"/>
    </row>
    <row r="798" spans="3:29" ht="27.6" customHeight="1">
      <c r="C798" s="88"/>
      <c r="D798" s="89"/>
      <c r="E798" s="90"/>
      <c r="F798" s="91"/>
      <c r="G798" s="92"/>
      <c r="H798" s="93"/>
      <c r="I798" s="93"/>
      <c r="J798" s="94"/>
      <c r="K798" s="94"/>
      <c r="L798" s="94"/>
      <c r="M798" s="94"/>
      <c r="N798" s="94"/>
      <c r="O798" s="95"/>
      <c r="P798" s="96"/>
      <c r="T798" s="49">
        <v>764</v>
      </c>
      <c r="U7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8" s="50" t="str">
        <f>IFERROR(INDEX(Tab_UBIGEO[],MATCH(PlnMsv_Tab_DocumentosAux[[#This Row],[ADQ_UBIGEO]],Tab_UBIGEO[UBIGEO],0),MATCH($V$34,Tab_UBIGEO[#Headers],0)),"")</f>
        <v/>
      </c>
      <c r="W798" s="50" t="str">
        <f>IFERROR(INDEX(Tab_UBIGEO[],MATCH(PlnMsv_Tab_DocumentosAux[[#This Row],[ADQ_UBIGEO]],Tab_UBIGEO[UBIGEO],0),MATCH($W$34,Tab_UBIGEO[#Headers],0)),"")</f>
        <v/>
      </c>
      <c r="X798" s="51" t="str">
        <f>IFERROR(INDEX(Tab_UBIGEO[],MATCH(PlnMsv_Tab_Documentos[[#This Row],[Departamento]],Tab_UBIGEO[Departamento],0),MATCH(X$34,Tab_UBIGEO[#Headers],0)),"")</f>
        <v/>
      </c>
      <c r="Y798" s="51" t="str">
        <f>IFERROR(INDEX(Tab_UBIGEO[],MATCH(PlnMsv_Tab_Documentos[[#This Row],[Provincia]],Tab_UBIGEO[Provincia],0),MATCH(Y$34,Tab_UBIGEO[#Headers],0)),"")</f>
        <v/>
      </c>
      <c r="Z798" s="50" t="str">
        <f>IF(PlnMsv_Tab_Documentos[[#This Row],[Departamento]]&lt;&gt;"",IF(COUNTIF(Tab_UBIGEO[Departamento],PlnMsv_Tab_Documentos[[#This Row],[Departamento]])&gt;=1,1,0),"")</f>
        <v/>
      </c>
      <c r="AA7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8" s="34"/>
    </row>
    <row r="799" spans="3:29" ht="27.6" customHeight="1">
      <c r="C799" s="88"/>
      <c r="D799" s="89"/>
      <c r="E799" s="90"/>
      <c r="F799" s="91"/>
      <c r="G799" s="92"/>
      <c r="H799" s="93"/>
      <c r="I799" s="93"/>
      <c r="J799" s="94"/>
      <c r="K799" s="94"/>
      <c r="L799" s="94"/>
      <c r="M799" s="94"/>
      <c r="N799" s="94"/>
      <c r="O799" s="95"/>
      <c r="P799" s="96"/>
      <c r="T799" s="49">
        <v>765</v>
      </c>
      <c r="U7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799" s="50" t="str">
        <f>IFERROR(INDEX(Tab_UBIGEO[],MATCH(PlnMsv_Tab_DocumentosAux[[#This Row],[ADQ_UBIGEO]],Tab_UBIGEO[UBIGEO],0),MATCH($V$34,Tab_UBIGEO[#Headers],0)),"")</f>
        <v/>
      </c>
      <c r="W799" s="50" t="str">
        <f>IFERROR(INDEX(Tab_UBIGEO[],MATCH(PlnMsv_Tab_DocumentosAux[[#This Row],[ADQ_UBIGEO]],Tab_UBIGEO[UBIGEO],0),MATCH($W$34,Tab_UBIGEO[#Headers],0)),"")</f>
        <v/>
      </c>
      <c r="X799" s="51" t="str">
        <f>IFERROR(INDEX(Tab_UBIGEO[],MATCH(PlnMsv_Tab_Documentos[[#This Row],[Departamento]],Tab_UBIGEO[Departamento],0),MATCH(X$34,Tab_UBIGEO[#Headers],0)),"")</f>
        <v/>
      </c>
      <c r="Y799" s="51" t="str">
        <f>IFERROR(INDEX(Tab_UBIGEO[],MATCH(PlnMsv_Tab_Documentos[[#This Row],[Provincia]],Tab_UBIGEO[Provincia],0),MATCH(Y$34,Tab_UBIGEO[#Headers],0)),"")</f>
        <v/>
      </c>
      <c r="Z799" s="50" t="str">
        <f>IF(PlnMsv_Tab_Documentos[[#This Row],[Departamento]]&lt;&gt;"",IF(COUNTIF(Tab_UBIGEO[Departamento],PlnMsv_Tab_Documentos[[#This Row],[Departamento]])&gt;=1,1,0),"")</f>
        <v/>
      </c>
      <c r="AA7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7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799" s="34"/>
    </row>
    <row r="800" spans="3:29" ht="27.6" customHeight="1">
      <c r="C800" s="88"/>
      <c r="D800" s="89"/>
      <c r="E800" s="90"/>
      <c r="F800" s="91"/>
      <c r="G800" s="92"/>
      <c r="H800" s="93"/>
      <c r="I800" s="93"/>
      <c r="J800" s="94"/>
      <c r="K800" s="94"/>
      <c r="L800" s="94"/>
      <c r="M800" s="94"/>
      <c r="N800" s="94"/>
      <c r="O800" s="95"/>
      <c r="P800" s="96"/>
      <c r="T800" s="49">
        <v>766</v>
      </c>
      <c r="U8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0" s="50" t="str">
        <f>IFERROR(INDEX(Tab_UBIGEO[],MATCH(PlnMsv_Tab_DocumentosAux[[#This Row],[ADQ_UBIGEO]],Tab_UBIGEO[UBIGEO],0),MATCH($V$34,Tab_UBIGEO[#Headers],0)),"")</f>
        <v/>
      </c>
      <c r="W800" s="50" t="str">
        <f>IFERROR(INDEX(Tab_UBIGEO[],MATCH(PlnMsv_Tab_DocumentosAux[[#This Row],[ADQ_UBIGEO]],Tab_UBIGEO[UBIGEO],0),MATCH($W$34,Tab_UBIGEO[#Headers],0)),"")</f>
        <v/>
      </c>
      <c r="X800" s="51" t="str">
        <f>IFERROR(INDEX(Tab_UBIGEO[],MATCH(PlnMsv_Tab_Documentos[[#This Row],[Departamento]],Tab_UBIGEO[Departamento],0),MATCH(X$34,Tab_UBIGEO[#Headers],0)),"")</f>
        <v/>
      </c>
      <c r="Y800" s="51" t="str">
        <f>IFERROR(INDEX(Tab_UBIGEO[],MATCH(PlnMsv_Tab_Documentos[[#This Row],[Provincia]],Tab_UBIGEO[Provincia],0),MATCH(Y$34,Tab_UBIGEO[#Headers],0)),"")</f>
        <v/>
      </c>
      <c r="Z800" s="50" t="str">
        <f>IF(PlnMsv_Tab_Documentos[[#This Row],[Departamento]]&lt;&gt;"",IF(COUNTIF(Tab_UBIGEO[Departamento],PlnMsv_Tab_Documentos[[#This Row],[Departamento]])&gt;=1,1,0),"")</f>
        <v/>
      </c>
      <c r="AA8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0" s="34"/>
    </row>
    <row r="801" spans="3:29" ht="27.6" customHeight="1">
      <c r="C801" s="88"/>
      <c r="D801" s="89"/>
      <c r="E801" s="90"/>
      <c r="F801" s="91"/>
      <c r="G801" s="92"/>
      <c r="H801" s="93"/>
      <c r="I801" s="93"/>
      <c r="J801" s="94"/>
      <c r="K801" s="94"/>
      <c r="L801" s="94"/>
      <c r="M801" s="94"/>
      <c r="N801" s="94"/>
      <c r="O801" s="95"/>
      <c r="P801" s="96"/>
      <c r="T801" s="49">
        <v>767</v>
      </c>
      <c r="U8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1" s="50" t="str">
        <f>IFERROR(INDEX(Tab_UBIGEO[],MATCH(PlnMsv_Tab_DocumentosAux[[#This Row],[ADQ_UBIGEO]],Tab_UBIGEO[UBIGEO],0),MATCH($V$34,Tab_UBIGEO[#Headers],0)),"")</f>
        <v/>
      </c>
      <c r="W801" s="50" t="str">
        <f>IFERROR(INDEX(Tab_UBIGEO[],MATCH(PlnMsv_Tab_DocumentosAux[[#This Row],[ADQ_UBIGEO]],Tab_UBIGEO[UBIGEO],0),MATCH($W$34,Tab_UBIGEO[#Headers],0)),"")</f>
        <v/>
      </c>
      <c r="X801" s="51" t="str">
        <f>IFERROR(INDEX(Tab_UBIGEO[],MATCH(PlnMsv_Tab_Documentos[[#This Row],[Departamento]],Tab_UBIGEO[Departamento],0),MATCH(X$34,Tab_UBIGEO[#Headers],0)),"")</f>
        <v/>
      </c>
      <c r="Y801" s="51" t="str">
        <f>IFERROR(INDEX(Tab_UBIGEO[],MATCH(PlnMsv_Tab_Documentos[[#This Row],[Provincia]],Tab_UBIGEO[Provincia],0),MATCH(Y$34,Tab_UBIGEO[#Headers],0)),"")</f>
        <v/>
      </c>
      <c r="Z801" s="50" t="str">
        <f>IF(PlnMsv_Tab_Documentos[[#This Row],[Departamento]]&lt;&gt;"",IF(COUNTIF(Tab_UBIGEO[Departamento],PlnMsv_Tab_Documentos[[#This Row],[Departamento]])&gt;=1,1,0),"")</f>
        <v/>
      </c>
      <c r="AA8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1" s="34"/>
    </row>
    <row r="802" spans="3:29" ht="27.6" customHeight="1">
      <c r="C802" s="88"/>
      <c r="D802" s="89"/>
      <c r="E802" s="90"/>
      <c r="F802" s="91"/>
      <c r="G802" s="92"/>
      <c r="H802" s="93"/>
      <c r="I802" s="93"/>
      <c r="J802" s="94"/>
      <c r="K802" s="94"/>
      <c r="L802" s="94"/>
      <c r="M802" s="94"/>
      <c r="N802" s="94"/>
      <c r="O802" s="95"/>
      <c r="P802" s="96"/>
      <c r="T802" s="49">
        <v>768</v>
      </c>
      <c r="U8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2" s="50" t="str">
        <f>IFERROR(INDEX(Tab_UBIGEO[],MATCH(PlnMsv_Tab_DocumentosAux[[#This Row],[ADQ_UBIGEO]],Tab_UBIGEO[UBIGEO],0),MATCH($V$34,Tab_UBIGEO[#Headers],0)),"")</f>
        <v/>
      </c>
      <c r="W802" s="50" t="str">
        <f>IFERROR(INDEX(Tab_UBIGEO[],MATCH(PlnMsv_Tab_DocumentosAux[[#This Row],[ADQ_UBIGEO]],Tab_UBIGEO[UBIGEO],0),MATCH($W$34,Tab_UBIGEO[#Headers],0)),"")</f>
        <v/>
      </c>
      <c r="X802" s="51" t="str">
        <f>IFERROR(INDEX(Tab_UBIGEO[],MATCH(PlnMsv_Tab_Documentos[[#This Row],[Departamento]],Tab_UBIGEO[Departamento],0),MATCH(X$34,Tab_UBIGEO[#Headers],0)),"")</f>
        <v/>
      </c>
      <c r="Y802" s="51" t="str">
        <f>IFERROR(INDEX(Tab_UBIGEO[],MATCH(PlnMsv_Tab_Documentos[[#This Row],[Provincia]],Tab_UBIGEO[Provincia],0),MATCH(Y$34,Tab_UBIGEO[#Headers],0)),"")</f>
        <v/>
      </c>
      <c r="Z802" s="50" t="str">
        <f>IF(PlnMsv_Tab_Documentos[[#This Row],[Departamento]]&lt;&gt;"",IF(COUNTIF(Tab_UBIGEO[Departamento],PlnMsv_Tab_Documentos[[#This Row],[Departamento]])&gt;=1,1,0),"")</f>
        <v/>
      </c>
      <c r="AA8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2" s="34"/>
    </row>
    <row r="803" spans="3:29" ht="27.6" customHeight="1">
      <c r="C803" s="88"/>
      <c r="D803" s="89"/>
      <c r="E803" s="90"/>
      <c r="F803" s="91"/>
      <c r="G803" s="92"/>
      <c r="H803" s="93"/>
      <c r="I803" s="93"/>
      <c r="J803" s="94"/>
      <c r="K803" s="94"/>
      <c r="L803" s="94"/>
      <c r="M803" s="94"/>
      <c r="N803" s="94"/>
      <c r="O803" s="95"/>
      <c r="P803" s="96"/>
      <c r="T803" s="49">
        <v>769</v>
      </c>
      <c r="U8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3" s="50" t="str">
        <f>IFERROR(INDEX(Tab_UBIGEO[],MATCH(PlnMsv_Tab_DocumentosAux[[#This Row],[ADQ_UBIGEO]],Tab_UBIGEO[UBIGEO],0),MATCH($V$34,Tab_UBIGEO[#Headers],0)),"")</f>
        <v/>
      </c>
      <c r="W803" s="50" t="str">
        <f>IFERROR(INDEX(Tab_UBIGEO[],MATCH(PlnMsv_Tab_DocumentosAux[[#This Row],[ADQ_UBIGEO]],Tab_UBIGEO[UBIGEO],0),MATCH($W$34,Tab_UBIGEO[#Headers],0)),"")</f>
        <v/>
      </c>
      <c r="X803" s="51" t="str">
        <f>IFERROR(INDEX(Tab_UBIGEO[],MATCH(PlnMsv_Tab_Documentos[[#This Row],[Departamento]],Tab_UBIGEO[Departamento],0),MATCH(X$34,Tab_UBIGEO[#Headers],0)),"")</f>
        <v/>
      </c>
      <c r="Y803" s="51" t="str">
        <f>IFERROR(INDEX(Tab_UBIGEO[],MATCH(PlnMsv_Tab_Documentos[[#This Row],[Provincia]],Tab_UBIGEO[Provincia],0),MATCH(Y$34,Tab_UBIGEO[#Headers],0)),"")</f>
        <v/>
      </c>
      <c r="Z803" s="50" t="str">
        <f>IF(PlnMsv_Tab_Documentos[[#This Row],[Departamento]]&lt;&gt;"",IF(COUNTIF(Tab_UBIGEO[Departamento],PlnMsv_Tab_Documentos[[#This Row],[Departamento]])&gt;=1,1,0),"")</f>
        <v/>
      </c>
      <c r="AA8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3" s="34"/>
    </row>
    <row r="804" spans="3:29" ht="27.6" customHeight="1">
      <c r="C804" s="88"/>
      <c r="D804" s="89"/>
      <c r="E804" s="90"/>
      <c r="F804" s="91"/>
      <c r="G804" s="92"/>
      <c r="H804" s="93"/>
      <c r="I804" s="93"/>
      <c r="J804" s="94"/>
      <c r="K804" s="94"/>
      <c r="L804" s="94"/>
      <c r="M804" s="94"/>
      <c r="N804" s="94"/>
      <c r="O804" s="95"/>
      <c r="P804" s="96"/>
      <c r="T804" s="49">
        <v>770</v>
      </c>
      <c r="U8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4" s="50" t="str">
        <f>IFERROR(INDEX(Tab_UBIGEO[],MATCH(PlnMsv_Tab_DocumentosAux[[#This Row],[ADQ_UBIGEO]],Tab_UBIGEO[UBIGEO],0),MATCH($V$34,Tab_UBIGEO[#Headers],0)),"")</f>
        <v/>
      </c>
      <c r="W804" s="50" t="str">
        <f>IFERROR(INDEX(Tab_UBIGEO[],MATCH(PlnMsv_Tab_DocumentosAux[[#This Row],[ADQ_UBIGEO]],Tab_UBIGEO[UBIGEO],0),MATCH($W$34,Tab_UBIGEO[#Headers],0)),"")</f>
        <v/>
      </c>
      <c r="X804" s="51" t="str">
        <f>IFERROR(INDEX(Tab_UBIGEO[],MATCH(PlnMsv_Tab_Documentos[[#This Row],[Departamento]],Tab_UBIGEO[Departamento],0),MATCH(X$34,Tab_UBIGEO[#Headers],0)),"")</f>
        <v/>
      </c>
      <c r="Y804" s="51" t="str">
        <f>IFERROR(INDEX(Tab_UBIGEO[],MATCH(PlnMsv_Tab_Documentos[[#This Row],[Provincia]],Tab_UBIGEO[Provincia],0),MATCH(Y$34,Tab_UBIGEO[#Headers],0)),"")</f>
        <v/>
      </c>
      <c r="Z804" s="50" t="str">
        <f>IF(PlnMsv_Tab_Documentos[[#This Row],[Departamento]]&lt;&gt;"",IF(COUNTIF(Tab_UBIGEO[Departamento],PlnMsv_Tab_Documentos[[#This Row],[Departamento]])&gt;=1,1,0),"")</f>
        <v/>
      </c>
      <c r="AA8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4" s="34"/>
    </row>
    <row r="805" spans="3:29" ht="27.6" customHeight="1">
      <c r="C805" s="88"/>
      <c r="D805" s="89"/>
      <c r="E805" s="90"/>
      <c r="F805" s="91"/>
      <c r="G805" s="92"/>
      <c r="H805" s="93"/>
      <c r="I805" s="93"/>
      <c r="J805" s="94"/>
      <c r="K805" s="94"/>
      <c r="L805" s="94"/>
      <c r="M805" s="94"/>
      <c r="N805" s="94"/>
      <c r="O805" s="95"/>
      <c r="P805" s="96"/>
      <c r="T805" s="49">
        <v>771</v>
      </c>
      <c r="U8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5" s="50" t="str">
        <f>IFERROR(INDEX(Tab_UBIGEO[],MATCH(PlnMsv_Tab_DocumentosAux[[#This Row],[ADQ_UBIGEO]],Tab_UBIGEO[UBIGEO],0),MATCH($V$34,Tab_UBIGEO[#Headers],0)),"")</f>
        <v/>
      </c>
      <c r="W805" s="50" t="str">
        <f>IFERROR(INDEX(Tab_UBIGEO[],MATCH(PlnMsv_Tab_DocumentosAux[[#This Row],[ADQ_UBIGEO]],Tab_UBIGEO[UBIGEO],0),MATCH($W$34,Tab_UBIGEO[#Headers],0)),"")</f>
        <v/>
      </c>
      <c r="X805" s="51" t="str">
        <f>IFERROR(INDEX(Tab_UBIGEO[],MATCH(PlnMsv_Tab_Documentos[[#This Row],[Departamento]],Tab_UBIGEO[Departamento],0),MATCH(X$34,Tab_UBIGEO[#Headers],0)),"")</f>
        <v/>
      </c>
      <c r="Y805" s="51" t="str">
        <f>IFERROR(INDEX(Tab_UBIGEO[],MATCH(PlnMsv_Tab_Documentos[[#This Row],[Provincia]],Tab_UBIGEO[Provincia],0),MATCH(Y$34,Tab_UBIGEO[#Headers],0)),"")</f>
        <v/>
      </c>
      <c r="Z805" s="50" t="str">
        <f>IF(PlnMsv_Tab_Documentos[[#This Row],[Departamento]]&lt;&gt;"",IF(COUNTIF(Tab_UBIGEO[Departamento],PlnMsv_Tab_Documentos[[#This Row],[Departamento]])&gt;=1,1,0),"")</f>
        <v/>
      </c>
      <c r="AA8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5" s="34"/>
    </row>
    <row r="806" spans="3:29" ht="27.6" customHeight="1">
      <c r="C806" s="88"/>
      <c r="D806" s="89"/>
      <c r="E806" s="90"/>
      <c r="F806" s="91"/>
      <c r="G806" s="92"/>
      <c r="H806" s="93"/>
      <c r="I806" s="93"/>
      <c r="J806" s="94"/>
      <c r="K806" s="94"/>
      <c r="L806" s="94"/>
      <c r="M806" s="94"/>
      <c r="N806" s="94"/>
      <c r="O806" s="95"/>
      <c r="P806" s="96"/>
      <c r="T806" s="49">
        <v>772</v>
      </c>
      <c r="U8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6" s="50" t="str">
        <f>IFERROR(INDEX(Tab_UBIGEO[],MATCH(PlnMsv_Tab_DocumentosAux[[#This Row],[ADQ_UBIGEO]],Tab_UBIGEO[UBIGEO],0),MATCH($V$34,Tab_UBIGEO[#Headers],0)),"")</f>
        <v/>
      </c>
      <c r="W806" s="50" t="str">
        <f>IFERROR(INDEX(Tab_UBIGEO[],MATCH(PlnMsv_Tab_DocumentosAux[[#This Row],[ADQ_UBIGEO]],Tab_UBIGEO[UBIGEO],0),MATCH($W$34,Tab_UBIGEO[#Headers],0)),"")</f>
        <v/>
      </c>
      <c r="X806" s="51" t="str">
        <f>IFERROR(INDEX(Tab_UBIGEO[],MATCH(PlnMsv_Tab_Documentos[[#This Row],[Departamento]],Tab_UBIGEO[Departamento],0),MATCH(X$34,Tab_UBIGEO[#Headers],0)),"")</f>
        <v/>
      </c>
      <c r="Y806" s="51" t="str">
        <f>IFERROR(INDEX(Tab_UBIGEO[],MATCH(PlnMsv_Tab_Documentos[[#This Row],[Provincia]],Tab_UBIGEO[Provincia],0),MATCH(Y$34,Tab_UBIGEO[#Headers],0)),"")</f>
        <v/>
      </c>
      <c r="Z806" s="50" t="str">
        <f>IF(PlnMsv_Tab_Documentos[[#This Row],[Departamento]]&lt;&gt;"",IF(COUNTIF(Tab_UBIGEO[Departamento],PlnMsv_Tab_Documentos[[#This Row],[Departamento]])&gt;=1,1,0),"")</f>
        <v/>
      </c>
      <c r="AA8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6" s="34"/>
    </row>
    <row r="807" spans="3:29" ht="27.6" customHeight="1">
      <c r="C807" s="88"/>
      <c r="D807" s="89"/>
      <c r="E807" s="90"/>
      <c r="F807" s="91"/>
      <c r="G807" s="92"/>
      <c r="H807" s="93"/>
      <c r="I807" s="93"/>
      <c r="J807" s="94"/>
      <c r="K807" s="94"/>
      <c r="L807" s="94"/>
      <c r="M807" s="94"/>
      <c r="N807" s="94"/>
      <c r="O807" s="95"/>
      <c r="P807" s="96"/>
      <c r="T807" s="49">
        <v>773</v>
      </c>
      <c r="U8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7" s="50" t="str">
        <f>IFERROR(INDEX(Tab_UBIGEO[],MATCH(PlnMsv_Tab_DocumentosAux[[#This Row],[ADQ_UBIGEO]],Tab_UBIGEO[UBIGEO],0),MATCH($V$34,Tab_UBIGEO[#Headers],0)),"")</f>
        <v/>
      </c>
      <c r="W807" s="50" t="str">
        <f>IFERROR(INDEX(Tab_UBIGEO[],MATCH(PlnMsv_Tab_DocumentosAux[[#This Row],[ADQ_UBIGEO]],Tab_UBIGEO[UBIGEO],0),MATCH($W$34,Tab_UBIGEO[#Headers],0)),"")</f>
        <v/>
      </c>
      <c r="X807" s="51" t="str">
        <f>IFERROR(INDEX(Tab_UBIGEO[],MATCH(PlnMsv_Tab_Documentos[[#This Row],[Departamento]],Tab_UBIGEO[Departamento],0),MATCH(X$34,Tab_UBIGEO[#Headers],0)),"")</f>
        <v/>
      </c>
      <c r="Y807" s="51" t="str">
        <f>IFERROR(INDEX(Tab_UBIGEO[],MATCH(PlnMsv_Tab_Documentos[[#This Row],[Provincia]],Tab_UBIGEO[Provincia],0),MATCH(Y$34,Tab_UBIGEO[#Headers],0)),"")</f>
        <v/>
      </c>
      <c r="Z807" s="50" t="str">
        <f>IF(PlnMsv_Tab_Documentos[[#This Row],[Departamento]]&lt;&gt;"",IF(COUNTIF(Tab_UBIGEO[Departamento],PlnMsv_Tab_Documentos[[#This Row],[Departamento]])&gt;=1,1,0),"")</f>
        <v/>
      </c>
      <c r="AA8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7" s="34"/>
    </row>
    <row r="808" spans="3:29" ht="27.6" customHeight="1">
      <c r="C808" s="88"/>
      <c r="D808" s="89"/>
      <c r="E808" s="90"/>
      <c r="F808" s="91"/>
      <c r="G808" s="92"/>
      <c r="H808" s="93"/>
      <c r="I808" s="93"/>
      <c r="J808" s="94"/>
      <c r="K808" s="94"/>
      <c r="L808" s="94"/>
      <c r="M808" s="94"/>
      <c r="N808" s="94"/>
      <c r="O808" s="95"/>
      <c r="P808" s="96"/>
      <c r="T808" s="49">
        <v>774</v>
      </c>
      <c r="U8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8" s="50" t="str">
        <f>IFERROR(INDEX(Tab_UBIGEO[],MATCH(PlnMsv_Tab_DocumentosAux[[#This Row],[ADQ_UBIGEO]],Tab_UBIGEO[UBIGEO],0),MATCH($V$34,Tab_UBIGEO[#Headers],0)),"")</f>
        <v/>
      </c>
      <c r="W808" s="50" t="str">
        <f>IFERROR(INDEX(Tab_UBIGEO[],MATCH(PlnMsv_Tab_DocumentosAux[[#This Row],[ADQ_UBIGEO]],Tab_UBIGEO[UBIGEO],0),MATCH($W$34,Tab_UBIGEO[#Headers],0)),"")</f>
        <v/>
      </c>
      <c r="X808" s="51" t="str">
        <f>IFERROR(INDEX(Tab_UBIGEO[],MATCH(PlnMsv_Tab_Documentos[[#This Row],[Departamento]],Tab_UBIGEO[Departamento],0),MATCH(X$34,Tab_UBIGEO[#Headers],0)),"")</f>
        <v/>
      </c>
      <c r="Y808" s="51" t="str">
        <f>IFERROR(INDEX(Tab_UBIGEO[],MATCH(PlnMsv_Tab_Documentos[[#This Row],[Provincia]],Tab_UBIGEO[Provincia],0),MATCH(Y$34,Tab_UBIGEO[#Headers],0)),"")</f>
        <v/>
      </c>
      <c r="Z808" s="50" t="str">
        <f>IF(PlnMsv_Tab_Documentos[[#This Row],[Departamento]]&lt;&gt;"",IF(COUNTIF(Tab_UBIGEO[Departamento],PlnMsv_Tab_Documentos[[#This Row],[Departamento]])&gt;=1,1,0),"")</f>
        <v/>
      </c>
      <c r="AA8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8" s="34"/>
    </row>
    <row r="809" spans="3:29" ht="27.6" customHeight="1">
      <c r="C809" s="88"/>
      <c r="D809" s="89"/>
      <c r="E809" s="90"/>
      <c r="F809" s="91"/>
      <c r="G809" s="92"/>
      <c r="H809" s="93"/>
      <c r="I809" s="93"/>
      <c r="J809" s="94"/>
      <c r="K809" s="94"/>
      <c r="L809" s="94"/>
      <c r="M809" s="94"/>
      <c r="N809" s="94"/>
      <c r="O809" s="95"/>
      <c r="P809" s="96"/>
      <c r="T809" s="49">
        <v>775</v>
      </c>
      <c r="U8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09" s="50" t="str">
        <f>IFERROR(INDEX(Tab_UBIGEO[],MATCH(PlnMsv_Tab_DocumentosAux[[#This Row],[ADQ_UBIGEO]],Tab_UBIGEO[UBIGEO],0),MATCH($V$34,Tab_UBIGEO[#Headers],0)),"")</f>
        <v/>
      </c>
      <c r="W809" s="50" t="str">
        <f>IFERROR(INDEX(Tab_UBIGEO[],MATCH(PlnMsv_Tab_DocumentosAux[[#This Row],[ADQ_UBIGEO]],Tab_UBIGEO[UBIGEO],0),MATCH($W$34,Tab_UBIGEO[#Headers],0)),"")</f>
        <v/>
      </c>
      <c r="X809" s="51" t="str">
        <f>IFERROR(INDEX(Tab_UBIGEO[],MATCH(PlnMsv_Tab_Documentos[[#This Row],[Departamento]],Tab_UBIGEO[Departamento],0),MATCH(X$34,Tab_UBIGEO[#Headers],0)),"")</f>
        <v/>
      </c>
      <c r="Y809" s="51" t="str">
        <f>IFERROR(INDEX(Tab_UBIGEO[],MATCH(PlnMsv_Tab_Documentos[[#This Row],[Provincia]],Tab_UBIGEO[Provincia],0),MATCH(Y$34,Tab_UBIGEO[#Headers],0)),"")</f>
        <v/>
      </c>
      <c r="Z809" s="50" t="str">
        <f>IF(PlnMsv_Tab_Documentos[[#This Row],[Departamento]]&lt;&gt;"",IF(COUNTIF(Tab_UBIGEO[Departamento],PlnMsv_Tab_Documentos[[#This Row],[Departamento]])&gt;=1,1,0),"")</f>
        <v/>
      </c>
      <c r="AA8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09" s="34"/>
    </row>
    <row r="810" spans="3:29" ht="27.6" customHeight="1">
      <c r="C810" s="88"/>
      <c r="D810" s="89"/>
      <c r="E810" s="90"/>
      <c r="F810" s="91"/>
      <c r="G810" s="92"/>
      <c r="H810" s="93"/>
      <c r="I810" s="93"/>
      <c r="J810" s="94"/>
      <c r="K810" s="94"/>
      <c r="L810" s="94"/>
      <c r="M810" s="94"/>
      <c r="N810" s="94"/>
      <c r="O810" s="95"/>
      <c r="P810" s="96"/>
      <c r="T810" s="49">
        <v>776</v>
      </c>
      <c r="U8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0" s="50" t="str">
        <f>IFERROR(INDEX(Tab_UBIGEO[],MATCH(PlnMsv_Tab_DocumentosAux[[#This Row],[ADQ_UBIGEO]],Tab_UBIGEO[UBIGEO],0),MATCH($V$34,Tab_UBIGEO[#Headers],0)),"")</f>
        <v/>
      </c>
      <c r="W810" s="50" t="str">
        <f>IFERROR(INDEX(Tab_UBIGEO[],MATCH(PlnMsv_Tab_DocumentosAux[[#This Row],[ADQ_UBIGEO]],Tab_UBIGEO[UBIGEO],0),MATCH($W$34,Tab_UBIGEO[#Headers],0)),"")</f>
        <v/>
      </c>
      <c r="X810" s="51" t="str">
        <f>IFERROR(INDEX(Tab_UBIGEO[],MATCH(PlnMsv_Tab_Documentos[[#This Row],[Departamento]],Tab_UBIGEO[Departamento],0),MATCH(X$34,Tab_UBIGEO[#Headers],0)),"")</f>
        <v/>
      </c>
      <c r="Y810" s="51" t="str">
        <f>IFERROR(INDEX(Tab_UBIGEO[],MATCH(PlnMsv_Tab_Documentos[[#This Row],[Provincia]],Tab_UBIGEO[Provincia],0),MATCH(Y$34,Tab_UBIGEO[#Headers],0)),"")</f>
        <v/>
      </c>
      <c r="Z810" s="50" t="str">
        <f>IF(PlnMsv_Tab_Documentos[[#This Row],[Departamento]]&lt;&gt;"",IF(COUNTIF(Tab_UBIGEO[Departamento],PlnMsv_Tab_Documentos[[#This Row],[Departamento]])&gt;=1,1,0),"")</f>
        <v/>
      </c>
      <c r="AA8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0" s="34"/>
    </row>
    <row r="811" spans="3:29" ht="27.6" customHeight="1">
      <c r="C811" s="88"/>
      <c r="D811" s="89"/>
      <c r="E811" s="90"/>
      <c r="F811" s="91"/>
      <c r="G811" s="92"/>
      <c r="H811" s="93"/>
      <c r="I811" s="93"/>
      <c r="J811" s="94"/>
      <c r="K811" s="94"/>
      <c r="L811" s="94"/>
      <c r="M811" s="94"/>
      <c r="N811" s="94"/>
      <c r="O811" s="95"/>
      <c r="P811" s="96"/>
      <c r="T811" s="49">
        <v>777</v>
      </c>
      <c r="U8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1" s="50" t="str">
        <f>IFERROR(INDEX(Tab_UBIGEO[],MATCH(PlnMsv_Tab_DocumentosAux[[#This Row],[ADQ_UBIGEO]],Tab_UBIGEO[UBIGEO],0),MATCH($V$34,Tab_UBIGEO[#Headers],0)),"")</f>
        <v/>
      </c>
      <c r="W811" s="50" t="str">
        <f>IFERROR(INDEX(Tab_UBIGEO[],MATCH(PlnMsv_Tab_DocumentosAux[[#This Row],[ADQ_UBIGEO]],Tab_UBIGEO[UBIGEO],0),MATCH($W$34,Tab_UBIGEO[#Headers],0)),"")</f>
        <v/>
      </c>
      <c r="X811" s="51" t="str">
        <f>IFERROR(INDEX(Tab_UBIGEO[],MATCH(PlnMsv_Tab_Documentos[[#This Row],[Departamento]],Tab_UBIGEO[Departamento],0),MATCH(X$34,Tab_UBIGEO[#Headers],0)),"")</f>
        <v/>
      </c>
      <c r="Y811" s="51" t="str">
        <f>IFERROR(INDEX(Tab_UBIGEO[],MATCH(PlnMsv_Tab_Documentos[[#This Row],[Provincia]],Tab_UBIGEO[Provincia],0),MATCH(Y$34,Tab_UBIGEO[#Headers],0)),"")</f>
        <v/>
      </c>
      <c r="Z811" s="50" t="str">
        <f>IF(PlnMsv_Tab_Documentos[[#This Row],[Departamento]]&lt;&gt;"",IF(COUNTIF(Tab_UBIGEO[Departamento],PlnMsv_Tab_Documentos[[#This Row],[Departamento]])&gt;=1,1,0),"")</f>
        <v/>
      </c>
      <c r="AA8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1" s="34"/>
    </row>
    <row r="812" spans="3:29" ht="27.6" customHeight="1">
      <c r="C812" s="88"/>
      <c r="D812" s="89"/>
      <c r="E812" s="90"/>
      <c r="F812" s="91"/>
      <c r="G812" s="92"/>
      <c r="H812" s="93"/>
      <c r="I812" s="93"/>
      <c r="J812" s="94"/>
      <c r="K812" s="94"/>
      <c r="L812" s="94"/>
      <c r="M812" s="94"/>
      <c r="N812" s="94"/>
      <c r="O812" s="95"/>
      <c r="P812" s="96"/>
      <c r="T812" s="49">
        <v>778</v>
      </c>
      <c r="U8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2" s="50" t="str">
        <f>IFERROR(INDEX(Tab_UBIGEO[],MATCH(PlnMsv_Tab_DocumentosAux[[#This Row],[ADQ_UBIGEO]],Tab_UBIGEO[UBIGEO],0),MATCH($V$34,Tab_UBIGEO[#Headers],0)),"")</f>
        <v/>
      </c>
      <c r="W812" s="50" t="str">
        <f>IFERROR(INDEX(Tab_UBIGEO[],MATCH(PlnMsv_Tab_DocumentosAux[[#This Row],[ADQ_UBIGEO]],Tab_UBIGEO[UBIGEO],0),MATCH($W$34,Tab_UBIGEO[#Headers],0)),"")</f>
        <v/>
      </c>
      <c r="X812" s="51" t="str">
        <f>IFERROR(INDEX(Tab_UBIGEO[],MATCH(PlnMsv_Tab_Documentos[[#This Row],[Departamento]],Tab_UBIGEO[Departamento],0),MATCH(X$34,Tab_UBIGEO[#Headers],0)),"")</f>
        <v/>
      </c>
      <c r="Y812" s="51" t="str">
        <f>IFERROR(INDEX(Tab_UBIGEO[],MATCH(PlnMsv_Tab_Documentos[[#This Row],[Provincia]],Tab_UBIGEO[Provincia],0),MATCH(Y$34,Tab_UBIGEO[#Headers],0)),"")</f>
        <v/>
      </c>
      <c r="Z812" s="50" t="str">
        <f>IF(PlnMsv_Tab_Documentos[[#This Row],[Departamento]]&lt;&gt;"",IF(COUNTIF(Tab_UBIGEO[Departamento],PlnMsv_Tab_Documentos[[#This Row],[Departamento]])&gt;=1,1,0),"")</f>
        <v/>
      </c>
      <c r="AA8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2" s="34"/>
    </row>
    <row r="813" spans="3:29" ht="27.6" customHeight="1">
      <c r="C813" s="88"/>
      <c r="D813" s="89"/>
      <c r="E813" s="90"/>
      <c r="F813" s="91"/>
      <c r="G813" s="92"/>
      <c r="H813" s="93"/>
      <c r="I813" s="93"/>
      <c r="J813" s="94"/>
      <c r="K813" s="94"/>
      <c r="L813" s="94"/>
      <c r="M813" s="94"/>
      <c r="N813" s="94"/>
      <c r="O813" s="95"/>
      <c r="P813" s="96"/>
      <c r="T813" s="49">
        <v>779</v>
      </c>
      <c r="U8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3" s="50" t="str">
        <f>IFERROR(INDEX(Tab_UBIGEO[],MATCH(PlnMsv_Tab_DocumentosAux[[#This Row],[ADQ_UBIGEO]],Tab_UBIGEO[UBIGEO],0),MATCH($V$34,Tab_UBIGEO[#Headers],0)),"")</f>
        <v/>
      </c>
      <c r="W813" s="50" t="str">
        <f>IFERROR(INDEX(Tab_UBIGEO[],MATCH(PlnMsv_Tab_DocumentosAux[[#This Row],[ADQ_UBIGEO]],Tab_UBIGEO[UBIGEO],0),MATCH($W$34,Tab_UBIGEO[#Headers],0)),"")</f>
        <v/>
      </c>
      <c r="X813" s="51" t="str">
        <f>IFERROR(INDEX(Tab_UBIGEO[],MATCH(PlnMsv_Tab_Documentos[[#This Row],[Departamento]],Tab_UBIGEO[Departamento],0),MATCH(X$34,Tab_UBIGEO[#Headers],0)),"")</f>
        <v/>
      </c>
      <c r="Y813" s="51" t="str">
        <f>IFERROR(INDEX(Tab_UBIGEO[],MATCH(PlnMsv_Tab_Documentos[[#This Row],[Provincia]],Tab_UBIGEO[Provincia],0),MATCH(Y$34,Tab_UBIGEO[#Headers],0)),"")</f>
        <v/>
      </c>
      <c r="Z813" s="50" t="str">
        <f>IF(PlnMsv_Tab_Documentos[[#This Row],[Departamento]]&lt;&gt;"",IF(COUNTIF(Tab_UBIGEO[Departamento],PlnMsv_Tab_Documentos[[#This Row],[Departamento]])&gt;=1,1,0),"")</f>
        <v/>
      </c>
      <c r="AA8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3" s="34"/>
    </row>
    <row r="814" spans="3:29" ht="27.6" customHeight="1">
      <c r="C814" s="88"/>
      <c r="D814" s="89"/>
      <c r="E814" s="90"/>
      <c r="F814" s="91"/>
      <c r="G814" s="92"/>
      <c r="H814" s="93"/>
      <c r="I814" s="93"/>
      <c r="J814" s="94"/>
      <c r="K814" s="94"/>
      <c r="L814" s="94"/>
      <c r="M814" s="94"/>
      <c r="N814" s="94"/>
      <c r="O814" s="95"/>
      <c r="P814" s="96"/>
      <c r="T814" s="49">
        <v>780</v>
      </c>
      <c r="U8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4" s="50" t="str">
        <f>IFERROR(INDEX(Tab_UBIGEO[],MATCH(PlnMsv_Tab_DocumentosAux[[#This Row],[ADQ_UBIGEO]],Tab_UBIGEO[UBIGEO],0),MATCH($V$34,Tab_UBIGEO[#Headers],0)),"")</f>
        <v/>
      </c>
      <c r="W814" s="50" t="str">
        <f>IFERROR(INDEX(Tab_UBIGEO[],MATCH(PlnMsv_Tab_DocumentosAux[[#This Row],[ADQ_UBIGEO]],Tab_UBIGEO[UBIGEO],0),MATCH($W$34,Tab_UBIGEO[#Headers],0)),"")</f>
        <v/>
      </c>
      <c r="X814" s="51" t="str">
        <f>IFERROR(INDEX(Tab_UBIGEO[],MATCH(PlnMsv_Tab_Documentos[[#This Row],[Departamento]],Tab_UBIGEO[Departamento],0),MATCH(X$34,Tab_UBIGEO[#Headers],0)),"")</f>
        <v/>
      </c>
      <c r="Y814" s="51" t="str">
        <f>IFERROR(INDEX(Tab_UBIGEO[],MATCH(PlnMsv_Tab_Documentos[[#This Row],[Provincia]],Tab_UBIGEO[Provincia],0),MATCH(Y$34,Tab_UBIGEO[#Headers],0)),"")</f>
        <v/>
      </c>
      <c r="Z814" s="50" t="str">
        <f>IF(PlnMsv_Tab_Documentos[[#This Row],[Departamento]]&lt;&gt;"",IF(COUNTIF(Tab_UBIGEO[Departamento],PlnMsv_Tab_Documentos[[#This Row],[Departamento]])&gt;=1,1,0),"")</f>
        <v/>
      </c>
      <c r="AA8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4" s="34"/>
    </row>
    <row r="815" spans="3:29" ht="27.6" customHeight="1">
      <c r="C815" s="88"/>
      <c r="D815" s="89"/>
      <c r="E815" s="90"/>
      <c r="F815" s="91"/>
      <c r="G815" s="92"/>
      <c r="H815" s="93"/>
      <c r="I815" s="93"/>
      <c r="J815" s="94"/>
      <c r="K815" s="94"/>
      <c r="L815" s="94"/>
      <c r="M815" s="94"/>
      <c r="N815" s="94"/>
      <c r="O815" s="95"/>
      <c r="P815" s="96"/>
      <c r="T815" s="49">
        <v>781</v>
      </c>
      <c r="U8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5" s="50" t="str">
        <f>IFERROR(INDEX(Tab_UBIGEO[],MATCH(PlnMsv_Tab_DocumentosAux[[#This Row],[ADQ_UBIGEO]],Tab_UBIGEO[UBIGEO],0),MATCH($V$34,Tab_UBIGEO[#Headers],0)),"")</f>
        <v/>
      </c>
      <c r="W815" s="50" t="str">
        <f>IFERROR(INDEX(Tab_UBIGEO[],MATCH(PlnMsv_Tab_DocumentosAux[[#This Row],[ADQ_UBIGEO]],Tab_UBIGEO[UBIGEO],0),MATCH($W$34,Tab_UBIGEO[#Headers],0)),"")</f>
        <v/>
      </c>
      <c r="X815" s="51" t="str">
        <f>IFERROR(INDEX(Tab_UBIGEO[],MATCH(PlnMsv_Tab_Documentos[[#This Row],[Departamento]],Tab_UBIGEO[Departamento],0),MATCH(X$34,Tab_UBIGEO[#Headers],0)),"")</f>
        <v/>
      </c>
      <c r="Y815" s="51" t="str">
        <f>IFERROR(INDEX(Tab_UBIGEO[],MATCH(PlnMsv_Tab_Documentos[[#This Row],[Provincia]],Tab_UBIGEO[Provincia],0),MATCH(Y$34,Tab_UBIGEO[#Headers],0)),"")</f>
        <v/>
      </c>
      <c r="Z815" s="50" t="str">
        <f>IF(PlnMsv_Tab_Documentos[[#This Row],[Departamento]]&lt;&gt;"",IF(COUNTIF(Tab_UBIGEO[Departamento],PlnMsv_Tab_Documentos[[#This Row],[Departamento]])&gt;=1,1,0),"")</f>
        <v/>
      </c>
      <c r="AA8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5" s="34"/>
    </row>
    <row r="816" spans="3:29" ht="27.6" customHeight="1">
      <c r="C816" s="88"/>
      <c r="D816" s="89"/>
      <c r="E816" s="90"/>
      <c r="F816" s="91"/>
      <c r="G816" s="92"/>
      <c r="H816" s="93"/>
      <c r="I816" s="93"/>
      <c r="J816" s="94"/>
      <c r="K816" s="94"/>
      <c r="L816" s="94"/>
      <c r="M816" s="94"/>
      <c r="N816" s="94"/>
      <c r="O816" s="95"/>
      <c r="P816" s="96"/>
      <c r="T816" s="49">
        <v>782</v>
      </c>
      <c r="U8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6" s="50" t="str">
        <f>IFERROR(INDEX(Tab_UBIGEO[],MATCH(PlnMsv_Tab_DocumentosAux[[#This Row],[ADQ_UBIGEO]],Tab_UBIGEO[UBIGEO],0),MATCH($V$34,Tab_UBIGEO[#Headers],0)),"")</f>
        <v/>
      </c>
      <c r="W816" s="50" t="str">
        <f>IFERROR(INDEX(Tab_UBIGEO[],MATCH(PlnMsv_Tab_DocumentosAux[[#This Row],[ADQ_UBIGEO]],Tab_UBIGEO[UBIGEO],0),MATCH($W$34,Tab_UBIGEO[#Headers],0)),"")</f>
        <v/>
      </c>
      <c r="X816" s="51" t="str">
        <f>IFERROR(INDEX(Tab_UBIGEO[],MATCH(PlnMsv_Tab_Documentos[[#This Row],[Departamento]],Tab_UBIGEO[Departamento],0),MATCH(X$34,Tab_UBIGEO[#Headers],0)),"")</f>
        <v/>
      </c>
      <c r="Y816" s="51" t="str">
        <f>IFERROR(INDEX(Tab_UBIGEO[],MATCH(PlnMsv_Tab_Documentos[[#This Row],[Provincia]],Tab_UBIGEO[Provincia],0),MATCH(Y$34,Tab_UBIGEO[#Headers],0)),"")</f>
        <v/>
      </c>
      <c r="Z816" s="50" t="str">
        <f>IF(PlnMsv_Tab_Documentos[[#This Row],[Departamento]]&lt;&gt;"",IF(COUNTIF(Tab_UBIGEO[Departamento],PlnMsv_Tab_Documentos[[#This Row],[Departamento]])&gt;=1,1,0),"")</f>
        <v/>
      </c>
      <c r="AA8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6" s="34"/>
    </row>
    <row r="817" spans="3:29" ht="27.6" customHeight="1">
      <c r="C817" s="88"/>
      <c r="D817" s="89"/>
      <c r="E817" s="90"/>
      <c r="F817" s="91"/>
      <c r="G817" s="92"/>
      <c r="H817" s="93"/>
      <c r="I817" s="93"/>
      <c r="J817" s="94"/>
      <c r="K817" s="94"/>
      <c r="L817" s="94"/>
      <c r="M817" s="94"/>
      <c r="N817" s="94"/>
      <c r="O817" s="95"/>
      <c r="P817" s="96"/>
      <c r="T817" s="49">
        <v>783</v>
      </c>
      <c r="U8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7" s="50" t="str">
        <f>IFERROR(INDEX(Tab_UBIGEO[],MATCH(PlnMsv_Tab_DocumentosAux[[#This Row],[ADQ_UBIGEO]],Tab_UBIGEO[UBIGEO],0),MATCH($V$34,Tab_UBIGEO[#Headers],0)),"")</f>
        <v/>
      </c>
      <c r="W817" s="50" t="str">
        <f>IFERROR(INDEX(Tab_UBIGEO[],MATCH(PlnMsv_Tab_DocumentosAux[[#This Row],[ADQ_UBIGEO]],Tab_UBIGEO[UBIGEO],0),MATCH($W$34,Tab_UBIGEO[#Headers],0)),"")</f>
        <v/>
      </c>
      <c r="X817" s="51" t="str">
        <f>IFERROR(INDEX(Tab_UBIGEO[],MATCH(PlnMsv_Tab_Documentos[[#This Row],[Departamento]],Tab_UBIGEO[Departamento],0),MATCH(X$34,Tab_UBIGEO[#Headers],0)),"")</f>
        <v/>
      </c>
      <c r="Y817" s="51" t="str">
        <f>IFERROR(INDEX(Tab_UBIGEO[],MATCH(PlnMsv_Tab_Documentos[[#This Row],[Provincia]],Tab_UBIGEO[Provincia],0),MATCH(Y$34,Tab_UBIGEO[#Headers],0)),"")</f>
        <v/>
      </c>
      <c r="Z817" s="50" t="str">
        <f>IF(PlnMsv_Tab_Documentos[[#This Row],[Departamento]]&lt;&gt;"",IF(COUNTIF(Tab_UBIGEO[Departamento],PlnMsv_Tab_Documentos[[#This Row],[Departamento]])&gt;=1,1,0),"")</f>
        <v/>
      </c>
      <c r="AA8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7" s="34"/>
    </row>
    <row r="818" spans="3:29" ht="27.6" customHeight="1">
      <c r="C818" s="88"/>
      <c r="D818" s="89"/>
      <c r="E818" s="90"/>
      <c r="F818" s="91"/>
      <c r="G818" s="92"/>
      <c r="H818" s="93"/>
      <c r="I818" s="93"/>
      <c r="J818" s="94"/>
      <c r="K818" s="94"/>
      <c r="L818" s="94"/>
      <c r="M818" s="94"/>
      <c r="N818" s="94"/>
      <c r="O818" s="95"/>
      <c r="P818" s="96"/>
      <c r="T818" s="49">
        <v>784</v>
      </c>
      <c r="U8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8" s="50" t="str">
        <f>IFERROR(INDEX(Tab_UBIGEO[],MATCH(PlnMsv_Tab_DocumentosAux[[#This Row],[ADQ_UBIGEO]],Tab_UBIGEO[UBIGEO],0),MATCH($V$34,Tab_UBIGEO[#Headers],0)),"")</f>
        <v/>
      </c>
      <c r="W818" s="50" t="str">
        <f>IFERROR(INDEX(Tab_UBIGEO[],MATCH(PlnMsv_Tab_DocumentosAux[[#This Row],[ADQ_UBIGEO]],Tab_UBIGEO[UBIGEO],0),MATCH($W$34,Tab_UBIGEO[#Headers],0)),"")</f>
        <v/>
      </c>
      <c r="X818" s="51" t="str">
        <f>IFERROR(INDEX(Tab_UBIGEO[],MATCH(PlnMsv_Tab_Documentos[[#This Row],[Departamento]],Tab_UBIGEO[Departamento],0),MATCH(X$34,Tab_UBIGEO[#Headers],0)),"")</f>
        <v/>
      </c>
      <c r="Y818" s="51" t="str">
        <f>IFERROR(INDEX(Tab_UBIGEO[],MATCH(PlnMsv_Tab_Documentos[[#This Row],[Provincia]],Tab_UBIGEO[Provincia],0),MATCH(Y$34,Tab_UBIGEO[#Headers],0)),"")</f>
        <v/>
      </c>
      <c r="Z818" s="50" t="str">
        <f>IF(PlnMsv_Tab_Documentos[[#This Row],[Departamento]]&lt;&gt;"",IF(COUNTIF(Tab_UBIGEO[Departamento],PlnMsv_Tab_Documentos[[#This Row],[Departamento]])&gt;=1,1,0),"")</f>
        <v/>
      </c>
      <c r="AA8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8" s="34"/>
    </row>
    <row r="819" spans="3:29" ht="27.6" customHeight="1">
      <c r="C819" s="88"/>
      <c r="D819" s="89"/>
      <c r="E819" s="90"/>
      <c r="F819" s="91"/>
      <c r="G819" s="92"/>
      <c r="H819" s="93"/>
      <c r="I819" s="93"/>
      <c r="J819" s="94"/>
      <c r="K819" s="94"/>
      <c r="L819" s="94"/>
      <c r="M819" s="94"/>
      <c r="N819" s="94"/>
      <c r="O819" s="95"/>
      <c r="P819" s="96"/>
      <c r="T819" s="49">
        <v>785</v>
      </c>
      <c r="U8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19" s="50" t="str">
        <f>IFERROR(INDEX(Tab_UBIGEO[],MATCH(PlnMsv_Tab_DocumentosAux[[#This Row],[ADQ_UBIGEO]],Tab_UBIGEO[UBIGEO],0),MATCH($V$34,Tab_UBIGEO[#Headers],0)),"")</f>
        <v/>
      </c>
      <c r="W819" s="50" t="str">
        <f>IFERROR(INDEX(Tab_UBIGEO[],MATCH(PlnMsv_Tab_DocumentosAux[[#This Row],[ADQ_UBIGEO]],Tab_UBIGEO[UBIGEO],0),MATCH($W$34,Tab_UBIGEO[#Headers],0)),"")</f>
        <v/>
      </c>
      <c r="X819" s="51" t="str">
        <f>IFERROR(INDEX(Tab_UBIGEO[],MATCH(PlnMsv_Tab_Documentos[[#This Row],[Departamento]],Tab_UBIGEO[Departamento],0),MATCH(X$34,Tab_UBIGEO[#Headers],0)),"")</f>
        <v/>
      </c>
      <c r="Y819" s="51" t="str">
        <f>IFERROR(INDEX(Tab_UBIGEO[],MATCH(PlnMsv_Tab_Documentos[[#This Row],[Provincia]],Tab_UBIGEO[Provincia],0),MATCH(Y$34,Tab_UBIGEO[#Headers],0)),"")</f>
        <v/>
      </c>
      <c r="Z819" s="50" t="str">
        <f>IF(PlnMsv_Tab_Documentos[[#This Row],[Departamento]]&lt;&gt;"",IF(COUNTIF(Tab_UBIGEO[Departamento],PlnMsv_Tab_Documentos[[#This Row],[Departamento]])&gt;=1,1,0),"")</f>
        <v/>
      </c>
      <c r="AA8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19" s="34"/>
    </row>
    <row r="820" spans="3:29" ht="27.6" customHeight="1">
      <c r="C820" s="88"/>
      <c r="D820" s="89"/>
      <c r="E820" s="90"/>
      <c r="F820" s="91"/>
      <c r="G820" s="92"/>
      <c r="H820" s="93"/>
      <c r="I820" s="93"/>
      <c r="J820" s="94"/>
      <c r="K820" s="94"/>
      <c r="L820" s="94"/>
      <c r="M820" s="94"/>
      <c r="N820" s="94"/>
      <c r="O820" s="95"/>
      <c r="P820" s="96"/>
      <c r="T820" s="49">
        <v>786</v>
      </c>
      <c r="U8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0" s="50" t="str">
        <f>IFERROR(INDEX(Tab_UBIGEO[],MATCH(PlnMsv_Tab_DocumentosAux[[#This Row],[ADQ_UBIGEO]],Tab_UBIGEO[UBIGEO],0),MATCH($V$34,Tab_UBIGEO[#Headers],0)),"")</f>
        <v/>
      </c>
      <c r="W820" s="50" t="str">
        <f>IFERROR(INDEX(Tab_UBIGEO[],MATCH(PlnMsv_Tab_DocumentosAux[[#This Row],[ADQ_UBIGEO]],Tab_UBIGEO[UBIGEO],0),MATCH($W$34,Tab_UBIGEO[#Headers],0)),"")</f>
        <v/>
      </c>
      <c r="X820" s="51" t="str">
        <f>IFERROR(INDEX(Tab_UBIGEO[],MATCH(PlnMsv_Tab_Documentos[[#This Row],[Departamento]],Tab_UBIGEO[Departamento],0),MATCH(X$34,Tab_UBIGEO[#Headers],0)),"")</f>
        <v/>
      </c>
      <c r="Y820" s="51" t="str">
        <f>IFERROR(INDEX(Tab_UBIGEO[],MATCH(PlnMsv_Tab_Documentos[[#This Row],[Provincia]],Tab_UBIGEO[Provincia],0),MATCH(Y$34,Tab_UBIGEO[#Headers],0)),"")</f>
        <v/>
      </c>
      <c r="Z820" s="50" t="str">
        <f>IF(PlnMsv_Tab_Documentos[[#This Row],[Departamento]]&lt;&gt;"",IF(COUNTIF(Tab_UBIGEO[Departamento],PlnMsv_Tab_Documentos[[#This Row],[Departamento]])&gt;=1,1,0),"")</f>
        <v/>
      </c>
      <c r="AA8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0" s="34"/>
    </row>
    <row r="821" spans="3:29" ht="27.6" customHeight="1">
      <c r="C821" s="88"/>
      <c r="D821" s="89"/>
      <c r="E821" s="90"/>
      <c r="F821" s="91"/>
      <c r="G821" s="92"/>
      <c r="H821" s="93"/>
      <c r="I821" s="93"/>
      <c r="J821" s="94"/>
      <c r="K821" s="94"/>
      <c r="L821" s="94"/>
      <c r="M821" s="94"/>
      <c r="N821" s="94"/>
      <c r="O821" s="95"/>
      <c r="P821" s="96"/>
      <c r="T821" s="49">
        <v>787</v>
      </c>
      <c r="U8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1" s="50" t="str">
        <f>IFERROR(INDEX(Tab_UBIGEO[],MATCH(PlnMsv_Tab_DocumentosAux[[#This Row],[ADQ_UBIGEO]],Tab_UBIGEO[UBIGEO],0),MATCH($V$34,Tab_UBIGEO[#Headers],0)),"")</f>
        <v/>
      </c>
      <c r="W821" s="50" t="str">
        <f>IFERROR(INDEX(Tab_UBIGEO[],MATCH(PlnMsv_Tab_DocumentosAux[[#This Row],[ADQ_UBIGEO]],Tab_UBIGEO[UBIGEO],0),MATCH($W$34,Tab_UBIGEO[#Headers],0)),"")</f>
        <v/>
      </c>
      <c r="X821" s="51" t="str">
        <f>IFERROR(INDEX(Tab_UBIGEO[],MATCH(PlnMsv_Tab_Documentos[[#This Row],[Departamento]],Tab_UBIGEO[Departamento],0),MATCH(X$34,Tab_UBIGEO[#Headers],0)),"")</f>
        <v/>
      </c>
      <c r="Y821" s="51" t="str">
        <f>IFERROR(INDEX(Tab_UBIGEO[],MATCH(PlnMsv_Tab_Documentos[[#This Row],[Provincia]],Tab_UBIGEO[Provincia],0),MATCH(Y$34,Tab_UBIGEO[#Headers],0)),"")</f>
        <v/>
      </c>
      <c r="Z821" s="50" t="str">
        <f>IF(PlnMsv_Tab_Documentos[[#This Row],[Departamento]]&lt;&gt;"",IF(COUNTIF(Tab_UBIGEO[Departamento],PlnMsv_Tab_Documentos[[#This Row],[Departamento]])&gt;=1,1,0),"")</f>
        <v/>
      </c>
      <c r="AA8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1" s="34"/>
    </row>
    <row r="822" spans="3:29" ht="27.6" customHeight="1">
      <c r="C822" s="88"/>
      <c r="D822" s="89"/>
      <c r="E822" s="90"/>
      <c r="F822" s="91"/>
      <c r="G822" s="92"/>
      <c r="H822" s="93"/>
      <c r="I822" s="93"/>
      <c r="J822" s="94"/>
      <c r="K822" s="94"/>
      <c r="L822" s="94"/>
      <c r="M822" s="94"/>
      <c r="N822" s="94"/>
      <c r="O822" s="95"/>
      <c r="P822" s="96"/>
      <c r="T822" s="49">
        <v>788</v>
      </c>
      <c r="U8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2" s="50" t="str">
        <f>IFERROR(INDEX(Tab_UBIGEO[],MATCH(PlnMsv_Tab_DocumentosAux[[#This Row],[ADQ_UBIGEO]],Tab_UBIGEO[UBIGEO],0),MATCH($V$34,Tab_UBIGEO[#Headers],0)),"")</f>
        <v/>
      </c>
      <c r="W822" s="50" t="str">
        <f>IFERROR(INDEX(Tab_UBIGEO[],MATCH(PlnMsv_Tab_DocumentosAux[[#This Row],[ADQ_UBIGEO]],Tab_UBIGEO[UBIGEO],0),MATCH($W$34,Tab_UBIGEO[#Headers],0)),"")</f>
        <v/>
      </c>
      <c r="X822" s="51" t="str">
        <f>IFERROR(INDEX(Tab_UBIGEO[],MATCH(PlnMsv_Tab_Documentos[[#This Row],[Departamento]],Tab_UBIGEO[Departamento],0),MATCH(X$34,Tab_UBIGEO[#Headers],0)),"")</f>
        <v/>
      </c>
      <c r="Y822" s="51" t="str">
        <f>IFERROR(INDEX(Tab_UBIGEO[],MATCH(PlnMsv_Tab_Documentos[[#This Row],[Provincia]],Tab_UBIGEO[Provincia],0),MATCH(Y$34,Tab_UBIGEO[#Headers],0)),"")</f>
        <v/>
      </c>
      <c r="Z822" s="50" t="str">
        <f>IF(PlnMsv_Tab_Documentos[[#This Row],[Departamento]]&lt;&gt;"",IF(COUNTIF(Tab_UBIGEO[Departamento],PlnMsv_Tab_Documentos[[#This Row],[Departamento]])&gt;=1,1,0),"")</f>
        <v/>
      </c>
      <c r="AA8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2" s="34"/>
    </row>
    <row r="823" spans="3:29" ht="27.6" customHeight="1">
      <c r="C823" s="88"/>
      <c r="D823" s="89"/>
      <c r="E823" s="90"/>
      <c r="F823" s="91"/>
      <c r="G823" s="92"/>
      <c r="H823" s="93"/>
      <c r="I823" s="93"/>
      <c r="J823" s="94"/>
      <c r="K823" s="94"/>
      <c r="L823" s="94"/>
      <c r="M823" s="94"/>
      <c r="N823" s="94"/>
      <c r="O823" s="95"/>
      <c r="P823" s="96"/>
      <c r="T823" s="49">
        <v>789</v>
      </c>
      <c r="U8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3" s="50" t="str">
        <f>IFERROR(INDEX(Tab_UBIGEO[],MATCH(PlnMsv_Tab_DocumentosAux[[#This Row],[ADQ_UBIGEO]],Tab_UBIGEO[UBIGEO],0),MATCH($V$34,Tab_UBIGEO[#Headers],0)),"")</f>
        <v/>
      </c>
      <c r="W823" s="50" t="str">
        <f>IFERROR(INDEX(Tab_UBIGEO[],MATCH(PlnMsv_Tab_DocumentosAux[[#This Row],[ADQ_UBIGEO]],Tab_UBIGEO[UBIGEO],0),MATCH($W$34,Tab_UBIGEO[#Headers],0)),"")</f>
        <v/>
      </c>
      <c r="X823" s="51" t="str">
        <f>IFERROR(INDEX(Tab_UBIGEO[],MATCH(PlnMsv_Tab_Documentos[[#This Row],[Departamento]],Tab_UBIGEO[Departamento],0),MATCH(X$34,Tab_UBIGEO[#Headers],0)),"")</f>
        <v/>
      </c>
      <c r="Y823" s="51" t="str">
        <f>IFERROR(INDEX(Tab_UBIGEO[],MATCH(PlnMsv_Tab_Documentos[[#This Row],[Provincia]],Tab_UBIGEO[Provincia],0),MATCH(Y$34,Tab_UBIGEO[#Headers],0)),"")</f>
        <v/>
      </c>
      <c r="Z823" s="50" t="str">
        <f>IF(PlnMsv_Tab_Documentos[[#This Row],[Departamento]]&lt;&gt;"",IF(COUNTIF(Tab_UBIGEO[Departamento],PlnMsv_Tab_Documentos[[#This Row],[Departamento]])&gt;=1,1,0),"")</f>
        <v/>
      </c>
      <c r="AA8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3" s="34"/>
    </row>
    <row r="824" spans="3:29" ht="27.6" customHeight="1">
      <c r="C824" s="88"/>
      <c r="D824" s="89"/>
      <c r="E824" s="90"/>
      <c r="F824" s="91"/>
      <c r="G824" s="92"/>
      <c r="H824" s="93"/>
      <c r="I824" s="93"/>
      <c r="J824" s="94"/>
      <c r="K824" s="94"/>
      <c r="L824" s="94"/>
      <c r="M824" s="94"/>
      <c r="N824" s="94"/>
      <c r="O824" s="95"/>
      <c r="P824" s="96"/>
      <c r="T824" s="49">
        <v>790</v>
      </c>
      <c r="U8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4" s="50" t="str">
        <f>IFERROR(INDEX(Tab_UBIGEO[],MATCH(PlnMsv_Tab_DocumentosAux[[#This Row],[ADQ_UBIGEO]],Tab_UBIGEO[UBIGEO],0),MATCH($V$34,Tab_UBIGEO[#Headers],0)),"")</f>
        <v/>
      </c>
      <c r="W824" s="50" t="str">
        <f>IFERROR(INDEX(Tab_UBIGEO[],MATCH(PlnMsv_Tab_DocumentosAux[[#This Row],[ADQ_UBIGEO]],Tab_UBIGEO[UBIGEO],0),MATCH($W$34,Tab_UBIGEO[#Headers],0)),"")</f>
        <v/>
      </c>
      <c r="X824" s="51" t="str">
        <f>IFERROR(INDEX(Tab_UBIGEO[],MATCH(PlnMsv_Tab_Documentos[[#This Row],[Departamento]],Tab_UBIGEO[Departamento],0),MATCH(X$34,Tab_UBIGEO[#Headers],0)),"")</f>
        <v/>
      </c>
      <c r="Y824" s="51" t="str">
        <f>IFERROR(INDEX(Tab_UBIGEO[],MATCH(PlnMsv_Tab_Documentos[[#This Row],[Provincia]],Tab_UBIGEO[Provincia],0),MATCH(Y$34,Tab_UBIGEO[#Headers],0)),"")</f>
        <v/>
      </c>
      <c r="Z824" s="50" t="str">
        <f>IF(PlnMsv_Tab_Documentos[[#This Row],[Departamento]]&lt;&gt;"",IF(COUNTIF(Tab_UBIGEO[Departamento],PlnMsv_Tab_Documentos[[#This Row],[Departamento]])&gt;=1,1,0),"")</f>
        <v/>
      </c>
      <c r="AA8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4" s="34"/>
    </row>
    <row r="825" spans="3:29" ht="27.6" customHeight="1">
      <c r="C825" s="88"/>
      <c r="D825" s="89"/>
      <c r="E825" s="90"/>
      <c r="F825" s="91"/>
      <c r="G825" s="92"/>
      <c r="H825" s="93"/>
      <c r="I825" s="93"/>
      <c r="J825" s="94"/>
      <c r="K825" s="94"/>
      <c r="L825" s="94"/>
      <c r="M825" s="94"/>
      <c r="N825" s="94"/>
      <c r="O825" s="95"/>
      <c r="P825" s="96"/>
      <c r="T825" s="49">
        <v>791</v>
      </c>
      <c r="U8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5" s="50" t="str">
        <f>IFERROR(INDEX(Tab_UBIGEO[],MATCH(PlnMsv_Tab_DocumentosAux[[#This Row],[ADQ_UBIGEO]],Tab_UBIGEO[UBIGEO],0),MATCH($V$34,Tab_UBIGEO[#Headers],0)),"")</f>
        <v/>
      </c>
      <c r="W825" s="50" t="str">
        <f>IFERROR(INDEX(Tab_UBIGEO[],MATCH(PlnMsv_Tab_DocumentosAux[[#This Row],[ADQ_UBIGEO]],Tab_UBIGEO[UBIGEO],0),MATCH($W$34,Tab_UBIGEO[#Headers],0)),"")</f>
        <v/>
      </c>
      <c r="X825" s="51" t="str">
        <f>IFERROR(INDEX(Tab_UBIGEO[],MATCH(PlnMsv_Tab_Documentos[[#This Row],[Departamento]],Tab_UBIGEO[Departamento],0),MATCH(X$34,Tab_UBIGEO[#Headers],0)),"")</f>
        <v/>
      </c>
      <c r="Y825" s="51" t="str">
        <f>IFERROR(INDEX(Tab_UBIGEO[],MATCH(PlnMsv_Tab_Documentos[[#This Row],[Provincia]],Tab_UBIGEO[Provincia],0),MATCH(Y$34,Tab_UBIGEO[#Headers],0)),"")</f>
        <v/>
      </c>
      <c r="Z825" s="50" t="str">
        <f>IF(PlnMsv_Tab_Documentos[[#This Row],[Departamento]]&lt;&gt;"",IF(COUNTIF(Tab_UBIGEO[Departamento],PlnMsv_Tab_Documentos[[#This Row],[Departamento]])&gt;=1,1,0),"")</f>
        <v/>
      </c>
      <c r="AA8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5" s="34"/>
    </row>
    <row r="826" spans="3:29" ht="27.6" customHeight="1">
      <c r="C826" s="88"/>
      <c r="D826" s="89"/>
      <c r="E826" s="90"/>
      <c r="F826" s="91"/>
      <c r="G826" s="92"/>
      <c r="H826" s="93"/>
      <c r="I826" s="93"/>
      <c r="J826" s="94"/>
      <c r="K826" s="94"/>
      <c r="L826" s="94"/>
      <c r="M826" s="94"/>
      <c r="N826" s="94"/>
      <c r="O826" s="95"/>
      <c r="P826" s="96"/>
      <c r="T826" s="49">
        <v>792</v>
      </c>
      <c r="U8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6" s="50" t="str">
        <f>IFERROR(INDEX(Tab_UBIGEO[],MATCH(PlnMsv_Tab_DocumentosAux[[#This Row],[ADQ_UBIGEO]],Tab_UBIGEO[UBIGEO],0),MATCH($V$34,Tab_UBIGEO[#Headers],0)),"")</f>
        <v/>
      </c>
      <c r="W826" s="50" t="str">
        <f>IFERROR(INDEX(Tab_UBIGEO[],MATCH(PlnMsv_Tab_DocumentosAux[[#This Row],[ADQ_UBIGEO]],Tab_UBIGEO[UBIGEO],0),MATCH($W$34,Tab_UBIGEO[#Headers],0)),"")</f>
        <v/>
      </c>
      <c r="X826" s="51" t="str">
        <f>IFERROR(INDEX(Tab_UBIGEO[],MATCH(PlnMsv_Tab_Documentos[[#This Row],[Departamento]],Tab_UBIGEO[Departamento],0),MATCH(X$34,Tab_UBIGEO[#Headers],0)),"")</f>
        <v/>
      </c>
      <c r="Y826" s="51" t="str">
        <f>IFERROR(INDEX(Tab_UBIGEO[],MATCH(PlnMsv_Tab_Documentos[[#This Row],[Provincia]],Tab_UBIGEO[Provincia],0),MATCH(Y$34,Tab_UBIGEO[#Headers],0)),"")</f>
        <v/>
      </c>
      <c r="Z826" s="50" t="str">
        <f>IF(PlnMsv_Tab_Documentos[[#This Row],[Departamento]]&lt;&gt;"",IF(COUNTIF(Tab_UBIGEO[Departamento],PlnMsv_Tab_Documentos[[#This Row],[Departamento]])&gt;=1,1,0),"")</f>
        <v/>
      </c>
      <c r="AA8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6" s="34"/>
    </row>
    <row r="827" spans="3:29" ht="27.6" customHeight="1">
      <c r="C827" s="88"/>
      <c r="D827" s="89"/>
      <c r="E827" s="90"/>
      <c r="F827" s="91"/>
      <c r="G827" s="92"/>
      <c r="H827" s="93"/>
      <c r="I827" s="93"/>
      <c r="J827" s="94"/>
      <c r="K827" s="94"/>
      <c r="L827" s="94"/>
      <c r="M827" s="94"/>
      <c r="N827" s="94"/>
      <c r="O827" s="95"/>
      <c r="P827" s="96"/>
      <c r="T827" s="49">
        <v>793</v>
      </c>
      <c r="U8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7" s="50" t="str">
        <f>IFERROR(INDEX(Tab_UBIGEO[],MATCH(PlnMsv_Tab_DocumentosAux[[#This Row],[ADQ_UBIGEO]],Tab_UBIGEO[UBIGEO],0),MATCH($V$34,Tab_UBIGEO[#Headers],0)),"")</f>
        <v/>
      </c>
      <c r="W827" s="50" t="str">
        <f>IFERROR(INDEX(Tab_UBIGEO[],MATCH(PlnMsv_Tab_DocumentosAux[[#This Row],[ADQ_UBIGEO]],Tab_UBIGEO[UBIGEO],0),MATCH($W$34,Tab_UBIGEO[#Headers],0)),"")</f>
        <v/>
      </c>
      <c r="X827" s="51" t="str">
        <f>IFERROR(INDEX(Tab_UBIGEO[],MATCH(PlnMsv_Tab_Documentos[[#This Row],[Departamento]],Tab_UBIGEO[Departamento],0),MATCH(X$34,Tab_UBIGEO[#Headers],0)),"")</f>
        <v/>
      </c>
      <c r="Y827" s="51" t="str">
        <f>IFERROR(INDEX(Tab_UBIGEO[],MATCH(PlnMsv_Tab_Documentos[[#This Row],[Provincia]],Tab_UBIGEO[Provincia],0),MATCH(Y$34,Tab_UBIGEO[#Headers],0)),"")</f>
        <v/>
      </c>
      <c r="Z827" s="50" t="str">
        <f>IF(PlnMsv_Tab_Documentos[[#This Row],[Departamento]]&lt;&gt;"",IF(COUNTIF(Tab_UBIGEO[Departamento],PlnMsv_Tab_Documentos[[#This Row],[Departamento]])&gt;=1,1,0),"")</f>
        <v/>
      </c>
      <c r="AA8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7" s="34"/>
    </row>
    <row r="828" spans="3:29" ht="27.6" customHeight="1">
      <c r="C828" s="88"/>
      <c r="D828" s="89"/>
      <c r="E828" s="90"/>
      <c r="F828" s="91"/>
      <c r="G828" s="92"/>
      <c r="H828" s="93"/>
      <c r="I828" s="93"/>
      <c r="J828" s="94"/>
      <c r="K828" s="94"/>
      <c r="L828" s="94"/>
      <c r="M828" s="94"/>
      <c r="N828" s="94"/>
      <c r="O828" s="95"/>
      <c r="P828" s="96"/>
      <c r="T828" s="49">
        <v>794</v>
      </c>
      <c r="U8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8" s="50" t="str">
        <f>IFERROR(INDEX(Tab_UBIGEO[],MATCH(PlnMsv_Tab_DocumentosAux[[#This Row],[ADQ_UBIGEO]],Tab_UBIGEO[UBIGEO],0),MATCH($V$34,Tab_UBIGEO[#Headers],0)),"")</f>
        <v/>
      </c>
      <c r="W828" s="50" t="str">
        <f>IFERROR(INDEX(Tab_UBIGEO[],MATCH(PlnMsv_Tab_DocumentosAux[[#This Row],[ADQ_UBIGEO]],Tab_UBIGEO[UBIGEO],0),MATCH($W$34,Tab_UBIGEO[#Headers],0)),"")</f>
        <v/>
      </c>
      <c r="X828" s="51" t="str">
        <f>IFERROR(INDEX(Tab_UBIGEO[],MATCH(PlnMsv_Tab_Documentos[[#This Row],[Departamento]],Tab_UBIGEO[Departamento],0),MATCH(X$34,Tab_UBIGEO[#Headers],0)),"")</f>
        <v/>
      </c>
      <c r="Y828" s="51" t="str">
        <f>IFERROR(INDEX(Tab_UBIGEO[],MATCH(PlnMsv_Tab_Documentos[[#This Row],[Provincia]],Tab_UBIGEO[Provincia],0),MATCH(Y$34,Tab_UBIGEO[#Headers],0)),"")</f>
        <v/>
      </c>
      <c r="Z828" s="50" t="str">
        <f>IF(PlnMsv_Tab_Documentos[[#This Row],[Departamento]]&lt;&gt;"",IF(COUNTIF(Tab_UBIGEO[Departamento],PlnMsv_Tab_Documentos[[#This Row],[Departamento]])&gt;=1,1,0),"")</f>
        <v/>
      </c>
      <c r="AA8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8" s="34"/>
    </row>
    <row r="829" spans="3:29" ht="27.6" customHeight="1">
      <c r="C829" s="88"/>
      <c r="D829" s="89"/>
      <c r="E829" s="90"/>
      <c r="F829" s="91"/>
      <c r="G829" s="92"/>
      <c r="H829" s="93"/>
      <c r="I829" s="93"/>
      <c r="J829" s="94"/>
      <c r="K829" s="94"/>
      <c r="L829" s="94"/>
      <c r="M829" s="94"/>
      <c r="N829" s="94"/>
      <c r="O829" s="95"/>
      <c r="P829" s="96"/>
      <c r="T829" s="49">
        <v>795</v>
      </c>
      <c r="U8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29" s="50" t="str">
        <f>IFERROR(INDEX(Tab_UBIGEO[],MATCH(PlnMsv_Tab_DocumentosAux[[#This Row],[ADQ_UBIGEO]],Tab_UBIGEO[UBIGEO],0),MATCH($V$34,Tab_UBIGEO[#Headers],0)),"")</f>
        <v/>
      </c>
      <c r="W829" s="50" t="str">
        <f>IFERROR(INDEX(Tab_UBIGEO[],MATCH(PlnMsv_Tab_DocumentosAux[[#This Row],[ADQ_UBIGEO]],Tab_UBIGEO[UBIGEO],0),MATCH($W$34,Tab_UBIGEO[#Headers],0)),"")</f>
        <v/>
      </c>
      <c r="X829" s="51" t="str">
        <f>IFERROR(INDEX(Tab_UBIGEO[],MATCH(PlnMsv_Tab_Documentos[[#This Row],[Departamento]],Tab_UBIGEO[Departamento],0),MATCH(X$34,Tab_UBIGEO[#Headers],0)),"")</f>
        <v/>
      </c>
      <c r="Y829" s="51" t="str">
        <f>IFERROR(INDEX(Tab_UBIGEO[],MATCH(PlnMsv_Tab_Documentos[[#This Row],[Provincia]],Tab_UBIGEO[Provincia],0),MATCH(Y$34,Tab_UBIGEO[#Headers],0)),"")</f>
        <v/>
      </c>
      <c r="Z829" s="50" t="str">
        <f>IF(PlnMsv_Tab_Documentos[[#This Row],[Departamento]]&lt;&gt;"",IF(COUNTIF(Tab_UBIGEO[Departamento],PlnMsv_Tab_Documentos[[#This Row],[Departamento]])&gt;=1,1,0),"")</f>
        <v/>
      </c>
      <c r="AA8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29" s="34"/>
    </row>
    <row r="830" spans="3:29" ht="27.6" customHeight="1">
      <c r="C830" s="88"/>
      <c r="D830" s="89"/>
      <c r="E830" s="90"/>
      <c r="F830" s="91"/>
      <c r="G830" s="92"/>
      <c r="H830" s="93"/>
      <c r="I830" s="93"/>
      <c r="J830" s="94"/>
      <c r="K830" s="94"/>
      <c r="L830" s="94"/>
      <c r="M830" s="94"/>
      <c r="N830" s="94"/>
      <c r="O830" s="95"/>
      <c r="P830" s="96"/>
      <c r="T830" s="49">
        <v>796</v>
      </c>
      <c r="U8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0" s="50" t="str">
        <f>IFERROR(INDEX(Tab_UBIGEO[],MATCH(PlnMsv_Tab_DocumentosAux[[#This Row],[ADQ_UBIGEO]],Tab_UBIGEO[UBIGEO],0),MATCH($V$34,Tab_UBIGEO[#Headers],0)),"")</f>
        <v/>
      </c>
      <c r="W830" s="50" t="str">
        <f>IFERROR(INDEX(Tab_UBIGEO[],MATCH(PlnMsv_Tab_DocumentosAux[[#This Row],[ADQ_UBIGEO]],Tab_UBIGEO[UBIGEO],0),MATCH($W$34,Tab_UBIGEO[#Headers],0)),"")</f>
        <v/>
      </c>
      <c r="X830" s="51" t="str">
        <f>IFERROR(INDEX(Tab_UBIGEO[],MATCH(PlnMsv_Tab_Documentos[[#This Row],[Departamento]],Tab_UBIGEO[Departamento],0),MATCH(X$34,Tab_UBIGEO[#Headers],0)),"")</f>
        <v/>
      </c>
      <c r="Y830" s="51" t="str">
        <f>IFERROR(INDEX(Tab_UBIGEO[],MATCH(PlnMsv_Tab_Documentos[[#This Row],[Provincia]],Tab_UBIGEO[Provincia],0),MATCH(Y$34,Tab_UBIGEO[#Headers],0)),"")</f>
        <v/>
      </c>
      <c r="Z830" s="50" t="str">
        <f>IF(PlnMsv_Tab_Documentos[[#This Row],[Departamento]]&lt;&gt;"",IF(COUNTIF(Tab_UBIGEO[Departamento],PlnMsv_Tab_Documentos[[#This Row],[Departamento]])&gt;=1,1,0),"")</f>
        <v/>
      </c>
      <c r="AA8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0" s="34"/>
    </row>
    <row r="831" spans="3:29" ht="27.6" customHeight="1">
      <c r="C831" s="88"/>
      <c r="D831" s="89"/>
      <c r="E831" s="90"/>
      <c r="F831" s="91"/>
      <c r="G831" s="92"/>
      <c r="H831" s="93"/>
      <c r="I831" s="93"/>
      <c r="J831" s="94"/>
      <c r="K831" s="94"/>
      <c r="L831" s="94"/>
      <c r="M831" s="94"/>
      <c r="N831" s="94"/>
      <c r="O831" s="95"/>
      <c r="P831" s="96"/>
      <c r="T831" s="49">
        <v>797</v>
      </c>
      <c r="U8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1" s="50" t="str">
        <f>IFERROR(INDEX(Tab_UBIGEO[],MATCH(PlnMsv_Tab_DocumentosAux[[#This Row],[ADQ_UBIGEO]],Tab_UBIGEO[UBIGEO],0),MATCH($V$34,Tab_UBIGEO[#Headers],0)),"")</f>
        <v/>
      </c>
      <c r="W831" s="50" t="str">
        <f>IFERROR(INDEX(Tab_UBIGEO[],MATCH(PlnMsv_Tab_DocumentosAux[[#This Row],[ADQ_UBIGEO]],Tab_UBIGEO[UBIGEO],0),MATCH($W$34,Tab_UBIGEO[#Headers],0)),"")</f>
        <v/>
      </c>
      <c r="X831" s="51" t="str">
        <f>IFERROR(INDEX(Tab_UBIGEO[],MATCH(PlnMsv_Tab_Documentos[[#This Row],[Departamento]],Tab_UBIGEO[Departamento],0),MATCH(X$34,Tab_UBIGEO[#Headers],0)),"")</f>
        <v/>
      </c>
      <c r="Y831" s="51" t="str">
        <f>IFERROR(INDEX(Tab_UBIGEO[],MATCH(PlnMsv_Tab_Documentos[[#This Row],[Provincia]],Tab_UBIGEO[Provincia],0),MATCH(Y$34,Tab_UBIGEO[#Headers],0)),"")</f>
        <v/>
      </c>
      <c r="Z831" s="50" t="str">
        <f>IF(PlnMsv_Tab_Documentos[[#This Row],[Departamento]]&lt;&gt;"",IF(COUNTIF(Tab_UBIGEO[Departamento],PlnMsv_Tab_Documentos[[#This Row],[Departamento]])&gt;=1,1,0),"")</f>
        <v/>
      </c>
      <c r="AA8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1" s="34"/>
    </row>
    <row r="832" spans="3:29" ht="27.6" customHeight="1">
      <c r="C832" s="88"/>
      <c r="D832" s="89"/>
      <c r="E832" s="90"/>
      <c r="F832" s="91"/>
      <c r="G832" s="92"/>
      <c r="H832" s="93"/>
      <c r="I832" s="93"/>
      <c r="J832" s="94"/>
      <c r="K832" s="94"/>
      <c r="L832" s="94"/>
      <c r="M832" s="94"/>
      <c r="N832" s="94"/>
      <c r="O832" s="95"/>
      <c r="P832" s="96"/>
      <c r="T832" s="49">
        <v>798</v>
      </c>
      <c r="U8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2" s="50" t="str">
        <f>IFERROR(INDEX(Tab_UBIGEO[],MATCH(PlnMsv_Tab_DocumentosAux[[#This Row],[ADQ_UBIGEO]],Tab_UBIGEO[UBIGEO],0),MATCH($V$34,Tab_UBIGEO[#Headers],0)),"")</f>
        <v/>
      </c>
      <c r="W832" s="50" t="str">
        <f>IFERROR(INDEX(Tab_UBIGEO[],MATCH(PlnMsv_Tab_DocumentosAux[[#This Row],[ADQ_UBIGEO]],Tab_UBIGEO[UBIGEO],0),MATCH($W$34,Tab_UBIGEO[#Headers],0)),"")</f>
        <v/>
      </c>
      <c r="X832" s="51" t="str">
        <f>IFERROR(INDEX(Tab_UBIGEO[],MATCH(PlnMsv_Tab_Documentos[[#This Row],[Departamento]],Tab_UBIGEO[Departamento],0),MATCH(X$34,Tab_UBIGEO[#Headers],0)),"")</f>
        <v/>
      </c>
      <c r="Y832" s="51" t="str">
        <f>IFERROR(INDEX(Tab_UBIGEO[],MATCH(PlnMsv_Tab_Documentos[[#This Row],[Provincia]],Tab_UBIGEO[Provincia],0),MATCH(Y$34,Tab_UBIGEO[#Headers],0)),"")</f>
        <v/>
      </c>
      <c r="Z832" s="50" t="str">
        <f>IF(PlnMsv_Tab_Documentos[[#This Row],[Departamento]]&lt;&gt;"",IF(COUNTIF(Tab_UBIGEO[Departamento],PlnMsv_Tab_Documentos[[#This Row],[Departamento]])&gt;=1,1,0),"")</f>
        <v/>
      </c>
      <c r="AA8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2" s="34"/>
    </row>
    <row r="833" spans="3:29" ht="27.6" customHeight="1">
      <c r="C833" s="88"/>
      <c r="D833" s="89"/>
      <c r="E833" s="90"/>
      <c r="F833" s="91"/>
      <c r="G833" s="92"/>
      <c r="H833" s="93"/>
      <c r="I833" s="93"/>
      <c r="J833" s="94"/>
      <c r="K833" s="94"/>
      <c r="L833" s="94"/>
      <c r="M833" s="94"/>
      <c r="N833" s="94"/>
      <c r="O833" s="95"/>
      <c r="P833" s="96"/>
      <c r="T833" s="49">
        <v>799</v>
      </c>
      <c r="U8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3" s="50" t="str">
        <f>IFERROR(INDEX(Tab_UBIGEO[],MATCH(PlnMsv_Tab_DocumentosAux[[#This Row],[ADQ_UBIGEO]],Tab_UBIGEO[UBIGEO],0),MATCH($V$34,Tab_UBIGEO[#Headers],0)),"")</f>
        <v/>
      </c>
      <c r="W833" s="50" t="str">
        <f>IFERROR(INDEX(Tab_UBIGEO[],MATCH(PlnMsv_Tab_DocumentosAux[[#This Row],[ADQ_UBIGEO]],Tab_UBIGEO[UBIGEO],0),MATCH($W$34,Tab_UBIGEO[#Headers],0)),"")</f>
        <v/>
      </c>
      <c r="X833" s="51" t="str">
        <f>IFERROR(INDEX(Tab_UBIGEO[],MATCH(PlnMsv_Tab_Documentos[[#This Row],[Departamento]],Tab_UBIGEO[Departamento],0),MATCH(X$34,Tab_UBIGEO[#Headers],0)),"")</f>
        <v/>
      </c>
      <c r="Y833" s="51" t="str">
        <f>IFERROR(INDEX(Tab_UBIGEO[],MATCH(PlnMsv_Tab_Documentos[[#This Row],[Provincia]],Tab_UBIGEO[Provincia],0),MATCH(Y$34,Tab_UBIGEO[#Headers],0)),"")</f>
        <v/>
      </c>
      <c r="Z833" s="50" t="str">
        <f>IF(PlnMsv_Tab_Documentos[[#This Row],[Departamento]]&lt;&gt;"",IF(COUNTIF(Tab_UBIGEO[Departamento],PlnMsv_Tab_Documentos[[#This Row],[Departamento]])&gt;=1,1,0),"")</f>
        <v/>
      </c>
      <c r="AA8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3" s="34"/>
    </row>
    <row r="834" spans="3:29" ht="27.6" customHeight="1">
      <c r="C834" s="88"/>
      <c r="D834" s="89"/>
      <c r="E834" s="90"/>
      <c r="F834" s="91"/>
      <c r="G834" s="92"/>
      <c r="H834" s="93"/>
      <c r="I834" s="93"/>
      <c r="J834" s="94"/>
      <c r="K834" s="94"/>
      <c r="L834" s="94"/>
      <c r="M834" s="94"/>
      <c r="N834" s="94"/>
      <c r="O834" s="95"/>
      <c r="P834" s="96"/>
      <c r="T834" s="49">
        <v>800</v>
      </c>
      <c r="U8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4" s="50" t="str">
        <f>IFERROR(INDEX(Tab_UBIGEO[],MATCH(PlnMsv_Tab_DocumentosAux[[#This Row],[ADQ_UBIGEO]],Tab_UBIGEO[UBIGEO],0),MATCH($V$34,Tab_UBIGEO[#Headers],0)),"")</f>
        <v/>
      </c>
      <c r="W834" s="50" t="str">
        <f>IFERROR(INDEX(Tab_UBIGEO[],MATCH(PlnMsv_Tab_DocumentosAux[[#This Row],[ADQ_UBIGEO]],Tab_UBIGEO[UBIGEO],0),MATCH($W$34,Tab_UBIGEO[#Headers],0)),"")</f>
        <v/>
      </c>
      <c r="X834" s="51" t="str">
        <f>IFERROR(INDEX(Tab_UBIGEO[],MATCH(PlnMsv_Tab_Documentos[[#This Row],[Departamento]],Tab_UBIGEO[Departamento],0),MATCH(X$34,Tab_UBIGEO[#Headers],0)),"")</f>
        <v/>
      </c>
      <c r="Y834" s="51" t="str">
        <f>IFERROR(INDEX(Tab_UBIGEO[],MATCH(PlnMsv_Tab_Documentos[[#This Row],[Provincia]],Tab_UBIGEO[Provincia],0),MATCH(Y$34,Tab_UBIGEO[#Headers],0)),"")</f>
        <v/>
      </c>
      <c r="Z834" s="50" t="str">
        <f>IF(PlnMsv_Tab_Documentos[[#This Row],[Departamento]]&lt;&gt;"",IF(COUNTIF(Tab_UBIGEO[Departamento],PlnMsv_Tab_Documentos[[#This Row],[Departamento]])&gt;=1,1,0),"")</f>
        <v/>
      </c>
      <c r="AA8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4" s="34"/>
    </row>
    <row r="835" spans="3:29" ht="27.6" customHeight="1">
      <c r="C835" s="88"/>
      <c r="D835" s="89"/>
      <c r="E835" s="90"/>
      <c r="F835" s="91"/>
      <c r="G835" s="92"/>
      <c r="H835" s="93"/>
      <c r="I835" s="93"/>
      <c r="J835" s="94"/>
      <c r="K835" s="94"/>
      <c r="L835" s="94"/>
      <c r="M835" s="94"/>
      <c r="N835" s="94"/>
      <c r="O835" s="95"/>
      <c r="P835" s="96"/>
      <c r="T835" s="49">
        <v>801</v>
      </c>
      <c r="U8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5" s="50" t="str">
        <f>IFERROR(INDEX(Tab_UBIGEO[],MATCH(PlnMsv_Tab_DocumentosAux[[#This Row],[ADQ_UBIGEO]],Tab_UBIGEO[UBIGEO],0),MATCH($V$34,Tab_UBIGEO[#Headers],0)),"")</f>
        <v/>
      </c>
      <c r="W835" s="50" t="str">
        <f>IFERROR(INDEX(Tab_UBIGEO[],MATCH(PlnMsv_Tab_DocumentosAux[[#This Row],[ADQ_UBIGEO]],Tab_UBIGEO[UBIGEO],0),MATCH($W$34,Tab_UBIGEO[#Headers],0)),"")</f>
        <v/>
      </c>
      <c r="X835" s="51" t="str">
        <f>IFERROR(INDEX(Tab_UBIGEO[],MATCH(PlnMsv_Tab_Documentos[[#This Row],[Departamento]],Tab_UBIGEO[Departamento],0),MATCH(X$34,Tab_UBIGEO[#Headers],0)),"")</f>
        <v/>
      </c>
      <c r="Y835" s="51" t="str">
        <f>IFERROR(INDEX(Tab_UBIGEO[],MATCH(PlnMsv_Tab_Documentos[[#This Row],[Provincia]],Tab_UBIGEO[Provincia],0),MATCH(Y$34,Tab_UBIGEO[#Headers],0)),"")</f>
        <v/>
      </c>
      <c r="Z835" s="50" t="str">
        <f>IF(PlnMsv_Tab_Documentos[[#This Row],[Departamento]]&lt;&gt;"",IF(COUNTIF(Tab_UBIGEO[Departamento],PlnMsv_Tab_Documentos[[#This Row],[Departamento]])&gt;=1,1,0),"")</f>
        <v/>
      </c>
      <c r="AA8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5" s="34"/>
    </row>
    <row r="836" spans="3:29" ht="27.6" customHeight="1">
      <c r="C836" s="88"/>
      <c r="D836" s="89"/>
      <c r="E836" s="90"/>
      <c r="F836" s="91"/>
      <c r="G836" s="92"/>
      <c r="H836" s="93"/>
      <c r="I836" s="93"/>
      <c r="J836" s="94"/>
      <c r="K836" s="94"/>
      <c r="L836" s="94"/>
      <c r="M836" s="94"/>
      <c r="N836" s="94"/>
      <c r="O836" s="95"/>
      <c r="P836" s="96"/>
      <c r="T836" s="49">
        <v>802</v>
      </c>
      <c r="U8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6" s="50" t="str">
        <f>IFERROR(INDEX(Tab_UBIGEO[],MATCH(PlnMsv_Tab_DocumentosAux[[#This Row],[ADQ_UBIGEO]],Tab_UBIGEO[UBIGEO],0),MATCH($V$34,Tab_UBIGEO[#Headers],0)),"")</f>
        <v/>
      </c>
      <c r="W836" s="50" t="str">
        <f>IFERROR(INDEX(Tab_UBIGEO[],MATCH(PlnMsv_Tab_DocumentosAux[[#This Row],[ADQ_UBIGEO]],Tab_UBIGEO[UBIGEO],0),MATCH($W$34,Tab_UBIGEO[#Headers],0)),"")</f>
        <v/>
      </c>
      <c r="X836" s="51" t="str">
        <f>IFERROR(INDEX(Tab_UBIGEO[],MATCH(PlnMsv_Tab_Documentos[[#This Row],[Departamento]],Tab_UBIGEO[Departamento],0),MATCH(X$34,Tab_UBIGEO[#Headers],0)),"")</f>
        <v/>
      </c>
      <c r="Y836" s="51" t="str">
        <f>IFERROR(INDEX(Tab_UBIGEO[],MATCH(PlnMsv_Tab_Documentos[[#This Row],[Provincia]],Tab_UBIGEO[Provincia],0),MATCH(Y$34,Tab_UBIGEO[#Headers],0)),"")</f>
        <v/>
      </c>
      <c r="Z836" s="50" t="str">
        <f>IF(PlnMsv_Tab_Documentos[[#This Row],[Departamento]]&lt;&gt;"",IF(COUNTIF(Tab_UBIGEO[Departamento],PlnMsv_Tab_Documentos[[#This Row],[Departamento]])&gt;=1,1,0),"")</f>
        <v/>
      </c>
      <c r="AA8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6" s="34"/>
    </row>
    <row r="837" spans="3:29" ht="27.6" customHeight="1">
      <c r="C837" s="88"/>
      <c r="D837" s="89"/>
      <c r="E837" s="90"/>
      <c r="F837" s="91"/>
      <c r="G837" s="92"/>
      <c r="H837" s="93"/>
      <c r="I837" s="93"/>
      <c r="J837" s="94"/>
      <c r="K837" s="94"/>
      <c r="L837" s="94"/>
      <c r="M837" s="94"/>
      <c r="N837" s="94"/>
      <c r="O837" s="95"/>
      <c r="P837" s="96"/>
      <c r="T837" s="49">
        <v>803</v>
      </c>
      <c r="U8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7" s="50" t="str">
        <f>IFERROR(INDEX(Tab_UBIGEO[],MATCH(PlnMsv_Tab_DocumentosAux[[#This Row],[ADQ_UBIGEO]],Tab_UBIGEO[UBIGEO],0),MATCH($V$34,Tab_UBIGEO[#Headers],0)),"")</f>
        <v/>
      </c>
      <c r="W837" s="50" t="str">
        <f>IFERROR(INDEX(Tab_UBIGEO[],MATCH(PlnMsv_Tab_DocumentosAux[[#This Row],[ADQ_UBIGEO]],Tab_UBIGEO[UBIGEO],0),MATCH($W$34,Tab_UBIGEO[#Headers],0)),"")</f>
        <v/>
      </c>
      <c r="X837" s="51" t="str">
        <f>IFERROR(INDEX(Tab_UBIGEO[],MATCH(PlnMsv_Tab_Documentos[[#This Row],[Departamento]],Tab_UBIGEO[Departamento],0),MATCH(X$34,Tab_UBIGEO[#Headers],0)),"")</f>
        <v/>
      </c>
      <c r="Y837" s="51" t="str">
        <f>IFERROR(INDEX(Tab_UBIGEO[],MATCH(PlnMsv_Tab_Documentos[[#This Row],[Provincia]],Tab_UBIGEO[Provincia],0),MATCH(Y$34,Tab_UBIGEO[#Headers],0)),"")</f>
        <v/>
      </c>
      <c r="Z837" s="50" t="str">
        <f>IF(PlnMsv_Tab_Documentos[[#This Row],[Departamento]]&lt;&gt;"",IF(COUNTIF(Tab_UBIGEO[Departamento],PlnMsv_Tab_Documentos[[#This Row],[Departamento]])&gt;=1,1,0),"")</f>
        <v/>
      </c>
      <c r="AA8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7" s="34"/>
    </row>
    <row r="838" spans="3:29" ht="27.6" customHeight="1">
      <c r="C838" s="88"/>
      <c r="D838" s="89"/>
      <c r="E838" s="90"/>
      <c r="F838" s="91"/>
      <c r="G838" s="92"/>
      <c r="H838" s="93"/>
      <c r="I838" s="93"/>
      <c r="J838" s="94"/>
      <c r="K838" s="94"/>
      <c r="L838" s="94"/>
      <c r="M838" s="94"/>
      <c r="N838" s="94"/>
      <c r="O838" s="95"/>
      <c r="P838" s="96"/>
      <c r="T838" s="49">
        <v>804</v>
      </c>
      <c r="U8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8" s="50" t="str">
        <f>IFERROR(INDEX(Tab_UBIGEO[],MATCH(PlnMsv_Tab_DocumentosAux[[#This Row],[ADQ_UBIGEO]],Tab_UBIGEO[UBIGEO],0),MATCH($V$34,Tab_UBIGEO[#Headers],0)),"")</f>
        <v/>
      </c>
      <c r="W838" s="50" t="str">
        <f>IFERROR(INDEX(Tab_UBIGEO[],MATCH(PlnMsv_Tab_DocumentosAux[[#This Row],[ADQ_UBIGEO]],Tab_UBIGEO[UBIGEO],0),MATCH($W$34,Tab_UBIGEO[#Headers],0)),"")</f>
        <v/>
      </c>
      <c r="X838" s="51" t="str">
        <f>IFERROR(INDEX(Tab_UBIGEO[],MATCH(PlnMsv_Tab_Documentos[[#This Row],[Departamento]],Tab_UBIGEO[Departamento],0),MATCH(X$34,Tab_UBIGEO[#Headers],0)),"")</f>
        <v/>
      </c>
      <c r="Y838" s="51" t="str">
        <f>IFERROR(INDEX(Tab_UBIGEO[],MATCH(PlnMsv_Tab_Documentos[[#This Row],[Provincia]],Tab_UBIGEO[Provincia],0),MATCH(Y$34,Tab_UBIGEO[#Headers],0)),"")</f>
        <v/>
      </c>
      <c r="Z838" s="50" t="str">
        <f>IF(PlnMsv_Tab_Documentos[[#This Row],[Departamento]]&lt;&gt;"",IF(COUNTIF(Tab_UBIGEO[Departamento],PlnMsv_Tab_Documentos[[#This Row],[Departamento]])&gt;=1,1,0),"")</f>
        <v/>
      </c>
      <c r="AA8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8" s="34"/>
    </row>
    <row r="839" spans="3:29" ht="27.6" customHeight="1">
      <c r="C839" s="88"/>
      <c r="D839" s="89"/>
      <c r="E839" s="90"/>
      <c r="F839" s="91"/>
      <c r="G839" s="92"/>
      <c r="H839" s="93"/>
      <c r="I839" s="93"/>
      <c r="J839" s="94"/>
      <c r="K839" s="94"/>
      <c r="L839" s="94"/>
      <c r="M839" s="94"/>
      <c r="N839" s="94"/>
      <c r="O839" s="95"/>
      <c r="P839" s="96"/>
      <c r="T839" s="49">
        <v>805</v>
      </c>
      <c r="U8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39" s="50" t="str">
        <f>IFERROR(INDEX(Tab_UBIGEO[],MATCH(PlnMsv_Tab_DocumentosAux[[#This Row],[ADQ_UBIGEO]],Tab_UBIGEO[UBIGEO],0),MATCH($V$34,Tab_UBIGEO[#Headers],0)),"")</f>
        <v/>
      </c>
      <c r="W839" s="50" t="str">
        <f>IFERROR(INDEX(Tab_UBIGEO[],MATCH(PlnMsv_Tab_DocumentosAux[[#This Row],[ADQ_UBIGEO]],Tab_UBIGEO[UBIGEO],0),MATCH($W$34,Tab_UBIGEO[#Headers],0)),"")</f>
        <v/>
      </c>
      <c r="X839" s="51" t="str">
        <f>IFERROR(INDEX(Tab_UBIGEO[],MATCH(PlnMsv_Tab_Documentos[[#This Row],[Departamento]],Tab_UBIGEO[Departamento],0),MATCH(X$34,Tab_UBIGEO[#Headers],0)),"")</f>
        <v/>
      </c>
      <c r="Y839" s="51" t="str">
        <f>IFERROR(INDEX(Tab_UBIGEO[],MATCH(PlnMsv_Tab_Documentos[[#This Row],[Provincia]],Tab_UBIGEO[Provincia],0),MATCH(Y$34,Tab_UBIGEO[#Headers],0)),"")</f>
        <v/>
      </c>
      <c r="Z839" s="50" t="str">
        <f>IF(PlnMsv_Tab_Documentos[[#This Row],[Departamento]]&lt;&gt;"",IF(COUNTIF(Tab_UBIGEO[Departamento],PlnMsv_Tab_Documentos[[#This Row],[Departamento]])&gt;=1,1,0),"")</f>
        <v/>
      </c>
      <c r="AA8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39" s="34"/>
    </row>
    <row r="840" spans="3:29" ht="27.6" customHeight="1">
      <c r="C840" s="88"/>
      <c r="D840" s="89"/>
      <c r="E840" s="90"/>
      <c r="F840" s="91"/>
      <c r="G840" s="92"/>
      <c r="H840" s="93"/>
      <c r="I840" s="93"/>
      <c r="J840" s="94"/>
      <c r="K840" s="94"/>
      <c r="L840" s="94"/>
      <c r="M840" s="94"/>
      <c r="N840" s="94"/>
      <c r="O840" s="95"/>
      <c r="P840" s="96"/>
      <c r="T840" s="49">
        <v>806</v>
      </c>
      <c r="U8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0" s="50" t="str">
        <f>IFERROR(INDEX(Tab_UBIGEO[],MATCH(PlnMsv_Tab_DocumentosAux[[#This Row],[ADQ_UBIGEO]],Tab_UBIGEO[UBIGEO],0),MATCH($V$34,Tab_UBIGEO[#Headers],0)),"")</f>
        <v/>
      </c>
      <c r="W840" s="50" t="str">
        <f>IFERROR(INDEX(Tab_UBIGEO[],MATCH(PlnMsv_Tab_DocumentosAux[[#This Row],[ADQ_UBIGEO]],Tab_UBIGEO[UBIGEO],0),MATCH($W$34,Tab_UBIGEO[#Headers],0)),"")</f>
        <v/>
      </c>
      <c r="X840" s="51" t="str">
        <f>IFERROR(INDEX(Tab_UBIGEO[],MATCH(PlnMsv_Tab_Documentos[[#This Row],[Departamento]],Tab_UBIGEO[Departamento],0),MATCH(X$34,Tab_UBIGEO[#Headers],0)),"")</f>
        <v/>
      </c>
      <c r="Y840" s="51" t="str">
        <f>IFERROR(INDEX(Tab_UBIGEO[],MATCH(PlnMsv_Tab_Documentos[[#This Row],[Provincia]],Tab_UBIGEO[Provincia],0),MATCH(Y$34,Tab_UBIGEO[#Headers],0)),"")</f>
        <v/>
      </c>
      <c r="Z840" s="50" t="str">
        <f>IF(PlnMsv_Tab_Documentos[[#This Row],[Departamento]]&lt;&gt;"",IF(COUNTIF(Tab_UBIGEO[Departamento],PlnMsv_Tab_Documentos[[#This Row],[Departamento]])&gt;=1,1,0),"")</f>
        <v/>
      </c>
      <c r="AA8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0" s="34"/>
    </row>
    <row r="841" spans="3:29" ht="27.6" customHeight="1">
      <c r="C841" s="88"/>
      <c r="D841" s="89"/>
      <c r="E841" s="90"/>
      <c r="F841" s="91"/>
      <c r="G841" s="92"/>
      <c r="H841" s="93"/>
      <c r="I841" s="93"/>
      <c r="J841" s="94"/>
      <c r="K841" s="94"/>
      <c r="L841" s="94"/>
      <c r="M841" s="94"/>
      <c r="N841" s="94"/>
      <c r="O841" s="95"/>
      <c r="P841" s="96"/>
      <c r="T841" s="49">
        <v>807</v>
      </c>
      <c r="U8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1" s="50" t="str">
        <f>IFERROR(INDEX(Tab_UBIGEO[],MATCH(PlnMsv_Tab_DocumentosAux[[#This Row],[ADQ_UBIGEO]],Tab_UBIGEO[UBIGEO],0),MATCH($V$34,Tab_UBIGEO[#Headers],0)),"")</f>
        <v/>
      </c>
      <c r="W841" s="50" t="str">
        <f>IFERROR(INDEX(Tab_UBIGEO[],MATCH(PlnMsv_Tab_DocumentosAux[[#This Row],[ADQ_UBIGEO]],Tab_UBIGEO[UBIGEO],0),MATCH($W$34,Tab_UBIGEO[#Headers],0)),"")</f>
        <v/>
      </c>
      <c r="X841" s="51" t="str">
        <f>IFERROR(INDEX(Tab_UBIGEO[],MATCH(PlnMsv_Tab_Documentos[[#This Row],[Departamento]],Tab_UBIGEO[Departamento],0),MATCH(X$34,Tab_UBIGEO[#Headers],0)),"")</f>
        <v/>
      </c>
      <c r="Y841" s="51" t="str">
        <f>IFERROR(INDEX(Tab_UBIGEO[],MATCH(PlnMsv_Tab_Documentos[[#This Row],[Provincia]],Tab_UBIGEO[Provincia],0),MATCH(Y$34,Tab_UBIGEO[#Headers],0)),"")</f>
        <v/>
      </c>
      <c r="Z841" s="50" t="str">
        <f>IF(PlnMsv_Tab_Documentos[[#This Row],[Departamento]]&lt;&gt;"",IF(COUNTIF(Tab_UBIGEO[Departamento],PlnMsv_Tab_Documentos[[#This Row],[Departamento]])&gt;=1,1,0),"")</f>
        <v/>
      </c>
      <c r="AA8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1" s="34"/>
    </row>
    <row r="842" spans="3:29" ht="27.6" customHeight="1">
      <c r="C842" s="88"/>
      <c r="D842" s="89"/>
      <c r="E842" s="90"/>
      <c r="F842" s="91"/>
      <c r="G842" s="92"/>
      <c r="H842" s="93"/>
      <c r="I842" s="93"/>
      <c r="J842" s="94"/>
      <c r="K842" s="94"/>
      <c r="L842" s="94"/>
      <c r="M842" s="94"/>
      <c r="N842" s="94"/>
      <c r="O842" s="95"/>
      <c r="P842" s="96"/>
      <c r="T842" s="49">
        <v>808</v>
      </c>
      <c r="U8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2" s="50" t="str">
        <f>IFERROR(INDEX(Tab_UBIGEO[],MATCH(PlnMsv_Tab_DocumentosAux[[#This Row],[ADQ_UBIGEO]],Tab_UBIGEO[UBIGEO],0),MATCH($V$34,Tab_UBIGEO[#Headers],0)),"")</f>
        <v/>
      </c>
      <c r="W842" s="50" t="str">
        <f>IFERROR(INDEX(Tab_UBIGEO[],MATCH(PlnMsv_Tab_DocumentosAux[[#This Row],[ADQ_UBIGEO]],Tab_UBIGEO[UBIGEO],0),MATCH($W$34,Tab_UBIGEO[#Headers],0)),"")</f>
        <v/>
      </c>
      <c r="X842" s="51" t="str">
        <f>IFERROR(INDEX(Tab_UBIGEO[],MATCH(PlnMsv_Tab_Documentos[[#This Row],[Departamento]],Tab_UBIGEO[Departamento],0),MATCH(X$34,Tab_UBIGEO[#Headers],0)),"")</f>
        <v/>
      </c>
      <c r="Y842" s="51" t="str">
        <f>IFERROR(INDEX(Tab_UBIGEO[],MATCH(PlnMsv_Tab_Documentos[[#This Row],[Provincia]],Tab_UBIGEO[Provincia],0),MATCH(Y$34,Tab_UBIGEO[#Headers],0)),"")</f>
        <v/>
      </c>
      <c r="Z842" s="50" t="str">
        <f>IF(PlnMsv_Tab_Documentos[[#This Row],[Departamento]]&lt;&gt;"",IF(COUNTIF(Tab_UBIGEO[Departamento],PlnMsv_Tab_Documentos[[#This Row],[Departamento]])&gt;=1,1,0),"")</f>
        <v/>
      </c>
      <c r="AA8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2" s="34"/>
    </row>
    <row r="843" spans="3:29" ht="27.6" customHeight="1">
      <c r="C843" s="88"/>
      <c r="D843" s="89"/>
      <c r="E843" s="90"/>
      <c r="F843" s="91"/>
      <c r="G843" s="92"/>
      <c r="H843" s="93"/>
      <c r="I843" s="93"/>
      <c r="J843" s="94"/>
      <c r="K843" s="94"/>
      <c r="L843" s="94"/>
      <c r="M843" s="94"/>
      <c r="N843" s="94"/>
      <c r="O843" s="95"/>
      <c r="P843" s="96"/>
      <c r="T843" s="49">
        <v>809</v>
      </c>
      <c r="U8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3" s="50" t="str">
        <f>IFERROR(INDEX(Tab_UBIGEO[],MATCH(PlnMsv_Tab_DocumentosAux[[#This Row],[ADQ_UBIGEO]],Tab_UBIGEO[UBIGEO],0),MATCH($V$34,Tab_UBIGEO[#Headers],0)),"")</f>
        <v/>
      </c>
      <c r="W843" s="50" t="str">
        <f>IFERROR(INDEX(Tab_UBIGEO[],MATCH(PlnMsv_Tab_DocumentosAux[[#This Row],[ADQ_UBIGEO]],Tab_UBIGEO[UBIGEO],0),MATCH($W$34,Tab_UBIGEO[#Headers],0)),"")</f>
        <v/>
      </c>
      <c r="X843" s="51" t="str">
        <f>IFERROR(INDEX(Tab_UBIGEO[],MATCH(PlnMsv_Tab_Documentos[[#This Row],[Departamento]],Tab_UBIGEO[Departamento],0),MATCH(X$34,Tab_UBIGEO[#Headers],0)),"")</f>
        <v/>
      </c>
      <c r="Y843" s="51" t="str">
        <f>IFERROR(INDEX(Tab_UBIGEO[],MATCH(PlnMsv_Tab_Documentos[[#This Row],[Provincia]],Tab_UBIGEO[Provincia],0),MATCH(Y$34,Tab_UBIGEO[#Headers],0)),"")</f>
        <v/>
      </c>
      <c r="Z843" s="50" t="str">
        <f>IF(PlnMsv_Tab_Documentos[[#This Row],[Departamento]]&lt;&gt;"",IF(COUNTIF(Tab_UBIGEO[Departamento],PlnMsv_Tab_Documentos[[#This Row],[Departamento]])&gt;=1,1,0),"")</f>
        <v/>
      </c>
      <c r="AA8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3" s="34"/>
    </row>
    <row r="844" spans="3:29" ht="27.6" customHeight="1">
      <c r="C844" s="88"/>
      <c r="D844" s="89"/>
      <c r="E844" s="90"/>
      <c r="F844" s="91"/>
      <c r="G844" s="92"/>
      <c r="H844" s="93"/>
      <c r="I844" s="93"/>
      <c r="J844" s="94"/>
      <c r="K844" s="94"/>
      <c r="L844" s="94"/>
      <c r="M844" s="94"/>
      <c r="N844" s="94"/>
      <c r="O844" s="95"/>
      <c r="P844" s="96"/>
      <c r="T844" s="49">
        <v>810</v>
      </c>
      <c r="U8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4" s="50" t="str">
        <f>IFERROR(INDEX(Tab_UBIGEO[],MATCH(PlnMsv_Tab_DocumentosAux[[#This Row],[ADQ_UBIGEO]],Tab_UBIGEO[UBIGEO],0),MATCH($V$34,Tab_UBIGEO[#Headers],0)),"")</f>
        <v/>
      </c>
      <c r="W844" s="50" t="str">
        <f>IFERROR(INDEX(Tab_UBIGEO[],MATCH(PlnMsv_Tab_DocumentosAux[[#This Row],[ADQ_UBIGEO]],Tab_UBIGEO[UBIGEO],0),MATCH($W$34,Tab_UBIGEO[#Headers],0)),"")</f>
        <v/>
      </c>
      <c r="X844" s="51" t="str">
        <f>IFERROR(INDEX(Tab_UBIGEO[],MATCH(PlnMsv_Tab_Documentos[[#This Row],[Departamento]],Tab_UBIGEO[Departamento],0),MATCH(X$34,Tab_UBIGEO[#Headers],0)),"")</f>
        <v/>
      </c>
      <c r="Y844" s="51" t="str">
        <f>IFERROR(INDEX(Tab_UBIGEO[],MATCH(PlnMsv_Tab_Documentos[[#This Row],[Provincia]],Tab_UBIGEO[Provincia],0),MATCH(Y$34,Tab_UBIGEO[#Headers],0)),"")</f>
        <v/>
      </c>
      <c r="Z844" s="50" t="str">
        <f>IF(PlnMsv_Tab_Documentos[[#This Row],[Departamento]]&lt;&gt;"",IF(COUNTIF(Tab_UBIGEO[Departamento],PlnMsv_Tab_Documentos[[#This Row],[Departamento]])&gt;=1,1,0),"")</f>
        <v/>
      </c>
      <c r="AA8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4" s="34"/>
    </row>
    <row r="845" spans="3:29" ht="27.6" customHeight="1">
      <c r="C845" s="88"/>
      <c r="D845" s="89"/>
      <c r="E845" s="90"/>
      <c r="F845" s="91"/>
      <c r="G845" s="92"/>
      <c r="H845" s="93"/>
      <c r="I845" s="93"/>
      <c r="J845" s="94"/>
      <c r="K845" s="94"/>
      <c r="L845" s="94"/>
      <c r="M845" s="94"/>
      <c r="N845" s="94"/>
      <c r="O845" s="95"/>
      <c r="P845" s="96"/>
      <c r="T845" s="49">
        <v>811</v>
      </c>
      <c r="U8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5" s="50" t="str">
        <f>IFERROR(INDEX(Tab_UBIGEO[],MATCH(PlnMsv_Tab_DocumentosAux[[#This Row],[ADQ_UBIGEO]],Tab_UBIGEO[UBIGEO],0),MATCH($V$34,Tab_UBIGEO[#Headers],0)),"")</f>
        <v/>
      </c>
      <c r="W845" s="50" t="str">
        <f>IFERROR(INDEX(Tab_UBIGEO[],MATCH(PlnMsv_Tab_DocumentosAux[[#This Row],[ADQ_UBIGEO]],Tab_UBIGEO[UBIGEO],0),MATCH($W$34,Tab_UBIGEO[#Headers],0)),"")</f>
        <v/>
      </c>
      <c r="X845" s="51" t="str">
        <f>IFERROR(INDEX(Tab_UBIGEO[],MATCH(PlnMsv_Tab_Documentos[[#This Row],[Departamento]],Tab_UBIGEO[Departamento],0),MATCH(X$34,Tab_UBIGEO[#Headers],0)),"")</f>
        <v/>
      </c>
      <c r="Y845" s="51" t="str">
        <f>IFERROR(INDEX(Tab_UBIGEO[],MATCH(PlnMsv_Tab_Documentos[[#This Row],[Provincia]],Tab_UBIGEO[Provincia],0),MATCH(Y$34,Tab_UBIGEO[#Headers],0)),"")</f>
        <v/>
      </c>
      <c r="Z845" s="50" t="str">
        <f>IF(PlnMsv_Tab_Documentos[[#This Row],[Departamento]]&lt;&gt;"",IF(COUNTIF(Tab_UBIGEO[Departamento],PlnMsv_Tab_Documentos[[#This Row],[Departamento]])&gt;=1,1,0),"")</f>
        <v/>
      </c>
      <c r="AA8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5" s="34"/>
    </row>
    <row r="846" spans="3:29" ht="27.6" customHeight="1">
      <c r="C846" s="88"/>
      <c r="D846" s="89"/>
      <c r="E846" s="90"/>
      <c r="F846" s="91"/>
      <c r="G846" s="92"/>
      <c r="H846" s="93"/>
      <c r="I846" s="93"/>
      <c r="J846" s="94"/>
      <c r="K846" s="94"/>
      <c r="L846" s="94"/>
      <c r="M846" s="94"/>
      <c r="N846" s="94"/>
      <c r="O846" s="95"/>
      <c r="P846" s="96"/>
      <c r="T846" s="49">
        <v>812</v>
      </c>
      <c r="U8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6" s="50" t="str">
        <f>IFERROR(INDEX(Tab_UBIGEO[],MATCH(PlnMsv_Tab_DocumentosAux[[#This Row],[ADQ_UBIGEO]],Tab_UBIGEO[UBIGEO],0),MATCH($V$34,Tab_UBIGEO[#Headers],0)),"")</f>
        <v/>
      </c>
      <c r="W846" s="50" t="str">
        <f>IFERROR(INDEX(Tab_UBIGEO[],MATCH(PlnMsv_Tab_DocumentosAux[[#This Row],[ADQ_UBIGEO]],Tab_UBIGEO[UBIGEO],0),MATCH($W$34,Tab_UBIGEO[#Headers],0)),"")</f>
        <v/>
      </c>
      <c r="X846" s="51" t="str">
        <f>IFERROR(INDEX(Tab_UBIGEO[],MATCH(PlnMsv_Tab_Documentos[[#This Row],[Departamento]],Tab_UBIGEO[Departamento],0),MATCH(X$34,Tab_UBIGEO[#Headers],0)),"")</f>
        <v/>
      </c>
      <c r="Y846" s="51" t="str">
        <f>IFERROR(INDEX(Tab_UBIGEO[],MATCH(PlnMsv_Tab_Documentos[[#This Row],[Provincia]],Tab_UBIGEO[Provincia],0),MATCH(Y$34,Tab_UBIGEO[#Headers],0)),"")</f>
        <v/>
      </c>
      <c r="Z846" s="50" t="str">
        <f>IF(PlnMsv_Tab_Documentos[[#This Row],[Departamento]]&lt;&gt;"",IF(COUNTIF(Tab_UBIGEO[Departamento],PlnMsv_Tab_Documentos[[#This Row],[Departamento]])&gt;=1,1,0),"")</f>
        <v/>
      </c>
      <c r="AA8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6" s="34"/>
    </row>
    <row r="847" spans="3:29" ht="27.6" customHeight="1">
      <c r="C847" s="88"/>
      <c r="D847" s="89"/>
      <c r="E847" s="90"/>
      <c r="F847" s="91"/>
      <c r="G847" s="92"/>
      <c r="H847" s="93"/>
      <c r="I847" s="93"/>
      <c r="J847" s="94"/>
      <c r="K847" s="94"/>
      <c r="L847" s="94"/>
      <c r="M847" s="94"/>
      <c r="N847" s="94"/>
      <c r="O847" s="95"/>
      <c r="P847" s="96"/>
      <c r="T847" s="49">
        <v>813</v>
      </c>
      <c r="U8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7" s="50" t="str">
        <f>IFERROR(INDEX(Tab_UBIGEO[],MATCH(PlnMsv_Tab_DocumentosAux[[#This Row],[ADQ_UBIGEO]],Tab_UBIGEO[UBIGEO],0),MATCH($V$34,Tab_UBIGEO[#Headers],0)),"")</f>
        <v/>
      </c>
      <c r="W847" s="50" t="str">
        <f>IFERROR(INDEX(Tab_UBIGEO[],MATCH(PlnMsv_Tab_DocumentosAux[[#This Row],[ADQ_UBIGEO]],Tab_UBIGEO[UBIGEO],0),MATCH($W$34,Tab_UBIGEO[#Headers],0)),"")</f>
        <v/>
      </c>
      <c r="X847" s="51" t="str">
        <f>IFERROR(INDEX(Tab_UBIGEO[],MATCH(PlnMsv_Tab_Documentos[[#This Row],[Departamento]],Tab_UBIGEO[Departamento],0),MATCH(X$34,Tab_UBIGEO[#Headers],0)),"")</f>
        <v/>
      </c>
      <c r="Y847" s="51" t="str">
        <f>IFERROR(INDEX(Tab_UBIGEO[],MATCH(PlnMsv_Tab_Documentos[[#This Row],[Provincia]],Tab_UBIGEO[Provincia],0),MATCH(Y$34,Tab_UBIGEO[#Headers],0)),"")</f>
        <v/>
      </c>
      <c r="Z847" s="50" t="str">
        <f>IF(PlnMsv_Tab_Documentos[[#This Row],[Departamento]]&lt;&gt;"",IF(COUNTIF(Tab_UBIGEO[Departamento],PlnMsv_Tab_Documentos[[#This Row],[Departamento]])&gt;=1,1,0),"")</f>
        <v/>
      </c>
      <c r="AA8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7" s="34"/>
    </row>
    <row r="848" spans="3:29" ht="27.6" customHeight="1">
      <c r="C848" s="88"/>
      <c r="D848" s="89"/>
      <c r="E848" s="90"/>
      <c r="F848" s="91"/>
      <c r="G848" s="92"/>
      <c r="H848" s="93"/>
      <c r="I848" s="93"/>
      <c r="J848" s="94"/>
      <c r="K848" s="94"/>
      <c r="L848" s="94"/>
      <c r="M848" s="94"/>
      <c r="N848" s="94"/>
      <c r="O848" s="95"/>
      <c r="P848" s="96"/>
      <c r="T848" s="49">
        <v>814</v>
      </c>
      <c r="U8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8" s="50" t="str">
        <f>IFERROR(INDEX(Tab_UBIGEO[],MATCH(PlnMsv_Tab_DocumentosAux[[#This Row],[ADQ_UBIGEO]],Tab_UBIGEO[UBIGEO],0),MATCH($V$34,Tab_UBIGEO[#Headers],0)),"")</f>
        <v/>
      </c>
      <c r="W848" s="50" t="str">
        <f>IFERROR(INDEX(Tab_UBIGEO[],MATCH(PlnMsv_Tab_DocumentosAux[[#This Row],[ADQ_UBIGEO]],Tab_UBIGEO[UBIGEO],0),MATCH($W$34,Tab_UBIGEO[#Headers],0)),"")</f>
        <v/>
      </c>
      <c r="X848" s="51" t="str">
        <f>IFERROR(INDEX(Tab_UBIGEO[],MATCH(PlnMsv_Tab_Documentos[[#This Row],[Departamento]],Tab_UBIGEO[Departamento],0),MATCH(X$34,Tab_UBIGEO[#Headers],0)),"")</f>
        <v/>
      </c>
      <c r="Y848" s="51" t="str">
        <f>IFERROR(INDEX(Tab_UBIGEO[],MATCH(PlnMsv_Tab_Documentos[[#This Row],[Provincia]],Tab_UBIGEO[Provincia],0),MATCH(Y$34,Tab_UBIGEO[#Headers],0)),"")</f>
        <v/>
      </c>
      <c r="Z848" s="50" t="str">
        <f>IF(PlnMsv_Tab_Documentos[[#This Row],[Departamento]]&lt;&gt;"",IF(COUNTIF(Tab_UBIGEO[Departamento],PlnMsv_Tab_Documentos[[#This Row],[Departamento]])&gt;=1,1,0),"")</f>
        <v/>
      </c>
      <c r="AA8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8" s="34"/>
    </row>
    <row r="849" spans="3:29" ht="27.6" customHeight="1">
      <c r="C849" s="88"/>
      <c r="D849" s="89"/>
      <c r="E849" s="90"/>
      <c r="F849" s="91"/>
      <c r="G849" s="92"/>
      <c r="H849" s="93"/>
      <c r="I849" s="93"/>
      <c r="J849" s="94"/>
      <c r="K849" s="94"/>
      <c r="L849" s="94"/>
      <c r="M849" s="94"/>
      <c r="N849" s="94"/>
      <c r="O849" s="95"/>
      <c r="P849" s="96"/>
      <c r="T849" s="49">
        <v>815</v>
      </c>
      <c r="U8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49" s="50" t="str">
        <f>IFERROR(INDEX(Tab_UBIGEO[],MATCH(PlnMsv_Tab_DocumentosAux[[#This Row],[ADQ_UBIGEO]],Tab_UBIGEO[UBIGEO],0),MATCH($V$34,Tab_UBIGEO[#Headers],0)),"")</f>
        <v/>
      </c>
      <c r="W849" s="50" t="str">
        <f>IFERROR(INDEX(Tab_UBIGEO[],MATCH(PlnMsv_Tab_DocumentosAux[[#This Row],[ADQ_UBIGEO]],Tab_UBIGEO[UBIGEO],0),MATCH($W$34,Tab_UBIGEO[#Headers],0)),"")</f>
        <v/>
      </c>
      <c r="X849" s="51" t="str">
        <f>IFERROR(INDEX(Tab_UBIGEO[],MATCH(PlnMsv_Tab_Documentos[[#This Row],[Departamento]],Tab_UBIGEO[Departamento],0),MATCH(X$34,Tab_UBIGEO[#Headers],0)),"")</f>
        <v/>
      </c>
      <c r="Y849" s="51" t="str">
        <f>IFERROR(INDEX(Tab_UBIGEO[],MATCH(PlnMsv_Tab_Documentos[[#This Row],[Provincia]],Tab_UBIGEO[Provincia],0),MATCH(Y$34,Tab_UBIGEO[#Headers],0)),"")</f>
        <v/>
      </c>
      <c r="Z849" s="50" t="str">
        <f>IF(PlnMsv_Tab_Documentos[[#This Row],[Departamento]]&lt;&gt;"",IF(COUNTIF(Tab_UBIGEO[Departamento],PlnMsv_Tab_Documentos[[#This Row],[Departamento]])&gt;=1,1,0),"")</f>
        <v/>
      </c>
      <c r="AA8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49" s="34"/>
    </row>
    <row r="850" spans="3:29" ht="27.6" customHeight="1">
      <c r="C850" s="88"/>
      <c r="D850" s="89"/>
      <c r="E850" s="90"/>
      <c r="F850" s="91"/>
      <c r="G850" s="92"/>
      <c r="H850" s="93"/>
      <c r="I850" s="93"/>
      <c r="J850" s="94"/>
      <c r="K850" s="94"/>
      <c r="L850" s="94"/>
      <c r="M850" s="94"/>
      <c r="N850" s="94"/>
      <c r="O850" s="95"/>
      <c r="P850" s="96"/>
      <c r="T850" s="49">
        <v>816</v>
      </c>
      <c r="U8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0" s="50" t="str">
        <f>IFERROR(INDEX(Tab_UBIGEO[],MATCH(PlnMsv_Tab_DocumentosAux[[#This Row],[ADQ_UBIGEO]],Tab_UBIGEO[UBIGEO],0),MATCH($V$34,Tab_UBIGEO[#Headers],0)),"")</f>
        <v/>
      </c>
      <c r="W850" s="50" t="str">
        <f>IFERROR(INDEX(Tab_UBIGEO[],MATCH(PlnMsv_Tab_DocumentosAux[[#This Row],[ADQ_UBIGEO]],Tab_UBIGEO[UBIGEO],0),MATCH($W$34,Tab_UBIGEO[#Headers],0)),"")</f>
        <v/>
      </c>
      <c r="X850" s="51" t="str">
        <f>IFERROR(INDEX(Tab_UBIGEO[],MATCH(PlnMsv_Tab_Documentos[[#This Row],[Departamento]],Tab_UBIGEO[Departamento],0),MATCH(X$34,Tab_UBIGEO[#Headers],0)),"")</f>
        <v/>
      </c>
      <c r="Y850" s="51" t="str">
        <f>IFERROR(INDEX(Tab_UBIGEO[],MATCH(PlnMsv_Tab_Documentos[[#This Row],[Provincia]],Tab_UBIGEO[Provincia],0),MATCH(Y$34,Tab_UBIGEO[#Headers],0)),"")</f>
        <v/>
      </c>
      <c r="Z850" s="50" t="str">
        <f>IF(PlnMsv_Tab_Documentos[[#This Row],[Departamento]]&lt;&gt;"",IF(COUNTIF(Tab_UBIGEO[Departamento],PlnMsv_Tab_Documentos[[#This Row],[Departamento]])&gt;=1,1,0),"")</f>
        <v/>
      </c>
      <c r="AA8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0" s="34"/>
    </row>
    <row r="851" spans="3:29" ht="27.6" customHeight="1">
      <c r="C851" s="88"/>
      <c r="D851" s="89"/>
      <c r="E851" s="90"/>
      <c r="F851" s="91"/>
      <c r="G851" s="92"/>
      <c r="H851" s="93"/>
      <c r="I851" s="93"/>
      <c r="J851" s="94"/>
      <c r="K851" s="94"/>
      <c r="L851" s="94"/>
      <c r="M851" s="94"/>
      <c r="N851" s="94"/>
      <c r="O851" s="95"/>
      <c r="P851" s="96"/>
      <c r="T851" s="49">
        <v>817</v>
      </c>
      <c r="U8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1" s="50" t="str">
        <f>IFERROR(INDEX(Tab_UBIGEO[],MATCH(PlnMsv_Tab_DocumentosAux[[#This Row],[ADQ_UBIGEO]],Tab_UBIGEO[UBIGEO],0),MATCH($V$34,Tab_UBIGEO[#Headers],0)),"")</f>
        <v/>
      </c>
      <c r="W851" s="50" t="str">
        <f>IFERROR(INDEX(Tab_UBIGEO[],MATCH(PlnMsv_Tab_DocumentosAux[[#This Row],[ADQ_UBIGEO]],Tab_UBIGEO[UBIGEO],0),MATCH($W$34,Tab_UBIGEO[#Headers],0)),"")</f>
        <v/>
      </c>
      <c r="X851" s="51" t="str">
        <f>IFERROR(INDEX(Tab_UBIGEO[],MATCH(PlnMsv_Tab_Documentos[[#This Row],[Departamento]],Tab_UBIGEO[Departamento],0),MATCH(X$34,Tab_UBIGEO[#Headers],0)),"")</f>
        <v/>
      </c>
      <c r="Y851" s="51" t="str">
        <f>IFERROR(INDEX(Tab_UBIGEO[],MATCH(PlnMsv_Tab_Documentos[[#This Row],[Provincia]],Tab_UBIGEO[Provincia],0),MATCH(Y$34,Tab_UBIGEO[#Headers],0)),"")</f>
        <v/>
      </c>
      <c r="Z851" s="50" t="str">
        <f>IF(PlnMsv_Tab_Documentos[[#This Row],[Departamento]]&lt;&gt;"",IF(COUNTIF(Tab_UBIGEO[Departamento],PlnMsv_Tab_Documentos[[#This Row],[Departamento]])&gt;=1,1,0),"")</f>
        <v/>
      </c>
      <c r="AA8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1" s="34"/>
    </row>
    <row r="852" spans="3:29" ht="27.6" customHeight="1">
      <c r="C852" s="88"/>
      <c r="D852" s="89"/>
      <c r="E852" s="90"/>
      <c r="F852" s="91"/>
      <c r="G852" s="92"/>
      <c r="H852" s="93"/>
      <c r="I852" s="93"/>
      <c r="J852" s="94"/>
      <c r="K852" s="94"/>
      <c r="L852" s="94"/>
      <c r="M852" s="94"/>
      <c r="N852" s="94"/>
      <c r="O852" s="95"/>
      <c r="P852" s="96"/>
      <c r="T852" s="49">
        <v>818</v>
      </c>
      <c r="U8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2" s="50" t="str">
        <f>IFERROR(INDEX(Tab_UBIGEO[],MATCH(PlnMsv_Tab_DocumentosAux[[#This Row],[ADQ_UBIGEO]],Tab_UBIGEO[UBIGEO],0),MATCH($V$34,Tab_UBIGEO[#Headers],0)),"")</f>
        <v/>
      </c>
      <c r="W852" s="50" t="str">
        <f>IFERROR(INDEX(Tab_UBIGEO[],MATCH(PlnMsv_Tab_DocumentosAux[[#This Row],[ADQ_UBIGEO]],Tab_UBIGEO[UBIGEO],0),MATCH($W$34,Tab_UBIGEO[#Headers],0)),"")</f>
        <v/>
      </c>
      <c r="X852" s="51" t="str">
        <f>IFERROR(INDEX(Tab_UBIGEO[],MATCH(PlnMsv_Tab_Documentos[[#This Row],[Departamento]],Tab_UBIGEO[Departamento],0),MATCH(X$34,Tab_UBIGEO[#Headers],0)),"")</f>
        <v/>
      </c>
      <c r="Y852" s="51" t="str">
        <f>IFERROR(INDEX(Tab_UBIGEO[],MATCH(PlnMsv_Tab_Documentos[[#This Row],[Provincia]],Tab_UBIGEO[Provincia],0),MATCH(Y$34,Tab_UBIGEO[#Headers],0)),"")</f>
        <v/>
      </c>
      <c r="Z852" s="50" t="str">
        <f>IF(PlnMsv_Tab_Documentos[[#This Row],[Departamento]]&lt;&gt;"",IF(COUNTIF(Tab_UBIGEO[Departamento],PlnMsv_Tab_Documentos[[#This Row],[Departamento]])&gt;=1,1,0),"")</f>
        <v/>
      </c>
      <c r="AA8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2" s="34"/>
    </row>
    <row r="853" spans="3:29" ht="27.6" customHeight="1">
      <c r="C853" s="88"/>
      <c r="D853" s="89"/>
      <c r="E853" s="90"/>
      <c r="F853" s="91"/>
      <c r="G853" s="92"/>
      <c r="H853" s="93"/>
      <c r="I853" s="93"/>
      <c r="J853" s="94"/>
      <c r="K853" s="94"/>
      <c r="L853" s="94"/>
      <c r="M853" s="94"/>
      <c r="N853" s="94"/>
      <c r="O853" s="95"/>
      <c r="P853" s="96"/>
      <c r="T853" s="49">
        <v>819</v>
      </c>
      <c r="U8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3" s="50" t="str">
        <f>IFERROR(INDEX(Tab_UBIGEO[],MATCH(PlnMsv_Tab_DocumentosAux[[#This Row],[ADQ_UBIGEO]],Tab_UBIGEO[UBIGEO],0),MATCH($V$34,Tab_UBIGEO[#Headers],0)),"")</f>
        <v/>
      </c>
      <c r="W853" s="50" t="str">
        <f>IFERROR(INDEX(Tab_UBIGEO[],MATCH(PlnMsv_Tab_DocumentosAux[[#This Row],[ADQ_UBIGEO]],Tab_UBIGEO[UBIGEO],0),MATCH($W$34,Tab_UBIGEO[#Headers],0)),"")</f>
        <v/>
      </c>
      <c r="X853" s="51" t="str">
        <f>IFERROR(INDEX(Tab_UBIGEO[],MATCH(PlnMsv_Tab_Documentos[[#This Row],[Departamento]],Tab_UBIGEO[Departamento],0),MATCH(X$34,Tab_UBIGEO[#Headers],0)),"")</f>
        <v/>
      </c>
      <c r="Y853" s="51" t="str">
        <f>IFERROR(INDEX(Tab_UBIGEO[],MATCH(PlnMsv_Tab_Documentos[[#This Row],[Provincia]],Tab_UBIGEO[Provincia],0),MATCH(Y$34,Tab_UBIGEO[#Headers],0)),"")</f>
        <v/>
      </c>
      <c r="Z853" s="50" t="str">
        <f>IF(PlnMsv_Tab_Documentos[[#This Row],[Departamento]]&lt;&gt;"",IF(COUNTIF(Tab_UBIGEO[Departamento],PlnMsv_Tab_Documentos[[#This Row],[Departamento]])&gt;=1,1,0),"")</f>
        <v/>
      </c>
      <c r="AA8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3" s="34"/>
    </row>
    <row r="854" spans="3:29" ht="27.6" customHeight="1">
      <c r="C854" s="88"/>
      <c r="D854" s="89"/>
      <c r="E854" s="90"/>
      <c r="F854" s="91"/>
      <c r="G854" s="92"/>
      <c r="H854" s="93"/>
      <c r="I854" s="93"/>
      <c r="J854" s="94"/>
      <c r="K854" s="94"/>
      <c r="L854" s="94"/>
      <c r="M854" s="94"/>
      <c r="N854" s="94"/>
      <c r="O854" s="95"/>
      <c r="P854" s="96"/>
      <c r="T854" s="49">
        <v>820</v>
      </c>
      <c r="U8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4" s="50" t="str">
        <f>IFERROR(INDEX(Tab_UBIGEO[],MATCH(PlnMsv_Tab_DocumentosAux[[#This Row],[ADQ_UBIGEO]],Tab_UBIGEO[UBIGEO],0),MATCH($V$34,Tab_UBIGEO[#Headers],0)),"")</f>
        <v/>
      </c>
      <c r="W854" s="50" t="str">
        <f>IFERROR(INDEX(Tab_UBIGEO[],MATCH(PlnMsv_Tab_DocumentosAux[[#This Row],[ADQ_UBIGEO]],Tab_UBIGEO[UBIGEO],0),MATCH($W$34,Tab_UBIGEO[#Headers],0)),"")</f>
        <v/>
      </c>
      <c r="X854" s="51" t="str">
        <f>IFERROR(INDEX(Tab_UBIGEO[],MATCH(PlnMsv_Tab_Documentos[[#This Row],[Departamento]],Tab_UBIGEO[Departamento],0),MATCH(X$34,Tab_UBIGEO[#Headers],0)),"")</f>
        <v/>
      </c>
      <c r="Y854" s="51" t="str">
        <f>IFERROR(INDEX(Tab_UBIGEO[],MATCH(PlnMsv_Tab_Documentos[[#This Row],[Provincia]],Tab_UBIGEO[Provincia],0),MATCH(Y$34,Tab_UBIGEO[#Headers],0)),"")</f>
        <v/>
      </c>
      <c r="Z854" s="50" t="str">
        <f>IF(PlnMsv_Tab_Documentos[[#This Row],[Departamento]]&lt;&gt;"",IF(COUNTIF(Tab_UBIGEO[Departamento],PlnMsv_Tab_Documentos[[#This Row],[Departamento]])&gt;=1,1,0),"")</f>
        <v/>
      </c>
      <c r="AA8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4" s="34"/>
    </row>
    <row r="855" spans="3:29" ht="27.6" customHeight="1">
      <c r="C855" s="88"/>
      <c r="D855" s="89"/>
      <c r="E855" s="90"/>
      <c r="F855" s="91"/>
      <c r="G855" s="92"/>
      <c r="H855" s="93"/>
      <c r="I855" s="93"/>
      <c r="J855" s="94"/>
      <c r="K855" s="94"/>
      <c r="L855" s="94"/>
      <c r="M855" s="94"/>
      <c r="N855" s="94"/>
      <c r="O855" s="95"/>
      <c r="P855" s="96"/>
      <c r="T855" s="49">
        <v>821</v>
      </c>
      <c r="U8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5" s="50" t="str">
        <f>IFERROR(INDEX(Tab_UBIGEO[],MATCH(PlnMsv_Tab_DocumentosAux[[#This Row],[ADQ_UBIGEO]],Tab_UBIGEO[UBIGEO],0),MATCH($V$34,Tab_UBIGEO[#Headers],0)),"")</f>
        <v/>
      </c>
      <c r="W855" s="50" t="str">
        <f>IFERROR(INDEX(Tab_UBIGEO[],MATCH(PlnMsv_Tab_DocumentosAux[[#This Row],[ADQ_UBIGEO]],Tab_UBIGEO[UBIGEO],0),MATCH($W$34,Tab_UBIGEO[#Headers],0)),"")</f>
        <v/>
      </c>
      <c r="X855" s="51" t="str">
        <f>IFERROR(INDEX(Tab_UBIGEO[],MATCH(PlnMsv_Tab_Documentos[[#This Row],[Departamento]],Tab_UBIGEO[Departamento],0),MATCH(X$34,Tab_UBIGEO[#Headers],0)),"")</f>
        <v/>
      </c>
      <c r="Y855" s="51" t="str">
        <f>IFERROR(INDEX(Tab_UBIGEO[],MATCH(PlnMsv_Tab_Documentos[[#This Row],[Provincia]],Tab_UBIGEO[Provincia],0),MATCH(Y$34,Tab_UBIGEO[#Headers],0)),"")</f>
        <v/>
      </c>
      <c r="Z855" s="50" t="str">
        <f>IF(PlnMsv_Tab_Documentos[[#This Row],[Departamento]]&lt;&gt;"",IF(COUNTIF(Tab_UBIGEO[Departamento],PlnMsv_Tab_Documentos[[#This Row],[Departamento]])&gt;=1,1,0),"")</f>
        <v/>
      </c>
      <c r="AA8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5" s="34"/>
    </row>
    <row r="856" spans="3:29" ht="27.6" customHeight="1">
      <c r="C856" s="88"/>
      <c r="D856" s="89"/>
      <c r="E856" s="90"/>
      <c r="F856" s="91"/>
      <c r="G856" s="92"/>
      <c r="H856" s="93"/>
      <c r="I856" s="93"/>
      <c r="J856" s="94"/>
      <c r="K856" s="94"/>
      <c r="L856" s="94"/>
      <c r="M856" s="94"/>
      <c r="N856" s="94"/>
      <c r="O856" s="95"/>
      <c r="P856" s="96"/>
      <c r="T856" s="49">
        <v>822</v>
      </c>
      <c r="U8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6" s="50" t="str">
        <f>IFERROR(INDEX(Tab_UBIGEO[],MATCH(PlnMsv_Tab_DocumentosAux[[#This Row],[ADQ_UBIGEO]],Tab_UBIGEO[UBIGEO],0),MATCH($V$34,Tab_UBIGEO[#Headers],0)),"")</f>
        <v/>
      </c>
      <c r="W856" s="50" t="str">
        <f>IFERROR(INDEX(Tab_UBIGEO[],MATCH(PlnMsv_Tab_DocumentosAux[[#This Row],[ADQ_UBIGEO]],Tab_UBIGEO[UBIGEO],0),MATCH($W$34,Tab_UBIGEO[#Headers],0)),"")</f>
        <v/>
      </c>
      <c r="X856" s="51" t="str">
        <f>IFERROR(INDEX(Tab_UBIGEO[],MATCH(PlnMsv_Tab_Documentos[[#This Row],[Departamento]],Tab_UBIGEO[Departamento],0),MATCH(X$34,Tab_UBIGEO[#Headers],0)),"")</f>
        <v/>
      </c>
      <c r="Y856" s="51" t="str">
        <f>IFERROR(INDEX(Tab_UBIGEO[],MATCH(PlnMsv_Tab_Documentos[[#This Row],[Provincia]],Tab_UBIGEO[Provincia],0),MATCH(Y$34,Tab_UBIGEO[#Headers],0)),"")</f>
        <v/>
      </c>
      <c r="Z856" s="50" t="str">
        <f>IF(PlnMsv_Tab_Documentos[[#This Row],[Departamento]]&lt;&gt;"",IF(COUNTIF(Tab_UBIGEO[Departamento],PlnMsv_Tab_Documentos[[#This Row],[Departamento]])&gt;=1,1,0),"")</f>
        <v/>
      </c>
      <c r="AA8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6" s="34"/>
    </row>
    <row r="857" spans="3:29" ht="27.6" customHeight="1">
      <c r="C857" s="88"/>
      <c r="D857" s="89"/>
      <c r="E857" s="90"/>
      <c r="F857" s="91"/>
      <c r="G857" s="92"/>
      <c r="H857" s="93"/>
      <c r="I857" s="93"/>
      <c r="J857" s="94"/>
      <c r="K857" s="94"/>
      <c r="L857" s="94"/>
      <c r="M857" s="94"/>
      <c r="N857" s="94"/>
      <c r="O857" s="95"/>
      <c r="P857" s="96"/>
      <c r="T857" s="49">
        <v>823</v>
      </c>
      <c r="U8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7" s="50" t="str">
        <f>IFERROR(INDEX(Tab_UBIGEO[],MATCH(PlnMsv_Tab_DocumentosAux[[#This Row],[ADQ_UBIGEO]],Tab_UBIGEO[UBIGEO],0),MATCH($V$34,Tab_UBIGEO[#Headers],0)),"")</f>
        <v/>
      </c>
      <c r="W857" s="50" t="str">
        <f>IFERROR(INDEX(Tab_UBIGEO[],MATCH(PlnMsv_Tab_DocumentosAux[[#This Row],[ADQ_UBIGEO]],Tab_UBIGEO[UBIGEO],0),MATCH($W$34,Tab_UBIGEO[#Headers],0)),"")</f>
        <v/>
      </c>
      <c r="X857" s="51" t="str">
        <f>IFERROR(INDEX(Tab_UBIGEO[],MATCH(PlnMsv_Tab_Documentos[[#This Row],[Departamento]],Tab_UBIGEO[Departamento],0),MATCH(X$34,Tab_UBIGEO[#Headers],0)),"")</f>
        <v/>
      </c>
      <c r="Y857" s="51" t="str">
        <f>IFERROR(INDEX(Tab_UBIGEO[],MATCH(PlnMsv_Tab_Documentos[[#This Row],[Provincia]],Tab_UBIGEO[Provincia],0),MATCH(Y$34,Tab_UBIGEO[#Headers],0)),"")</f>
        <v/>
      </c>
      <c r="Z857" s="50" t="str">
        <f>IF(PlnMsv_Tab_Documentos[[#This Row],[Departamento]]&lt;&gt;"",IF(COUNTIF(Tab_UBIGEO[Departamento],PlnMsv_Tab_Documentos[[#This Row],[Departamento]])&gt;=1,1,0),"")</f>
        <v/>
      </c>
      <c r="AA8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7" s="34"/>
    </row>
    <row r="858" spans="3:29" ht="27.6" customHeight="1">
      <c r="C858" s="88"/>
      <c r="D858" s="89"/>
      <c r="E858" s="90"/>
      <c r="F858" s="91"/>
      <c r="G858" s="92"/>
      <c r="H858" s="93"/>
      <c r="I858" s="93"/>
      <c r="J858" s="94"/>
      <c r="K858" s="94"/>
      <c r="L858" s="94"/>
      <c r="M858" s="94"/>
      <c r="N858" s="94"/>
      <c r="O858" s="95"/>
      <c r="P858" s="96"/>
      <c r="T858" s="49">
        <v>824</v>
      </c>
      <c r="U8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8" s="50" t="str">
        <f>IFERROR(INDEX(Tab_UBIGEO[],MATCH(PlnMsv_Tab_DocumentosAux[[#This Row],[ADQ_UBIGEO]],Tab_UBIGEO[UBIGEO],0),MATCH($V$34,Tab_UBIGEO[#Headers],0)),"")</f>
        <v/>
      </c>
      <c r="W858" s="50" t="str">
        <f>IFERROR(INDEX(Tab_UBIGEO[],MATCH(PlnMsv_Tab_DocumentosAux[[#This Row],[ADQ_UBIGEO]],Tab_UBIGEO[UBIGEO],0),MATCH($W$34,Tab_UBIGEO[#Headers],0)),"")</f>
        <v/>
      </c>
      <c r="X858" s="51" t="str">
        <f>IFERROR(INDEX(Tab_UBIGEO[],MATCH(PlnMsv_Tab_Documentos[[#This Row],[Departamento]],Tab_UBIGEO[Departamento],0),MATCH(X$34,Tab_UBIGEO[#Headers],0)),"")</f>
        <v/>
      </c>
      <c r="Y858" s="51" t="str">
        <f>IFERROR(INDEX(Tab_UBIGEO[],MATCH(PlnMsv_Tab_Documentos[[#This Row],[Provincia]],Tab_UBIGEO[Provincia],0),MATCH(Y$34,Tab_UBIGEO[#Headers],0)),"")</f>
        <v/>
      </c>
      <c r="Z858" s="50" t="str">
        <f>IF(PlnMsv_Tab_Documentos[[#This Row],[Departamento]]&lt;&gt;"",IF(COUNTIF(Tab_UBIGEO[Departamento],PlnMsv_Tab_Documentos[[#This Row],[Departamento]])&gt;=1,1,0),"")</f>
        <v/>
      </c>
      <c r="AA8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8" s="34"/>
    </row>
    <row r="859" spans="3:29" ht="27.6" customHeight="1">
      <c r="C859" s="88"/>
      <c r="D859" s="89"/>
      <c r="E859" s="90"/>
      <c r="F859" s="91"/>
      <c r="G859" s="92"/>
      <c r="H859" s="93"/>
      <c r="I859" s="93"/>
      <c r="J859" s="94"/>
      <c r="K859" s="94"/>
      <c r="L859" s="94"/>
      <c r="M859" s="94"/>
      <c r="N859" s="94"/>
      <c r="O859" s="95"/>
      <c r="P859" s="96"/>
      <c r="T859" s="49">
        <v>825</v>
      </c>
      <c r="U8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59" s="50" t="str">
        <f>IFERROR(INDEX(Tab_UBIGEO[],MATCH(PlnMsv_Tab_DocumentosAux[[#This Row],[ADQ_UBIGEO]],Tab_UBIGEO[UBIGEO],0),MATCH($V$34,Tab_UBIGEO[#Headers],0)),"")</f>
        <v/>
      </c>
      <c r="W859" s="50" t="str">
        <f>IFERROR(INDEX(Tab_UBIGEO[],MATCH(PlnMsv_Tab_DocumentosAux[[#This Row],[ADQ_UBIGEO]],Tab_UBIGEO[UBIGEO],0),MATCH($W$34,Tab_UBIGEO[#Headers],0)),"")</f>
        <v/>
      </c>
      <c r="X859" s="51" t="str">
        <f>IFERROR(INDEX(Tab_UBIGEO[],MATCH(PlnMsv_Tab_Documentos[[#This Row],[Departamento]],Tab_UBIGEO[Departamento],0),MATCH(X$34,Tab_UBIGEO[#Headers],0)),"")</f>
        <v/>
      </c>
      <c r="Y859" s="51" t="str">
        <f>IFERROR(INDEX(Tab_UBIGEO[],MATCH(PlnMsv_Tab_Documentos[[#This Row],[Provincia]],Tab_UBIGEO[Provincia],0),MATCH(Y$34,Tab_UBIGEO[#Headers],0)),"")</f>
        <v/>
      </c>
      <c r="Z859" s="50" t="str">
        <f>IF(PlnMsv_Tab_Documentos[[#This Row],[Departamento]]&lt;&gt;"",IF(COUNTIF(Tab_UBIGEO[Departamento],PlnMsv_Tab_Documentos[[#This Row],[Departamento]])&gt;=1,1,0),"")</f>
        <v/>
      </c>
      <c r="AA8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59" s="34"/>
    </row>
    <row r="860" spans="3:29" ht="27.6" customHeight="1">
      <c r="C860" s="88"/>
      <c r="D860" s="89"/>
      <c r="E860" s="90"/>
      <c r="F860" s="91"/>
      <c r="G860" s="92"/>
      <c r="H860" s="93"/>
      <c r="I860" s="93"/>
      <c r="J860" s="94"/>
      <c r="K860" s="94"/>
      <c r="L860" s="94"/>
      <c r="M860" s="94"/>
      <c r="N860" s="94"/>
      <c r="O860" s="95"/>
      <c r="P860" s="96"/>
      <c r="T860" s="49">
        <v>826</v>
      </c>
      <c r="U8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0" s="50" t="str">
        <f>IFERROR(INDEX(Tab_UBIGEO[],MATCH(PlnMsv_Tab_DocumentosAux[[#This Row],[ADQ_UBIGEO]],Tab_UBIGEO[UBIGEO],0),MATCH($V$34,Tab_UBIGEO[#Headers],0)),"")</f>
        <v/>
      </c>
      <c r="W860" s="50" t="str">
        <f>IFERROR(INDEX(Tab_UBIGEO[],MATCH(PlnMsv_Tab_DocumentosAux[[#This Row],[ADQ_UBIGEO]],Tab_UBIGEO[UBIGEO],0),MATCH($W$34,Tab_UBIGEO[#Headers],0)),"")</f>
        <v/>
      </c>
      <c r="X860" s="51" t="str">
        <f>IFERROR(INDEX(Tab_UBIGEO[],MATCH(PlnMsv_Tab_Documentos[[#This Row],[Departamento]],Tab_UBIGEO[Departamento],0),MATCH(X$34,Tab_UBIGEO[#Headers],0)),"")</f>
        <v/>
      </c>
      <c r="Y860" s="51" t="str">
        <f>IFERROR(INDEX(Tab_UBIGEO[],MATCH(PlnMsv_Tab_Documentos[[#This Row],[Provincia]],Tab_UBIGEO[Provincia],0),MATCH(Y$34,Tab_UBIGEO[#Headers],0)),"")</f>
        <v/>
      </c>
      <c r="Z860" s="50" t="str">
        <f>IF(PlnMsv_Tab_Documentos[[#This Row],[Departamento]]&lt;&gt;"",IF(COUNTIF(Tab_UBIGEO[Departamento],PlnMsv_Tab_Documentos[[#This Row],[Departamento]])&gt;=1,1,0),"")</f>
        <v/>
      </c>
      <c r="AA8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0" s="34"/>
    </row>
    <row r="861" spans="3:29" ht="27.6" customHeight="1">
      <c r="C861" s="88"/>
      <c r="D861" s="89"/>
      <c r="E861" s="90"/>
      <c r="F861" s="91"/>
      <c r="G861" s="92"/>
      <c r="H861" s="93"/>
      <c r="I861" s="93"/>
      <c r="J861" s="94"/>
      <c r="K861" s="94"/>
      <c r="L861" s="94"/>
      <c r="M861" s="94"/>
      <c r="N861" s="94"/>
      <c r="O861" s="95"/>
      <c r="P861" s="96"/>
      <c r="T861" s="49">
        <v>827</v>
      </c>
      <c r="U8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1" s="50" t="str">
        <f>IFERROR(INDEX(Tab_UBIGEO[],MATCH(PlnMsv_Tab_DocumentosAux[[#This Row],[ADQ_UBIGEO]],Tab_UBIGEO[UBIGEO],0),MATCH($V$34,Tab_UBIGEO[#Headers],0)),"")</f>
        <v/>
      </c>
      <c r="W861" s="50" t="str">
        <f>IFERROR(INDEX(Tab_UBIGEO[],MATCH(PlnMsv_Tab_DocumentosAux[[#This Row],[ADQ_UBIGEO]],Tab_UBIGEO[UBIGEO],0),MATCH($W$34,Tab_UBIGEO[#Headers],0)),"")</f>
        <v/>
      </c>
      <c r="X861" s="51" t="str">
        <f>IFERROR(INDEX(Tab_UBIGEO[],MATCH(PlnMsv_Tab_Documentos[[#This Row],[Departamento]],Tab_UBIGEO[Departamento],0),MATCH(X$34,Tab_UBIGEO[#Headers],0)),"")</f>
        <v/>
      </c>
      <c r="Y861" s="51" t="str">
        <f>IFERROR(INDEX(Tab_UBIGEO[],MATCH(PlnMsv_Tab_Documentos[[#This Row],[Provincia]],Tab_UBIGEO[Provincia],0),MATCH(Y$34,Tab_UBIGEO[#Headers],0)),"")</f>
        <v/>
      </c>
      <c r="Z861" s="50" t="str">
        <f>IF(PlnMsv_Tab_Documentos[[#This Row],[Departamento]]&lt;&gt;"",IF(COUNTIF(Tab_UBIGEO[Departamento],PlnMsv_Tab_Documentos[[#This Row],[Departamento]])&gt;=1,1,0),"")</f>
        <v/>
      </c>
      <c r="AA8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1" s="34"/>
    </row>
    <row r="862" spans="3:29" ht="27.6" customHeight="1">
      <c r="C862" s="88"/>
      <c r="D862" s="89"/>
      <c r="E862" s="90"/>
      <c r="F862" s="91"/>
      <c r="G862" s="92"/>
      <c r="H862" s="93"/>
      <c r="I862" s="93"/>
      <c r="J862" s="94"/>
      <c r="K862" s="94"/>
      <c r="L862" s="94"/>
      <c r="M862" s="94"/>
      <c r="N862" s="94"/>
      <c r="O862" s="95"/>
      <c r="P862" s="96"/>
      <c r="T862" s="49">
        <v>828</v>
      </c>
      <c r="U8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2" s="50" t="str">
        <f>IFERROR(INDEX(Tab_UBIGEO[],MATCH(PlnMsv_Tab_DocumentosAux[[#This Row],[ADQ_UBIGEO]],Tab_UBIGEO[UBIGEO],0),MATCH($V$34,Tab_UBIGEO[#Headers],0)),"")</f>
        <v/>
      </c>
      <c r="W862" s="50" t="str">
        <f>IFERROR(INDEX(Tab_UBIGEO[],MATCH(PlnMsv_Tab_DocumentosAux[[#This Row],[ADQ_UBIGEO]],Tab_UBIGEO[UBIGEO],0),MATCH($W$34,Tab_UBIGEO[#Headers],0)),"")</f>
        <v/>
      </c>
      <c r="X862" s="51" t="str">
        <f>IFERROR(INDEX(Tab_UBIGEO[],MATCH(PlnMsv_Tab_Documentos[[#This Row],[Departamento]],Tab_UBIGEO[Departamento],0),MATCH(X$34,Tab_UBIGEO[#Headers],0)),"")</f>
        <v/>
      </c>
      <c r="Y862" s="51" t="str">
        <f>IFERROR(INDEX(Tab_UBIGEO[],MATCH(PlnMsv_Tab_Documentos[[#This Row],[Provincia]],Tab_UBIGEO[Provincia],0),MATCH(Y$34,Tab_UBIGEO[#Headers],0)),"")</f>
        <v/>
      </c>
      <c r="Z862" s="50" t="str">
        <f>IF(PlnMsv_Tab_Documentos[[#This Row],[Departamento]]&lt;&gt;"",IF(COUNTIF(Tab_UBIGEO[Departamento],PlnMsv_Tab_Documentos[[#This Row],[Departamento]])&gt;=1,1,0),"")</f>
        <v/>
      </c>
      <c r="AA8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2" s="34"/>
    </row>
    <row r="863" spans="3:29" ht="27.6" customHeight="1">
      <c r="C863" s="88"/>
      <c r="D863" s="89"/>
      <c r="E863" s="90"/>
      <c r="F863" s="91"/>
      <c r="G863" s="92"/>
      <c r="H863" s="93"/>
      <c r="I863" s="93"/>
      <c r="J863" s="94"/>
      <c r="K863" s="94"/>
      <c r="L863" s="94"/>
      <c r="M863" s="94"/>
      <c r="N863" s="94"/>
      <c r="O863" s="95"/>
      <c r="P863" s="96"/>
      <c r="T863" s="49">
        <v>829</v>
      </c>
      <c r="U8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3" s="50" t="str">
        <f>IFERROR(INDEX(Tab_UBIGEO[],MATCH(PlnMsv_Tab_DocumentosAux[[#This Row],[ADQ_UBIGEO]],Tab_UBIGEO[UBIGEO],0),MATCH($V$34,Tab_UBIGEO[#Headers],0)),"")</f>
        <v/>
      </c>
      <c r="W863" s="50" t="str">
        <f>IFERROR(INDEX(Tab_UBIGEO[],MATCH(PlnMsv_Tab_DocumentosAux[[#This Row],[ADQ_UBIGEO]],Tab_UBIGEO[UBIGEO],0),MATCH($W$34,Tab_UBIGEO[#Headers],0)),"")</f>
        <v/>
      </c>
      <c r="X863" s="51" t="str">
        <f>IFERROR(INDEX(Tab_UBIGEO[],MATCH(PlnMsv_Tab_Documentos[[#This Row],[Departamento]],Tab_UBIGEO[Departamento],0),MATCH(X$34,Tab_UBIGEO[#Headers],0)),"")</f>
        <v/>
      </c>
      <c r="Y863" s="51" t="str">
        <f>IFERROR(INDEX(Tab_UBIGEO[],MATCH(PlnMsv_Tab_Documentos[[#This Row],[Provincia]],Tab_UBIGEO[Provincia],0),MATCH(Y$34,Tab_UBIGEO[#Headers],0)),"")</f>
        <v/>
      </c>
      <c r="Z863" s="50" t="str">
        <f>IF(PlnMsv_Tab_Documentos[[#This Row],[Departamento]]&lt;&gt;"",IF(COUNTIF(Tab_UBIGEO[Departamento],PlnMsv_Tab_Documentos[[#This Row],[Departamento]])&gt;=1,1,0),"")</f>
        <v/>
      </c>
      <c r="AA8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3" s="34"/>
    </row>
    <row r="864" spans="3:29" ht="27.6" customHeight="1">
      <c r="C864" s="88"/>
      <c r="D864" s="89"/>
      <c r="E864" s="90"/>
      <c r="F864" s="91"/>
      <c r="G864" s="92"/>
      <c r="H864" s="93"/>
      <c r="I864" s="93"/>
      <c r="J864" s="94"/>
      <c r="K864" s="94"/>
      <c r="L864" s="94"/>
      <c r="M864" s="94"/>
      <c r="N864" s="94"/>
      <c r="O864" s="95"/>
      <c r="P864" s="96"/>
      <c r="T864" s="49">
        <v>830</v>
      </c>
      <c r="U8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4" s="50" t="str">
        <f>IFERROR(INDEX(Tab_UBIGEO[],MATCH(PlnMsv_Tab_DocumentosAux[[#This Row],[ADQ_UBIGEO]],Tab_UBIGEO[UBIGEO],0),MATCH($V$34,Tab_UBIGEO[#Headers],0)),"")</f>
        <v/>
      </c>
      <c r="W864" s="50" t="str">
        <f>IFERROR(INDEX(Tab_UBIGEO[],MATCH(PlnMsv_Tab_DocumentosAux[[#This Row],[ADQ_UBIGEO]],Tab_UBIGEO[UBIGEO],0),MATCH($W$34,Tab_UBIGEO[#Headers],0)),"")</f>
        <v/>
      </c>
      <c r="X864" s="51" t="str">
        <f>IFERROR(INDEX(Tab_UBIGEO[],MATCH(PlnMsv_Tab_Documentos[[#This Row],[Departamento]],Tab_UBIGEO[Departamento],0),MATCH(X$34,Tab_UBIGEO[#Headers],0)),"")</f>
        <v/>
      </c>
      <c r="Y864" s="51" t="str">
        <f>IFERROR(INDEX(Tab_UBIGEO[],MATCH(PlnMsv_Tab_Documentos[[#This Row],[Provincia]],Tab_UBIGEO[Provincia],0),MATCH(Y$34,Tab_UBIGEO[#Headers],0)),"")</f>
        <v/>
      </c>
      <c r="Z864" s="50" t="str">
        <f>IF(PlnMsv_Tab_Documentos[[#This Row],[Departamento]]&lt;&gt;"",IF(COUNTIF(Tab_UBIGEO[Departamento],PlnMsv_Tab_Documentos[[#This Row],[Departamento]])&gt;=1,1,0),"")</f>
        <v/>
      </c>
      <c r="AA8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4" s="34"/>
    </row>
    <row r="865" spans="3:29" ht="27.6" customHeight="1">
      <c r="C865" s="88"/>
      <c r="D865" s="89"/>
      <c r="E865" s="90"/>
      <c r="F865" s="91"/>
      <c r="G865" s="92"/>
      <c r="H865" s="93"/>
      <c r="I865" s="93"/>
      <c r="J865" s="94"/>
      <c r="K865" s="94"/>
      <c r="L865" s="94"/>
      <c r="M865" s="94"/>
      <c r="N865" s="94"/>
      <c r="O865" s="95"/>
      <c r="P865" s="96"/>
      <c r="T865" s="49">
        <v>831</v>
      </c>
      <c r="U8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5" s="50" t="str">
        <f>IFERROR(INDEX(Tab_UBIGEO[],MATCH(PlnMsv_Tab_DocumentosAux[[#This Row],[ADQ_UBIGEO]],Tab_UBIGEO[UBIGEO],0),MATCH($V$34,Tab_UBIGEO[#Headers],0)),"")</f>
        <v/>
      </c>
      <c r="W865" s="50" t="str">
        <f>IFERROR(INDEX(Tab_UBIGEO[],MATCH(PlnMsv_Tab_DocumentosAux[[#This Row],[ADQ_UBIGEO]],Tab_UBIGEO[UBIGEO],0),MATCH($W$34,Tab_UBIGEO[#Headers],0)),"")</f>
        <v/>
      </c>
      <c r="X865" s="51" t="str">
        <f>IFERROR(INDEX(Tab_UBIGEO[],MATCH(PlnMsv_Tab_Documentos[[#This Row],[Departamento]],Tab_UBIGEO[Departamento],0),MATCH(X$34,Tab_UBIGEO[#Headers],0)),"")</f>
        <v/>
      </c>
      <c r="Y865" s="51" t="str">
        <f>IFERROR(INDEX(Tab_UBIGEO[],MATCH(PlnMsv_Tab_Documentos[[#This Row],[Provincia]],Tab_UBIGEO[Provincia],0),MATCH(Y$34,Tab_UBIGEO[#Headers],0)),"")</f>
        <v/>
      </c>
      <c r="Z865" s="50" t="str">
        <f>IF(PlnMsv_Tab_Documentos[[#This Row],[Departamento]]&lt;&gt;"",IF(COUNTIF(Tab_UBIGEO[Departamento],PlnMsv_Tab_Documentos[[#This Row],[Departamento]])&gt;=1,1,0),"")</f>
        <v/>
      </c>
      <c r="AA8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5" s="34"/>
    </row>
    <row r="866" spans="3:29" ht="27.6" customHeight="1">
      <c r="C866" s="88"/>
      <c r="D866" s="89"/>
      <c r="E866" s="90"/>
      <c r="F866" s="91"/>
      <c r="G866" s="92"/>
      <c r="H866" s="93"/>
      <c r="I866" s="93"/>
      <c r="J866" s="94"/>
      <c r="K866" s="94"/>
      <c r="L866" s="94"/>
      <c r="M866" s="94"/>
      <c r="N866" s="94"/>
      <c r="O866" s="95"/>
      <c r="P866" s="96"/>
      <c r="T866" s="49">
        <v>832</v>
      </c>
      <c r="U8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6" s="50" t="str">
        <f>IFERROR(INDEX(Tab_UBIGEO[],MATCH(PlnMsv_Tab_DocumentosAux[[#This Row],[ADQ_UBIGEO]],Tab_UBIGEO[UBIGEO],0),MATCH($V$34,Tab_UBIGEO[#Headers],0)),"")</f>
        <v/>
      </c>
      <c r="W866" s="50" t="str">
        <f>IFERROR(INDEX(Tab_UBIGEO[],MATCH(PlnMsv_Tab_DocumentosAux[[#This Row],[ADQ_UBIGEO]],Tab_UBIGEO[UBIGEO],0),MATCH($W$34,Tab_UBIGEO[#Headers],0)),"")</f>
        <v/>
      </c>
      <c r="X866" s="51" t="str">
        <f>IFERROR(INDEX(Tab_UBIGEO[],MATCH(PlnMsv_Tab_Documentos[[#This Row],[Departamento]],Tab_UBIGEO[Departamento],0),MATCH(X$34,Tab_UBIGEO[#Headers],0)),"")</f>
        <v/>
      </c>
      <c r="Y866" s="51" t="str">
        <f>IFERROR(INDEX(Tab_UBIGEO[],MATCH(PlnMsv_Tab_Documentos[[#This Row],[Provincia]],Tab_UBIGEO[Provincia],0),MATCH(Y$34,Tab_UBIGEO[#Headers],0)),"")</f>
        <v/>
      </c>
      <c r="Z866" s="50" t="str">
        <f>IF(PlnMsv_Tab_Documentos[[#This Row],[Departamento]]&lt;&gt;"",IF(COUNTIF(Tab_UBIGEO[Departamento],PlnMsv_Tab_Documentos[[#This Row],[Departamento]])&gt;=1,1,0),"")</f>
        <v/>
      </c>
      <c r="AA8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6" s="34"/>
    </row>
    <row r="867" spans="3:29" ht="27.6" customHeight="1">
      <c r="C867" s="88"/>
      <c r="D867" s="89"/>
      <c r="E867" s="90"/>
      <c r="F867" s="91"/>
      <c r="G867" s="92"/>
      <c r="H867" s="93"/>
      <c r="I867" s="93"/>
      <c r="J867" s="94"/>
      <c r="K867" s="94"/>
      <c r="L867" s="94"/>
      <c r="M867" s="94"/>
      <c r="N867" s="94"/>
      <c r="O867" s="95"/>
      <c r="P867" s="96"/>
      <c r="T867" s="49">
        <v>833</v>
      </c>
      <c r="U8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7" s="50" t="str">
        <f>IFERROR(INDEX(Tab_UBIGEO[],MATCH(PlnMsv_Tab_DocumentosAux[[#This Row],[ADQ_UBIGEO]],Tab_UBIGEO[UBIGEO],0),MATCH($V$34,Tab_UBIGEO[#Headers],0)),"")</f>
        <v/>
      </c>
      <c r="W867" s="50" t="str">
        <f>IFERROR(INDEX(Tab_UBIGEO[],MATCH(PlnMsv_Tab_DocumentosAux[[#This Row],[ADQ_UBIGEO]],Tab_UBIGEO[UBIGEO],0),MATCH($W$34,Tab_UBIGEO[#Headers],0)),"")</f>
        <v/>
      </c>
      <c r="X867" s="51" t="str">
        <f>IFERROR(INDEX(Tab_UBIGEO[],MATCH(PlnMsv_Tab_Documentos[[#This Row],[Departamento]],Tab_UBIGEO[Departamento],0),MATCH(X$34,Tab_UBIGEO[#Headers],0)),"")</f>
        <v/>
      </c>
      <c r="Y867" s="51" t="str">
        <f>IFERROR(INDEX(Tab_UBIGEO[],MATCH(PlnMsv_Tab_Documentos[[#This Row],[Provincia]],Tab_UBIGEO[Provincia],0),MATCH(Y$34,Tab_UBIGEO[#Headers],0)),"")</f>
        <v/>
      </c>
      <c r="Z867" s="50" t="str">
        <f>IF(PlnMsv_Tab_Documentos[[#This Row],[Departamento]]&lt;&gt;"",IF(COUNTIF(Tab_UBIGEO[Departamento],PlnMsv_Tab_Documentos[[#This Row],[Departamento]])&gt;=1,1,0),"")</f>
        <v/>
      </c>
      <c r="AA8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7" s="34"/>
    </row>
    <row r="868" spans="3:29" ht="27.6" customHeight="1">
      <c r="C868" s="88"/>
      <c r="D868" s="89"/>
      <c r="E868" s="90"/>
      <c r="F868" s="91"/>
      <c r="G868" s="92"/>
      <c r="H868" s="93"/>
      <c r="I868" s="93"/>
      <c r="J868" s="94"/>
      <c r="K868" s="94"/>
      <c r="L868" s="94"/>
      <c r="M868" s="94"/>
      <c r="N868" s="94"/>
      <c r="O868" s="95"/>
      <c r="P868" s="96"/>
      <c r="T868" s="49">
        <v>834</v>
      </c>
      <c r="U8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8" s="50" t="str">
        <f>IFERROR(INDEX(Tab_UBIGEO[],MATCH(PlnMsv_Tab_DocumentosAux[[#This Row],[ADQ_UBIGEO]],Tab_UBIGEO[UBIGEO],0),MATCH($V$34,Tab_UBIGEO[#Headers],0)),"")</f>
        <v/>
      </c>
      <c r="W868" s="50" t="str">
        <f>IFERROR(INDEX(Tab_UBIGEO[],MATCH(PlnMsv_Tab_DocumentosAux[[#This Row],[ADQ_UBIGEO]],Tab_UBIGEO[UBIGEO],0),MATCH($W$34,Tab_UBIGEO[#Headers],0)),"")</f>
        <v/>
      </c>
      <c r="X868" s="51" t="str">
        <f>IFERROR(INDEX(Tab_UBIGEO[],MATCH(PlnMsv_Tab_Documentos[[#This Row],[Departamento]],Tab_UBIGEO[Departamento],0),MATCH(X$34,Tab_UBIGEO[#Headers],0)),"")</f>
        <v/>
      </c>
      <c r="Y868" s="51" t="str">
        <f>IFERROR(INDEX(Tab_UBIGEO[],MATCH(PlnMsv_Tab_Documentos[[#This Row],[Provincia]],Tab_UBIGEO[Provincia],0),MATCH(Y$34,Tab_UBIGEO[#Headers],0)),"")</f>
        <v/>
      </c>
      <c r="Z868" s="50" t="str">
        <f>IF(PlnMsv_Tab_Documentos[[#This Row],[Departamento]]&lt;&gt;"",IF(COUNTIF(Tab_UBIGEO[Departamento],PlnMsv_Tab_Documentos[[#This Row],[Departamento]])&gt;=1,1,0),"")</f>
        <v/>
      </c>
      <c r="AA8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8" s="34"/>
    </row>
    <row r="869" spans="3:29" ht="27.6" customHeight="1">
      <c r="C869" s="88"/>
      <c r="D869" s="89"/>
      <c r="E869" s="90"/>
      <c r="F869" s="91"/>
      <c r="G869" s="92"/>
      <c r="H869" s="93"/>
      <c r="I869" s="93"/>
      <c r="J869" s="94"/>
      <c r="K869" s="94"/>
      <c r="L869" s="94"/>
      <c r="M869" s="94"/>
      <c r="N869" s="94"/>
      <c r="O869" s="95"/>
      <c r="P869" s="96"/>
      <c r="T869" s="49">
        <v>835</v>
      </c>
      <c r="U8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69" s="50" t="str">
        <f>IFERROR(INDEX(Tab_UBIGEO[],MATCH(PlnMsv_Tab_DocumentosAux[[#This Row],[ADQ_UBIGEO]],Tab_UBIGEO[UBIGEO],0),MATCH($V$34,Tab_UBIGEO[#Headers],0)),"")</f>
        <v/>
      </c>
      <c r="W869" s="50" t="str">
        <f>IFERROR(INDEX(Tab_UBIGEO[],MATCH(PlnMsv_Tab_DocumentosAux[[#This Row],[ADQ_UBIGEO]],Tab_UBIGEO[UBIGEO],0),MATCH($W$34,Tab_UBIGEO[#Headers],0)),"")</f>
        <v/>
      </c>
      <c r="X869" s="51" t="str">
        <f>IFERROR(INDEX(Tab_UBIGEO[],MATCH(PlnMsv_Tab_Documentos[[#This Row],[Departamento]],Tab_UBIGEO[Departamento],0),MATCH(X$34,Tab_UBIGEO[#Headers],0)),"")</f>
        <v/>
      </c>
      <c r="Y869" s="51" t="str">
        <f>IFERROR(INDEX(Tab_UBIGEO[],MATCH(PlnMsv_Tab_Documentos[[#This Row],[Provincia]],Tab_UBIGEO[Provincia],0),MATCH(Y$34,Tab_UBIGEO[#Headers],0)),"")</f>
        <v/>
      </c>
      <c r="Z869" s="50" t="str">
        <f>IF(PlnMsv_Tab_Documentos[[#This Row],[Departamento]]&lt;&gt;"",IF(COUNTIF(Tab_UBIGEO[Departamento],PlnMsv_Tab_Documentos[[#This Row],[Departamento]])&gt;=1,1,0),"")</f>
        <v/>
      </c>
      <c r="AA8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69" s="34"/>
    </row>
    <row r="870" spans="3:29" ht="27.6" customHeight="1">
      <c r="C870" s="88"/>
      <c r="D870" s="89"/>
      <c r="E870" s="90"/>
      <c r="F870" s="91"/>
      <c r="G870" s="92"/>
      <c r="H870" s="93"/>
      <c r="I870" s="93"/>
      <c r="J870" s="94"/>
      <c r="K870" s="94"/>
      <c r="L870" s="94"/>
      <c r="M870" s="94"/>
      <c r="N870" s="94"/>
      <c r="O870" s="95"/>
      <c r="P870" s="96"/>
      <c r="T870" s="49">
        <v>836</v>
      </c>
      <c r="U8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0" s="50" t="str">
        <f>IFERROR(INDEX(Tab_UBIGEO[],MATCH(PlnMsv_Tab_DocumentosAux[[#This Row],[ADQ_UBIGEO]],Tab_UBIGEO[UBIGEO],0),MATCH($V$34,Tab_UBIGEO[#Headers],0)),"")</f>
        <v/>
      </c>
      <c r="W870" s="50" t="str">
        <f>IFERROR(INDEX(Tab_UBIGEO[],MATCH(PlnMsv_Tab_DocumentosAux[[#This Row],[ADQ_UBIGEO]],Tab_UBIGEO[UBIGEO],0),MATCH($W$34,Tab_UBIGEO[#Headers],0)),"")</f>
        <v/>
      </c>
      <c r="X870" s="51" t="str">
        <f>IFERROR(INDEX(Tab_UBIGEO[],MATCH(PlnMsv_Tab_Documentos[[#This Row],[Departamento]],Tab_UBIGEO[Departamento],0),MATCH(X$34,Tab_UBIGEO[#Headers],0)),"")</f>
        <v/>
      </c>
      <c r="Y870" s="51" t="str">
        <f>IFERROR(INDEX(Tab_UBIGEO[],MATCH(PlnMsv_Tab_Documentos[[#This Row],[Provincia]],Tab_UBIGEO[Provincia],0),MATCH(Y$34,Tab_UBIGEO[#Headers],0)),"")</f>
        <v/>
      </c>
      <c r="Z870" s="50" t="str">
        <f>IF(PlnMsv_Tab_Documentos[[#This Row],[Departamento]]&lt;&gt;"",IF(COUNTIF(Tab_UBIGEO[Departamento],PlnMsv_Tab_Documentos[[#This Row],[Departamento]])&gt;=1,1,0),"")</f>
        <v/>
      </c>
      <c r="AA8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0" s="34"/>
    </row>
    <row r="871" spans="3:29" ht="27.6" customHeight="1">
      <c r="C871" s="88"/>
      <c r="D871" s="89"/>
      <c r="E871" s="90"/>
      <c r="F871" s="91"/>
      <c r="G871" s="92"/>
      <c r="H871" s="93"/>
      <c r="I871" s="93"/>
      <c r="J871" s="94"/>
      <c r="K871" s="94"/>
      <c r="L871" s="94"/>
      <c r="M871" s="94"/>
      <c r="N871" s="94"/>
      <c r="O871" s="95"/>
      <c r="P871" s="96"/>
      <c r="T871" s="49">
        <v>837</v>
      </c>
      <c r="U8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1" s="50" t="str">
        <f>IFERROR(INDEX(Tab_UBIGEO[],MATCH(PlnMsv_Tab_DocumentosAux[[#This Row],[ADQ_UBIGEO]],Tab_UBIGEO[UBIGEO],0),MATCH($V$34,Tab_UBIGEO[#Headers],0)),"")</f>
        <v/>
      </c>
      <c r="W871" s="50" t="str">
        <f>IFERROR(INDEX(Tab_UBIGEO[],MATCH(PlnMsv_Tab_DocumentosAux[[#This Row],[ADQ_UBIGEO]],Tab_UBIGEO[UBIGEO],0),MATCH($W$34,Tab_UBIGEO[#Headers],0)),"")</f>
        <v/>
      </c>
      <c r="X871" s="51" t="str">
        <f>IFERROR(INDEX(Tab_UBIGEO[],MATCH(PlnMsv_Tab_Documentos[[#This Row],[Departamento]],Tab_UBIGEO[Departamento],0),MATCH(X$34,Tab_UBIGEO[#Headers],0)),"")</f>
        <v/>
      </c>
      <c r="Y871" s="51" t="str">
        <f>IFERROR(INDEX(Tab_UBIGEO[],MATCH(PlnMsv_Tab_Documentos[[#This Row],[Provincia]],Tab_UBIGEO[Provincia],0),MATCH(Y$34,Tab_UBIGEO[#Headers],0)),"")</f>
        <v/>
      </c>
      <c r="Z871" s="50" t="str">
        <f>IF(PlnMsv_Tab_Documentos[[#This Row],[Departamento]]&lt;&gt;"",IF(COUNTIF(Tab_UBIGEO[Departamento],PlnMsv_Tab_Documentos[[#This Row],[Departamento]])&gt;=1,1,0),"")</f>
        <v/>
      </c>
      <c r="AA8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1" s="34"/>
    </row>
    <row r="872" spans="3:29" ht="27.6" customHeight="1">
      <c r="C872" s="88"/>
      <c r="D872" s="89"/>
      <c r="E872" s="90"/>
      <c r="F872" s="91"/>
      <c r="G872" s="92"/>
      <c r="H872" s="93"/>
      <c r="I872" s="93"/>
      <c r="J872" s="94"/>
      <c r="K872" s="94"/>
      <c r="L872" s="94"/>
      <c r="M872" s="94"/>
      <c r="N872" s="94"/>
      <c r="O872" s="95"/>
      <c r="P872" s="96"/>
      <c r="T872" s="49">
        <v>838</v>
      </c>
      <c r="U8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2" s="50" t="str">
        <f>IFERROR(INDEX(Tab_UBIGEO[],MATCH(PlnMsv_Tab_DocumentosAux[[#This Row],[ADQ_UBIGEO]],Tab_UBIGEO[UBIGEO],0),MATCH($V$34,Tab_UBIGEO[#Headers],0)),"")</f>
        <v/>
      </c>
      <c r="W872" s="50" t="str">
        <f>IFERROR(INDEX(Tab_UBIGEO[],MATCH(PlnMsv_Tab_DocumentosAux[[#This Row],[ADQ_UBIGEO]],Tab_UBIGEO[UBIGEO],0),MATCH($W$34,Tab_UBIGEO[#Headers],0)),"")</f>
        <v/>
      </c>
      <c r="X872" s="51" t="str">
        <f>IFERROR(INDEX(Tab_UBIGEO[],MATCH(PlnMsv_Tab_Documentos[[#This Row],[Departamento]],Tab_UBIGEO[Departamento],0),MATCH(X$34,Tab_UBIGEO[#Headers],0)),"")</f>
        <v/>
      </c>
      <c r="Y872" s="51" t="str">
        <f>IFERROR(INDEX(Tab_UBIGEO[],MATCH(PlnMsv_Tab_Documentos[[#This Row],[Provincia]],Tab_UBIGEO[Provincia],0),MATCH(Y$34,Tab_UBIGEO[#Headers],0)),"")</f>
        <v/>
      </c>
      <c r="Z872" s="50" t="str">
        <f>IF(PlnMsv_Tab_Documentos[[#This Row],[Departamento]]&lt;&gt;"",IF(COUNTIF(Tab_UBIGEO[Departamento],PlnMsv_Tab_Documentos[[#This Row],[Departamento]])&gt;=1,1,0),"")</f>
        <v/>
      </c>
      <c r="AA8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2" s="34"/>
    </row>
    <row r="873" spans="3:29" ht="27.6" customHeight="1">
      <c r="C873" s="88"/>
      <c r="D873" s="89"/>
      <c r="E873" s="90"/>
      <c r="F873" s="91"/>
      <c r="G873" s="92"/>
      <c r="H873" s="93"/>
      <c r="I873" s="93"/>
      <c r="J873" s="94"/>
      <c r="K873" s="94"/>
      <c r="L873" s="94"/>
      <c r="M873" s="94"/>
      <c r="N873" s="94"/>
      <c r="O873" s="95"/>
      <c r="P873" s="96"/>
      <c r="T873" s="49">
        <v>839</v>
      </c>
      <c r="U8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3" s="50" t="str">
        <f>IFERROR(INDEX(Tab_UBIGEO[],MATCH(PlnMsv_Tab_DocumentosAux[[#This Row],[ADQ_UBIGEO]],Tab_UBIGEO[UBIGEO],0),MATCH($V$34,Tab_UBIGEO[#Headers],0)),"")</f>
        <v/>
      </c>
      <c r="W873" s="50" t="str">
        <f>IFERROR(INDEX(Tab_UBIGEO[],MATCH(PlnMsv_Tab_DocumentosAux[[#This Row],[ADQ_UBIGEO]],Tab_UBIGEO[UBIGEO],0),MATCH($W$34,Tab_UBIGEO[#Headers],0)),"")</f>
        <v/>
      </c>
      <c r="X873" s="51" t="str">
        <f>IFERROR(INDEX(Tab_UBIGEO[],MATCH(PlnMsv_Tab_Documentos[[#This Row],[Departamento]],Tab_UBIGEO[Departamento],0),MATCH(X$34,Tab_UBIGEO[#Headers],0)),"")</f>
        <v/>
      </c>
      <c r="Y873" s="51" t="str">
        <f>IFERROR(INDEX(Tab_UBIGEO[],MATCH(PlnMsv_Tab_Documentos[[#This Row],[Provincia]],Tab_UBIGEO[Provincia],0),MATCH(Y$34,Tab_UBIGEO[#Headers],0)),"")</f>
        <v/>
      </c>
      <c r="Z873" s="50" t="str">
        <f>IF(PlnMsv_Tab_Documentos[[#This Row],[Departamento]]&lt;&gt;"",IF(COUNTIF(Tab_UBIGEO[Departamento],PlnMsv_Tab_Documentos[[#This Row],[Departamento]])&gt;=1,1,0),"")</f>
        <v/>
      </c>
      <c r="AA8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3" s="34"/>
    </row>
    <row r="874" spans="3:29" ht="27.6" customHeight="1">
      <c r="C874" s="88"/>
      <c r="D874" s="89"/>
      <c r="E874" s="90"/>
      <c r="F874" s="91"/>
      <c r="G874" s="92"/>
      <c r="H874" s="93"/>
      <c r="I874" s="93"/>
      <c r="J874" s="94"/>
      <c r="K874" s="94"/>
      <c r="L874" s="94"/>
      <c r="M874" s="94"/>
      <c r="N874" s="94"/>
      <c r="O874" s="95"/>
      <c r="P874" s="96"/>
      <c r="T874" s="49">
        <v>840</v>
      </c>
      <c r="U8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4" s="50" t="str">
        <f>IFERROR(INDEX(Tab_UBIGEO[],MATCH(PlnMsv_Tab_DocumentosAux[[#This Row],[ADQ_UBIGEO]],Tab_UBIGEO[UBIGEO],0),MATCH($V$34,Tab_UBIGEO[#Headers],0)),"")</f>
        <v/>
      </c>
      <c r="W874" s="50" t="str">
        <f>IFERROR(INDEX(Tab_UBIGEO[],MATCH(PlnMsv_Tab_DocumentosAux[[#This Row],[ADQ_UBIGEO]],Tab_UBIGEO[UBIGEO],0),MATCH($W$34,Tab_UBIGEO[#Headers],0)),"")</f>
        <v/>
      </c>
      <c r="X874" s="51" t="str">
        <f>IFERROR(INDEX(Tab_UBIGEO[],MATCH(PlnMsv_Tab_Documentos[[#This Row],[Departamento]],Tab_UBIGEO[Departamento],0),MATCH(X$34,Tab_UBIGEO[#Headers],0)),"")</f>
        <v/>
      </c>
      <c r="Y874" s="51" t="str">
        <f>IFERROR(INDEX(Tab_UBIGEO[],MATCH(PlnMsv_Tab_Documentos[[#This Row],[Provincia]],Tab_UBIGEO[Provincia],0),MATCH(Y$34,Tab_UBIGEO[#Headers],0)),"")</f>
        <v/>
      </c>
      <c r="Z874" s="50" t="str">
        <f>IF(PlnMsv_Tab_Documentos[[#This Row],[Departamento]]&lt;&gt;"",IF(COUNTIF(Tab_UBIGEO[Departamento],PlnMsv_Tab_Documentos[[#This Row],[Departamento]])&gt;=1,1,0),"")</f>
        <v/>
      </c>
      <c r="AA8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4" s="34"/>
    </row>
    <row r="875" spans="3:29" ht="27.6" customHeight="1">
      <c r="C875" s="88"/>
      <c r="D875" s="89"/>
      <c r="E875" s="90"/>
      <c r="F875" s="91"/>
      <c r="G875" s="92"/>
      <c r="H875" s="93"/>
      <c r="I875" s="93"/>
      <c r="J875" s="94"/>
      <c r="K875" s="94"/>
      <c r="L875" s="94"/>
      <c r="M875" s="94"/>
      <c r="N875" s="94"/>
      <c r="O875" s="95"/>
      <c r="P875" s="96"/>
      <c r="T875" s="49">
        <v>841</v>
      </c>
      <c r="U8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5" s="50" t="str">
        <f>IFERROR(INDEX(Tab_UBIGEO[],MATCH(PlnMsv_Tab_DocumentosAux[[#This Row],[ADQ_UBIGEO]],Tab_UBIGEO[UBIGEO],0),MATCH($V$34,Tab_UBIGEO[#Headers],0)),"")</f>
        <v/>
      </c>
      <c r="W875" s="50" t="str">
        <f>IFERROR(INDEX(Tab_UBIGEO[],MATCH(PlnMsv_Tab_DocumentosAux[[#This Row],[ADQ_UBIGEO]],Tab_UBIGEO[UBIGEO],0),MATCH($W$34,Tab_UBIGEO[#Headers],0)),"")</f>
        <v/>
      </c>
      <c r="X875" s="51" t="str">
        <f>IFERROR(INDEX(Tab_UBIGEO[],MATCH(PlnMsv_Tab_Documentos[[#This Row],[Departamento]],Tab_UBIGEO[Departamento],0),MATCH(X$34,Tab_UBIGEO[#Headers],0)),"")</f>
        <v/>
      </c>
      <c r="Y875" s="51" t="str">
        <f>IFERROR(INDEX(Tab_UBIGEO[],MATCH(PlnMsv_Tab_Documentos[[#This Row],[Provincia]],Tab_UBIGEO[Provincia],0),MATCH(Y$34,Tab_UBIGEO[#Headers],0)),"")</f>
        <v/>
      </c>
      <c r="Z875" s="50" t="str">
        <f>IF(PlnMsv_Tab_Documentos[[#This Row],[Departamento]]&lt;&gt;"",IF(COUNTIF(Tab_UBIGEO[Departamento],PlnMsv_Tab_Documentos[[#This Row],[Departamento]])&gt;=1,1,0),"")</f>
        <v/>
      </c>
      <c r="AA8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5" s="34"/>
    </row>
    <row r="876" spans="3:29" ht="27.6" customHeight="1">
      <c r="C876" s="88"/>
      <c r="D876" s="89"/>
      <c r="E876" s="90"/>
      <c r="F876" s="91"/>
      <c r="G876" s="92"/>
      <c r="H876" s="93"/>
      <c r="I876" s="93"/>
      <c r="J876" s="94"/>
      <c r="K876" s="94"/>
      <c r="L876" s="94"/>
      <c r="M876" s="94"/>
      <c r="N876" s="94"/>
      <c r="O876" s="95"/>
      <c r="P876" s="96"/>
      <c r="T876" s="49">
        <v>842</v>
      </c>
      <c r="U8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6" s="50" t="str">
        <f>IFERROR(INDEX(Tab_UBIGEO[],MATCH(PlnMsv_Tab_DocumentosAux[[#This Row],[ADQ_UBIGEO]],Tab_UBIGEO[UBIGEO],0),MATCH($V$34,Tab_UBIGEO[#Headers],0)),"")</f>
        <v/>
      </c>
      <c r="W876" s="50" t="str">
        <f>IFERROR(INDEX(Tab_UBIGEO[],MATCH(PlnMsv_Tab_DocumentosAux[[#This Row],[ADQ_UBIGEO]],Tab_UBIGEO[UBIGEO],0),MATCH($W$34,Tab_UBIGEO[#Headers],0)),"")</f>
        <v/>
      </c>
      <c r="X876" s="51" t="str">
        <f>IFERROR(INDEX(Tab_UBIGEO[],MATCH(PlnMsv_Tab_Documentos[[#This Row],[Departamento]],Tab_UBIGEO[Departamento],0),MATCH(X$34,Tab_UBIGEO[#Headers],0)),"")</f>
        <v/>
      </c>
      <c r="Y876" s="51" t="str">
        <f>IFERROR(INDEX(Tab_UBIGEO[],MATCH(PlnMsv_Tab_Documentos[[#This Row],[Provincia]],Tab_UBIGEO[Provincia],0),MATCH(Y$34,Tab_UBIGEO[#Headers],0)),"")</f>
        <v/>
      </c>
      <c r="Z876" s="50" t="str">
        <f>IF(PlnMsv_Tab_Documentos[[#This Row],[Departamento]]&lt;&gt;"",IF(COUNTIF(Tab_UBIGEO[Departamento],PlnMsv_Tab_Documentos[[#This Row],[Departamento]])&gt;=1,1,0),"")</f>
        <v/>
      </c>
      <c r="AA8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6" s="34"/>
    </row>
    <row r="877" spans="3:29" ht="27.6" customHeight="1">
      <c r="C877" s="88"/>
      <c r="D877" s="89"/>
      <c r="E877" s="90"/>
      <c r="F877" s="91"/>
      <c r="G877" s="92"/>
      <c r="H877" s="93"/>
      <c r="I877" s="93"/>
      <c r="J877" s="94"/>
      <c r="K877" s="94"/>
      <c r="L877" s="94"/>
      <c r="M877" s="94"/>
      <c r="N877" s="94"/>
      <c r="O877" s="95"/>
      <c r="P877" s="96"/>
      <c r="T877" s="49">
        <v>843</v>
      </c>
      <c r="U8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7" s="50" t="str">
        <f>IFERROR(INDEX(Tab_UBIGEO[],MATCH(PlnMsv_Tab_DocumentosAux[[#This Row],[ADQ_UBIGEO]],Tab_UBIGEO[UBIGEO],0),MATCH($V$34,Tab_UBIGEO[#Headers],0)),"")</f>
        <v/>
      </c>
      <c r="W877" s="50" t="str">
        <f>IFERROR(INDEX(Tab_UBIGEO[],MATCH(PlnMsv_Tab_DocumentosAux[[#This Row],[ADQ_UBIGEO]],Tab_UBIGEO[UBIGEO],0),MATCH($W$34,Tab_UBIGEO[#Headers],0)),"")</f>
        <v/>
      </c>
      <c r="X877" s="51" t="str">
        <f>IFERROR(INDEX(Tab_UBIGEO[],MATCH(PlnMsv_Tab_Documentos[[#This Row],[Departamento]],Tab_UBIGEO[Departamento],0),MATCH(X$34,Tab_UBIGEO[#Headers],0)),"")</f>
        <v/>
      </c>
      <c r="Y877" s="51" t="str">
        <f>IFERROR(INDEX(Tab_UBIGEO[],MATCH(PlnMsv_Tab_Documentos[[#This Row],[Provincia]],Tab_UBIGEO[Provincia],0),MATCH(Y$34,Tab_UBIGEO[#Headers],0)),"")</f>
        <v/>
      </c>
      <c r="Z877" s="50" t="str">
        <f>IF(PlnMsv_Tab_Documentos[[#This Row],[Departamento]]&lt;&gt;"",IF(COUNTIF(Tab_UBIGEO[Departamento],PlnMsv_Tab_Documentos[[#This Row],[Departamento]])&gt;=1,1,0),"")</f>
        <v/>
      </c>
      <c r="AA8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7" s="34"/>
    </row>
    <row r="878" spans="3:29" ht="27.6" customHeight="1">
      <c r="C878" s="88"/>
      <c r="D878" s="89"/>
      <c r="E878" s="90"/>
      <c r="F878" s="91"/>
      <c r="G878" s="92"/>
      <c r="H878" s="93"/>
      <c r="I878" s="93"/>
      <c r="J878" s="94"/>
      <c r="K878" s="94"/>
      <c r="L878" s="94"/>
      <c r="M878" s="94"/>
      <c r="N878" s="94"/>
      <c r="O878" s="95"/>
      <c r="P878" s="96"/>
      <c r="T878" s="49">
        <v>844</v>
      </c>
      <c r="U8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8" s="50" t="str">
        <f>IFERROR(INDEX(Tab_UBIGEO[],MATCH(PlnMsv_Tab_DocumentosAux[[#This Row],[ADQ_UBIGEO]],Tab_UBIGEO[UBIGEO],0),MATCH($V$34,Tab_UBIGEO[#Headers],0)),"")</f>
        <v/>
      </c>
      <c r="W878" s="50" t="str">
        <f>IFERROR(INDEX(Tab_UBIGEO[],MATCH(PlnMsv_Tab_DocumentosAux[[#This Row],[ADQ_UBIGEO]],Tab_UBIGEO[UBIGEO],0),MATCH($W$34,Tab_UBIGEO[#Headers],0)),"")</f>
        <v/>
      </c>
      <c r="X878" s="51" t="str">
        <f>IFERROR(INDEX(Tab_UBIGEO[],MATCH(PlnMsv_Tab_Documentos[[#This Row],[Departamento]],Tab_UBIGEO[Departamento],0),MATCH(X$34,Tab_UBIGEO[#Headers],0)),"")</f>
        <v/>
      </c>
      <c r="Y878" s="51" t="str">
        <f>IFERROR(INDEX(Tab_UBIGEO[],MATCH(PlnMsv_Tab_Documentos[[#This Row],[Provincia]],Tab_UBIGEO[Provincia],0),MATCH(Y$34,Tab_UBIGEO[#Headers],0)),"")</f>
        <v/>
      </c>
      <c r="Z878" s="50" t="str">
        <f>IF(PlnMsv_Tab_Documentos[[#This Row],[Departamento]]&lt;&gt;"",IF(COUNTIF(Tab_UBIGEO[Departamento],PlnMsv_Tab_Documentos[[#This Row],[Departamento]])&gt;=1,1,0),"")</f>
        <v/>
      </c>
      <c r="AA8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8" s="34"/>
    </row>
    <row r="879" spans="3:29" ht="27.6" customHeight="1">
      <c r="C879" s="88"/>
      <c r="D879" s="89"/>
      <c r="E879" s="90"/>
      <c r="F879" s="91"/>
      <c r="G879" s="92"/>
      <c r="H879" s="93"/>
      <c r="I879" s="93"/>
      <c r="J879" s="94"/>
      <c r="K879" s="94"/>
      <c r="L879" s="94"/>
      <c r="M879" s="94"/>
      <c r="N879" s="94"/>
      <c r="O879" s="95"/>
      <c r="P879" s="96"/>
      <c r="T879" s="49">
        <v>845</v>
      </c>
      <c r="U8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79" s="50" t="str">
        <f>IFERROR(INDEX(Tab_UBIGEO[],MATCH(PlnMsv_Tab_DocumentosAux[[#This Row],[ADQ_UBIGEO]],Tab_UBIGEO[UBIGEO],0),MATCH($V$34,Tab_UBIGEO[#Headers],0)),"")</f>
        <v/>
      </c>
      <c r="W879" s="50" t="str">
        <f>IFERROR(INDEX(Tab_UBIGEO[],MATCH(PlnMsv_Tab_DocumentosAux[[#This Row],[ADQ_UBIGEO]],Tab_UBIGEO[UBIGEO],0),MATCH($W$34,Tab_UBIGEO[#Headers],0)),"")</f>
        <v/>
      </c>
      <c r="X879" s="51" t="str">
        <f>IFERROR(INDEX(Tab_UBIGEO[],MATCH(PlnMsv_Tab_Documentos[[#This Row],[Departamento]],Tab_UBIGEO[Departamento],0),MATCH(X$34,Tab_UBIGEO[#Headers],0)),"")</f>
        <v/>
      </c>
      <c r="Y879" s="51" t="str">
        <f>IFERROR(INDEX(Tab_UBIGEO[],MATCH(PlnMsv_Tab_Documentos[[#This Row],[Provincia]],Tab_UBIGEO[Provincia],0),MATCH(Y$34,Tab_UBIGEO[#Headers],0)),"")</f>
        <v/>
      </c>
      <c r="Z879" s="50" t="str">
        <f>IF(PlnMsv_Tab_Documentos[[#This Row],[Departamento]]&lt;&gt;"",IF(COUNTIF(Tab_UBIGEO[Departamento],PlnMsv_Tab_Documentos[[#This Row],[Departamento]])&gt;=1,1,0),"")</f>
        <v/>
      </c>
      <c r="AA8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79" s="34"/>
    </row>
    <row r="880" spans="3:29" ht="27.6" customHeight="1">
      <c r="C880" s="88"/>
      <c r="D880" s="89"/>
      <c r="E880" s="90"/>
      <c r="F880" s="91"/>
      <c r="G880" s="92"/>
      <c r="H880" s="93"/>
      <c r="I880" s="93"/>
      <c r="J880" s="94"/>
      <c r="K880" s="94"/>
      <c r="L880" s="94"/>
      <c r="M880" s="94"/>
      <c r="N880" s="94"/>
      <c r="O880" s="95"/>
      <c r="P880" s="96"/>
      <c r="T880" s="49">
        <v>846</v>
      </c>
      <c r="U8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0" s="50" t="str">
        <f>IFERROR(INDEX(Tab_UBIGEO[],MATCH(PlnMsv_Tab_DocumentosAux[[#This Row],[ADQ_UBIGEO]],Tab_UBIGEO[UBIGEO],0),MATCH($V$34,Tab_UBIGEO[#Headers],0)),"")</f>
        <v/>
      </c>
      <c r="W880" s="50" t="str">
        <f>IFERROR(INDEX(Tab_UBIGEO[],MATCH(PlnMsv_Tab_DocumentosAux[[#This Row],[ADQ_UBIGEO]],Tab_UBIGEO[UBIGEO],0),MATCH($W$34,Tab_UBIGEO[#Headers],0)),"")</f>
        <v/>
      </c>
      <c r="X880" s="51" t="str">
        <f>IFERROR(INDEX(Tab_UBIGEO[],MATCH(PlnMsv_Tab_Documentos[[#This Row],[Departamento]],Tab_UBIGEO[Departamento],0),MATCH(X$34,Tab_UBIGEO[#Headers],0)),"")</f>
        <v/>
      </c>
      <c r="Y880" s="51" t="str">
        <f>IFERROR(INDEX(Tab_UBIGEO[],MATCH(PlnMsv_Tab_Documentos[[#This Row],[Provincia]],Tab_UBIGEO[Provincia],0),MATCH(Y$34,Tab_UBIGEO[#Headers],0)),"")</f>
        <v/>
      </c>
      <c r="Z880" s="50" t="str">
        <f>IF(PlnMsv_Tab_Documentos[[#This Row],[Departamento]]&lt;&gt;"",IF(COUNTIF(Tab_UBIGEO[Departamento],PlnMsv_Tab_Documentos[[#This Row],[Departamento]])&gt;=1,1,0),"")</f>
        <v/>
      </c>
      <c r="AA8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0" s="34"/>
    </row>
    <row r="881" spans="3:29" ht="27.6" customHeight="1">
      <c r="C881" s="88"/>
      <c r="D881" s="89"/>
      <c r="E881" s="90"/>
      <c r="F881" s="91"/>
      <c r="G881" s="92"/>
      <c r="H881" s="93"/>
      <c r="I881" s="93"/>
      <c r="J881" s="94"/>
      <c r="K881" s="94"/>
      <c r="L881" s="94"/>
      <c r="M881" s="94"/>
      <c r="N881" s="94"/>
      <c r="O881" s="95"/>
      <c r="P881" s="96"/>
      <c r="T881" s="49">
        <v>847</v>
      </c>
      <c r="U8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1" s="50" t="str">
        <f>IFERROR(INDEX(Tab_UBIGEO[],MATCH(PlnMsv_Tab_DocumentosAux[[#This Row],[ADQ_UBIGEO]],Tab_UBIGEO[UBIGEO],0),MATCH($V$34,Tab_UBIGEO[#Headers],0)),"")</f>
        <v/>
      </c>
      <c r="W881" s="50" t="str">
        <f>IFERROR(INDEX(Tab_UBIGEO[],MATCH(PlnMsv_Tab_DocumentosAux[[#This Row],[ADQ_UBIGEO]],Tab_UBIGEO[UBIGEO],0),MATCH($W$34,Tab_UBIGEO[#Headers],0)),"")</f>
        <v/>
      </c>
      <c r="X881" s="51" t="str">
        <f>IFERROR(INDEX(Tab_UBIGEO[],MATCH(PlnMsv_Tab_Documentos[[#This Row],[Departamento]],Tab_UBIGEO[Departamento],0),MATCH(X$34,Tab_UBIGEO[#Headers],0)),"")</f>
        <v/>
      </c>
      <c r="Y881" s="51" t="str">
        <f>IFERROR(INDEX(Tab_UBIGEO[],MATCH(PlnMsv_Tab_Documentos[[#This Row],[Provincia]],Tab_UBIGEO[Provincia],0),MATCH(Y$34,Tab_UBIGEO[#Headers],0)),"")</f>
        <v/>
      </c>
      <c r="Z881" s="50" t="str">
        <f>IF(PlnMsv_Tab_Documentos[[#This Row],[Departamento]]&lt;&gt;"",IF(COUNTIF(Tab_UBIGEO[Departamento],PlnMsv_Tab_Documentos[[#This Row],[Departamento]])&gt;=1,1,0),"")</f>
        <v/>
      </c>
      <c r="AA8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1" s="34"/>
    </row>
    <row r="882" spans="3:29" ht="27.6" customHeight="1">
      <c r="C882" s="88"/>
      <c r="D882" s="89"/>
      <c r="E882" s="90"/>
      <c r="F882" s="91"/>
      <c r="G882" s="92"/>
      <c r="H882" s="93"/>
      <c r="I882" s="93"/>
      <c r="J882" s="94"/>
      <c r="K882" s="94"/>
      <c r="L882" s="94"/>
      <c r="M882" s="94"/>
      <c r="N882" s="94"/>
      <c r="O882" s="95"/>
      <c r="P882" s="96"/>
      <c r="T882" s="49">
        <v>848</v>
      </c>
      <c r="U8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2" s="50" t="str">
        <f>IFERROR(INDEX(Tab_UBIGEO[],MATCH(PlnMsv_Tab_DocumentosAux[[#This Row],[ADQ_UBIGEO]],Tab_UBIGEO[UBIGEO],0),MATCH($V$34,Tab_UBIGEO[#Headers],0)),"")</f>
        <v/>
      </c>
      <c r="W882" s="50" t="str">
        <f>IFERROR(INDEX(Tab_UBIGEO[],MATCH(PlnMsv_Tab_DocumentosAux[[#This Row],[ADQ_UBIGEO]],Tab_UBIGEO[UBIGEO],0),MATCH($W$34,Tab_UBIGEO[#Headers],0)),"")</f>
        <v/>
      </c>
      <c r="X882" s="51" t="str">
        <f>IFERROR(INDEX(Tab_UBIGEO[],MATCH(PlnMsv_Tab_Documentos[[#This Row],[Departamento]],Tab_UBIGEO[Departamento],0),MATCH(X$34,Tab_UBIGEO[#Headers],0)),"")</f>
        <v/>
      </c>
      <c r="Y882" s="51" t="str">
        <f>IFERROR(INDEX(Tab_UBIGEO[],MATCH(PlnMsv_Tab_Documentos[[#This Row],[Provincia]],Tab_UBIGEO[Provincia],0),MATCH(Y$34,Tab_UBIGEO[#Headers],0)),"")</f>
        <v/>
      </c>
      <c r="Z882" s="50" t="str">
        <f>IF(PlnMsv_Tab_Documentos[[#This Row],[Departamento]]&lt;&gt;"",IF(COUNTIF(Tab_UBIGEO[Departamento],PlnMsv_Tab_Documentos[[#This Row],[Departamento]])&gt;=1,1,0),"")</f>
        <v/>
      </c>
      <c r="AA8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2" s="34"/>
    </row>
    <row r="883" spans="3:29" ht="27.6" customHeight="1">
      <c r="C883" s="88"/>
      <c r="D883" s="89"/>
      <c r="E883" s="90"/>
      <c r="F883" s="91"/>
      <c r="G883" s="92"/>
      <c r="H883" s="93"/>
      <c r="I883" s="93"/>
      <c r="J883" s="94"/>
      <c r="K883" s="94"/>
      <c r="L883" s="94"/>
      <c r="M883" s="94"/>
      <c r="N883" s="94"/>
      <c r="O883" s="95"/>
      <c r="P883" s="96"/>
      <c r="T883" s="49">
        <v>849</v>
      </c>
      <c r="U8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3" s="50" t="str">
        <f>IFERROR(INDEX(Tab_UBIGEO[],MATCH(PlnMsv_Tab_DocumentosAux[[#This Row],[ADQ_UBIGEO]],Tab_UBIGEO[UBIGEO],0),MATCH($V$34,Tab_UBIGEO[#Headers],0)),"")</f>
        <v/>
      </c>
      <c r="W883" s="50" t="str">
        <f>IFERROR(INDEX(Tab_UBIGEO[],MATCH(PlnMsv_Tab_DocumentosAux[[#This Row],[ADQ_UBIGEO]],Tab_UBIGEO[UBIGEO],0),MATCH($W$34,Tab_UBIGEO[#Headers],0)),"")</f>
        <v/>
      </c>
      <c r="X883" s="51" t="str">
        <f>IFERROR(INDEX(Tab_UBIGEO[],MATCH(PlnMsv_Tab_Documentos[[#This Row],[Departamento]],Tab_UBIGEO[Departamento],0),MATCH(X$34,Tab_UBIGEO[#Headers],0)),"")</f>
        <v/>
      </c>
      <c r="Y883" s="51" t="str">
        <f>IFERROR(INDEX(Tab_UBIGEO[],MATCH(PlnMsv_Tab_Documentos[[#This Row],[Provincia]],Tab_UBIGEO[Provincia],0),MATCH(Y$34,Tab_UBIGEO[#Headers],0)),"")</f>
        <v/>
      </c>
      <c r="Z883" s="50" t="str">
        <f>IF(PlnMsv_Tab_Documentos[[#This Row],[Departamento]]&lt;&gt;"",IF(COUNTIF(Tab_UBIGEO[Departamento],PlnMsv_Tab_Documentos[[#This Row],[Departamento]])&gt;=1,1,0),"")</f>
        <v/>
      </c>
      <c r="AA8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3" s="34"/>
    </row>
    <row r="884" spans="3:29" ht="27.6" customHeight="1">
      <c r="C884" s="88"/>
      <c r="D884" s="89"/>
      <c r="E884" s="90"/>
      <c r="F884" s="91"/>
      <c r="G884" s="92"/>
      <c r="H884" s="93"/>
      <c r="I884" s="93"/>
      <c r="J884" s="94"/>
      <c r="K884" s="94"/>
      <c r="L884" s="94"/>
      <c r="M884" s="94"/>
      <c r="N884" s="94"/>
      <c r="O884" s="95"/>
      <c r="P884" s="96"/>
      <c r="T884" s="49">
        <v>850</v>
      </c>
      <c r="U8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4" s="50" t="str">
        <f>IFERROR(INDEX(Tab_UBIGEO[],MATCH(PlnMsv_Tab_DocumentosAux[[#This Row],[ADQ_UBIGEO]],Tab_UBIGEO[UBIGEO],0),MATCH($V$34,Tab_UBIGEO[#Headers],0)),"")</f>
        <v/>
      </c>
      <c r="W884" s="50" t="str">
        <f>IFERROR(INDEX(Tab_UBIGEO[],MATCH(PlnMsv_Tab_DocumentosAux[[#This Row],[ADQ_UBIGEO]],Tab_UBIGEO[UBIGEO],0),MATCH($W$34,Tab_UBIGEO[#Headers],0)),"")</f>
        <v/>
      </c>
      <c r="X884" s="51" t="str">
        <f>IFERROR(INDEX(Tab_UBIGEO[],MATCH(PlnMsv_Tab_Documentos[[#This Row],[Departamento]],Tab_UBIGEO[Departamento],0),MATCH(X$34,Tab_UBIGEO[#Headers],0)),"")</f>
        <v/>
      </c>
      <c r="Y884" s="51" t="str">
        <f>IFERROR(INDEX(Tab_UBIGEO[],MATCH(PlnMsv_Tab_Documentos[[#This Row],[Provincia]],Tab_UBIGEO[Provincia],0),MATCH(Y$34,Tab_UBIGEO[#Headers],0)),"")</f>
        <v/>
      </c>
      <c r="Z884" s="50" t="str">
        <f>IF(PlnMsv_Tab_Documentos[[#This Row],[Departamento]]&lt;&gt;"",IF(COUNTIF(Tab_UBIGEO[Departamento],PlnMsv_Tab_Documentos[[#This Row],[Departamento]])&gt;=1,1,0),"")</f>
        <v/>
      </c>
      <c r="AA8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4" s="34"/>
    </row>
    <row r="885" spans="3:29" ht="27.6" customHeight="1">
      <c r="C885" s="88"/>
      <c r="D885" s="89"/>
      <c r="E885" s="90"/>
      <c r="F885" s="91"/>
      <c r="G885" s="92"/>
      <c r="H885" s="93"/>
      <c r="I885" s="93"/>
      <c r="J885" s="94"/>
      <c r="K885" s="94"/>
      <c r="L885" s="94"/>
      <c r="M885" s="94"/>
      <c r="N885" s="94"/>
      <c r="O885" s="95"/>
      <c r="P885" s="96"/>
      <c r="T885" s="49">
        <v>851</v>
      </c>
      <c r="U8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5" s="50" t="str">
        <f>IFERROR(INDEX(Tab_UBIGEO[],MATCH(PlnMsv_Tab_DocumentosAux[[#This Row],[ADQ_UBIGEO]],Tab_UBIGEO[UBIGEO],0),MATCH($V$34,Tab_UBIGEO[#Headers],0)),"")</f>
        <v/>
      </c>
      <c r="W885" s="50" t="str">
        <f>IFERROR(INDEX(Tab_UBIGEO[],MATCH(PlnMsv_Tab_DocumentosAux[[#This Row],[ADQ_UBIGEO]],Tab_UBIGEO[UBIGEO],0),MATCH($W$34,Tab_UBIGEO[#Headers],0)),"")</f>
        <v/>
      </c>
      <c r="X885" s="51" t="str">
        <f>IFERROR(INDEX(Tab_UBIGEO[],MATCH(PlnMsv_Tab_Documentos[[#This Row],[Departamento]],Tab_UBIGEO[Departamento],0),MATCH(X$34,Tab_UBIGEO[#Headers],0)),"")</f>
        <v/>
      </c>
      <c r="Y885" s="51" t="str">
        <f>IFERROR(INDEX(Tab_UBIGEO[],MATCH(PlnMsv_Tab_Documentos[[#This Row],[Provincia]],Tab_UBIGEO[Provincia],0),MATCH(Y$34,Tab_UBIGEO[#Headers],0)),"")</f>
        <v/>
      </c>
      <c r="Z885" s="50" t="str">
        <f>IF(PlnMsv_Tab_Documentos[[#This Row],[Departamento]]&lt;&gt;"",IF(COUNTIF(Tab_UBIGEO[Departamento],PlnMsv_Tab_Documentos[[#This Row],[Departamento]])&gt;=1,1,0),"")</f>
        <v/>
      </c>
      <c r="AA8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5" s="34"/>
    </row>
    <row r="886" spans="3:29" ht="27.6" customHeight="1">
      <c r="C886" s="88"/>
      <c r="D886" s="89"/>
      <c r="E886" s="90"/>
      <c r="F886" s="91"/>
      <c r="G886" s="92"/>
      <c r="H886" s="93"/>
      <c r="I886" s="93"/>
      <c r="J886" s="94"/>
      <c r="K886" s="94"/>
      <c r="L886" s="94"/>
      <c r="M886" s="94"/>
      <c r="N886" s="94"/>
      <c r="O886" s="95"/>
      <c r="P886" s="96"/>
      <c r="T886" s="49">
        <v>852</v>
      </c>
      <c r="U8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6" s="50" t="str">
        <f>IFERROR(INDEX(Tab_UBIGEO[],MATCH(PlnMsv_Tab_DocumentosAux[[#This Row],[ADQ_UBIGEO]],Tab_UBIGEO[UBIGEO],0),MATCH($V$34,Tab_UBIGEO[#Headers],0)),"")</f>
        <v/>
      </c>
      <c r="W886" s="50" t="str">
        <f>IFERROR(INDEX(Tab_UBIGEO[],MATCH(PlnMsv_Tab_DocumentosAux[[#This Row],[ADQ_UBIGEO]],Tab_UBIGEO[UBIGEO],0),MATCH($W$34,Tab_UBIGEO[#Headers],0)),"")</f>
        <v/>
      </c>
      <c r="X886" s="51" t="str">
        <f>IFERROR(INDEX(Tab_UBIGEO[],MATCH(PlnMsv_Tab_Documentos[[#This Row],[Departamento]],Tab_UBIGEO[Departamento],0),MATCH(X$34,Tab_UBIGEO[#Headers],0)),"")</f>
        <v/>
      </c>
      <c r="Y886" s="51" t="str">
        <f>IFERROR(INDEX(Tab_UBIGEO[],MATCH(PlnMsv_Tab_Documentos[[#This Row],[Provincia]],Tab_UBIGEO[Provincia],0),MATCH(Y$34,Tab_UBIGEO[#Headers],0)),"")</f>
        <v/>
      </c>
      <c r="Z886" s="50" t="str">
        <f>IF(PlnMsv_Tab_Documentos[[#This Row],[Departamento]]&lt;&gt;"",IF(COUNTIF(Tab_UBIGEO[Departamento],PlnMsv_Tab_Documentos[[#This Row],[Departamento]])&gt;=1,1,0),"")</f>
        <v/>
      </c>
      <c r="AA8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6" s="34"/>
    </row>
    <row r="887" spans="3:29" ht="27.6" customHeight="1">
      <c r="C887" s="88"/>
      <c r="D887" s="89"/>
      <c r="E887" s="90"/>
      <c r="F887" s="91"/>
      <c r="G887" s="92"/>
      <c r="H887" s="93"/>
      <c r="I887" s="93"/>
      <c r="J887" s="94"/>
      <c r="K887" s="94"/>
      <c r="L887" s="94"/>
      <c r="M887" s="94"/>
      <c r="N887" s="94"/>
      <c r="O887" s="95"/>
      <c r="P887" s="96"/>
      <c r="T887" s="49">
        <v>853</v>
      </c>
      <c r="U8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7" s="50" t="str">
        <f>IFERROR(INDEX(Tab_UBIGEO[],MATCH(PlnMsv_Tab_DocumentosAux[[#This Row],[ADQ_UBIGEO]],Tab_UBIGEO[UBIGEO],0),MATCH($V$34,Tab_UBIGEO[#Headers],0)),"")</f>
        <v/>
      </c>
      <c r="W887" s="50" t="str">
        <f>IFERROR(INDEX(Tab_UBIGEO[],MATCH(PlnMsv_Tab_DocumentosAux[[#This Row],[ADQ_UBIGEO]],Tab_UBIGEO[UBIGEO],0),MATCH($W$34,Tab_UBIGEO[#Headers],0)),"")</f>
        <v/>
      </c>
      <c r="X887" s="51" t="str">
        <f>IFERROR(INDEX(Tab_UBIGEO[],MATCH(PlnMsv_Tab_Documentos[[#This Row],[Departamento]],Tab_UBIGEO[Departamento],0),MATCH(X$34,Tab_UBIGEO[#Headers],0)),"")</f>
        <v/>
      </c>
      <c r="Y887" s="51" t="str">
        <f>IFERROR(INDEX(Tab_UBIGEO[],MATCH(PlnMsv_Tab_Documentos[[#This Row],[Provincia]],Tab_UBIGEO[Provincia],0),MATCH(Y$34,Tab_UBIGEO[#Headers],0)),"")</f>
        <v/>
      </c>
      <c r="Z887" s="50" t="str">
        <f>IF(PlnMsv_Tab_Documentos[[#This Row],[Departamento]]&lt;&gt;"",IF(COUNTIF(Tab_UBIGEO[Departamento],PlnMsv_Tab_Documentos[[#This Row],[Departamento]])&gt;=1,1,0),"")</f>
        <v/>
      </c>
      <c r="AA8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7" s="34"/>
    </row>
    <row r="888" spans="3:29" ht="27.6" customHeight="1">
      <c r="C888" s="88"/>
      <c r="D888" s="89"/>
      <c r="E888" s="90"/>
      <c r="F888" s="91"/>
      <c r="G888" s="92"/>
      <c r="H888" s="93"/>
      <c r="I888" s="93"/>
      <c r="J888" s="94"/>
      <c r="K888" s="94"/>
      <c r="L888" s="94"/>
      <c r="M888" s="94"/>
      <c r="N888" s="94"/>
      <c r="O888" s="95"/>
      <c r="P888" s="96"/>
      <c r="T888" s="49">
        <v>854</v>
      </c>
      <c r="U8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8" s="50" t="str">
        <f>IFERROR(INDEX(Tab_UBIGEO[],MATCH(PlnMsv_Tab_DocumentosAux[[#This Row],[ADQ_UBIGEO]],Tab_UBIGEO[UBIGEO],0),MATCH($V$34,Tab_UBIGEO[#Headers],0)),"")</f>
        <v/>
      </c>
      <c r="W888" s="50" t="str">
        <f>IFERROR(INDEX(Tab_UBIGEO[],MATCH(PlnMsv_Tab_DocumentosAux[[#This Row],[ADQ_UBIGEO]],Tab_UBIGEO[UBIGEO],0),MATCH($W$34,Tab_UBIGEO[#Headers],0)),"")</f>
        <v/>
      </c>
      <c r="X888" s="51" t="str">
        <f>IFERROR(INDEX(Tab_UBIGEO[],MATCH(PlnMsv_Tab_Documentos[[#This Row],[Departamento]],Tab_UBIGEO[Departamento],0),MATCH(X$34,Tab_UBIGEO[#Headers],0)),"")</f>
        <v/>
      </c>
      <c r="Y888" s="51" t="str">
        <f>IFERROR(INDEX(Tab_UBIGEO[],MATCH(PlnMsv_Tab_Documentos[[#This Row],[Provincia]],Tab_UBIGEO[Provincia],0),MATCH(Y$34,Tab_UBIGEO[#Headers],0)),"")</f>
        <v/>
      </c>
      <c r="Z888" s="50" t="str">
        <f>IF(PlnMsv_Tab_Documentos[[#This Row],[Departamento]]&lt;&gt;"",IF(COUNTIF(Tab_UBIGEO[Departamento],PlnMsv_Tab_Documentos[[#This Row],[Departamento]])&gt;=1,1,0),"")</f>
        <v/>
      </c>
      <c r="AA8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8" s="34"/>
    </row>
    <row r="889" spans="3:29" ht="27.6" customHeight="1">
      <c r="C889" s="88"/>
      <c r="D889" s="89"/>
      <c r="E889" s="90"/>
      <c r="F889" s="91"/>
      <c r="G889" s="92"/>
      <c r="H889" s="93"/>
      <c r="I889" s="93"/>
      <c r="J889" s="94"/>
      <c r="K889" s="94"/>
      <c r="L889" s="94"/>
      <c r="M889" s="94"/>
      <c r="N889" s="94"/>
      <c r="O889" s="95"/>
      <c r="P889" s="96"/>
      <c r="T889" s="49">
        <v>855</v>
      </c>
      <c r="U8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89" s="50" t="str">
        <f>IFERROR(INDEX(Tab_UBIGEO[],MATCH(PlnMsv_Tab_DocumentosAux[[#This Row],[ADQ_UBIGEO]],Tab_UBIGEO[UBIGEO],0),MATCH($V$34,Tab_UBIGEO[#Headers],0)),"")</f>
        <v/>
      </c>
      <c r="W889" s="50" t="str">
        <f>IFERROR(INDEX(Tab_UBIGEO[],MATCH(PlnMsv_Tab_DocumentosAux[[#This Row],[ADQ_UBIGEO]],Tab_UBIGEO[UBIGEO],0),MATCH($W$34,Tab_UBIGEO[#Headers],0)),"")</f>
        <v/>
      </c>
      <c r="X889" s="51" t="str">
        <f>IFERROR(INDEX(Tab_UBIGEO[],MATCH(PlnMsv_Tab_Documentos[[#This Row],[Departamento]],Tab_UBIGEO[Departamento],0),MATCH(X$34,Tab_UBIGEO[#Headers],0)),"")</f>
        <v/>
      </c>
      <c r="Y889" s="51" t="str">
        <f>IFERROR(INDEX(Tab_UBIGEO[],MATCH(PlnMsv_Tab_Documentos[[#This Row],[Provincia]],Tab_UBIGEO[Provincia],0),MATCH(Y$34,Tab_UBIGEO[#Headers],0)),"")</f>
        <v/>
      </c>
      <c r="Z889" s="50" t="str">
        <f>IF(PlnMsv_Tab_Documentos[[#This Row],[Departamento]]&lt;&gt;"",IF(COUNTIF(Tab_UBIGEO[Departamento],PlnMsv_Tab_Documentos[[#This Row],[Departamento]])&gt;=1,1,0),"")</f>
        <v/>
      </c>
      <c r="AA8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89" s="34"/>
    </row>
    <row r="890" spans="3:29" ht="27.6" customHeight="1">
      <c r="C890" s="88"/>
      <c r="D890" s="89"/>
      <c r="E890" s="90"/>
      <c r="F890" s="91"/>
      <c r="G890" s="92"/>
      <c r="H890" s="93"/>
      <c r="I890" s="93"/>
      <c r="J890" s="94"/>
      <c r="K890" s="94"/>
      <c r="L890" s="94"/>
      <c r="M890" s="94"/>
      <c r="N890" s="94"/>
      <c r="O890" s="95"/>
      <c r="P890" s="96"/>
      <c r="T890" s="49">
        <v>856</v>
      </c>
      <c r="U8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0" s="50" t="str">
        <f>IFERROR(INDEX(Tab_UBIGEO[],MATCH(PlnMsv_Tab_DocumentosAux[[#This Row],[ADQ_UBIGEO]],Tab_UBIGEO[UBIGEO],0),MATCH($V$34,Tab_UBIGEO[#Headers],0)),"")</f>
        <v/>
      </c>
      <c r="W890" s="50" t="str">
        <f>IFERROR(INDEX(Tab_UBIGEO[],MATCH(PlnMsv_Tab_DocumentosAux[[#This Row],[ADQ_UBIGEO]],Tab_UBIGEO[UBIGEO],0),MATCH($W$34,Tab_UBIGEO[#Headers],0)),"")</f>
        <v/>
      </c>
      <c r="X890" s="51" t="str">
        <f>IFERROR(INDEX(Tab_UBIGEO[],MATCH(PlnMsv_Tab_Documentos[[#This Row],[Departamento]],Tab_UBIGEO[Departamento],0),MATCH(X$34,Tab_UBIGEO[#Headers],0)),"")</f>
        <v/>
      </c>
      <c r="Y890" s="51" t="str">
        <f>IFERROR(INDEX(Tab_UBIGEO[],MATCH(PlnMsv_Tab_Documentos[[#This Row],[Provincia]],Tab_UBIGEO[Provincia],0),MATCH(Y$34,Tab_UBIGEO[#Headers],0)),"")</f>
        <v/>
      </c>
      <c r="Z890" s="50" t="str">
        <f>IF(PlnMsv_Tab_Documentos[[#This Row],[Departamento]]&lt;&gt;"",IF(COUNTIF(Tab_UBIGEO[Departamento],PlnMsv_Tab_Documentos[[#This Row],[Departamento]])&gt;=1,1,0),"")</f>
        <v/>
      </c>
      <c r="AA8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0" s="34"/>
    </row>
    <row r="891" spans="3:29" ht="27.6" customHeight="1">
      <c r="C891" s="88"/>
      <c r="D891" s="89"/>
      <c r="E891" s="90"/>
      <c r="F891" s="91"/>
      <c r="G891" s="92"/>
      <c r="H891" s="93"/>
      <c r="I891" s="93"/>
      <c r="J891" s="94"/>
      <c r="K891" s="94"/>
      <c r="L891" s="94"/>
      <c r="M891" s="94"/>
      <c r="N891" s="94"/>
      <c r="O891" s="95"/>
      <c r="P891" s="96"/>
      <c r="T891" s="49">
        <v>857</v>
      </c>
      <c r="U8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1" s="50" t="str">
        <f>IFERROR(INDEX(Tab_UBIGEO[],MATCH(PlnMsv_Tab_DocumentosAux[[#This Row],[ADQ_UBIGEO]],Tab_UBIGEO[UBIGEO],0),MATCH($V$34,Tab_UBIGEO[#Headers],0)),"")</f>
        <v/>
      </c>
      <c r="W891" s="50" t="str">
        <f>IFERROR(INDEX(Tab_UBIGEO[],MATCH(PlnMsv_Tab_DocumentosAux[[#This Row],[ADQ_UBIGEO]],Tab_UBIGEO[UBIGEO],0),MATCH($W$34,Tab_UBIGEO[#Headers],0)),"")</f>
        <v/>
      </c>
      <c r="X891" s="51" t="str">
        <f>IFERROR(INDEX(Tab_UBIGEO[],MATCH(PlnMsv_Tab_Documentos[[#This Row],[Departamento]],Tab_UBIGEO[Departamento],0),MATCH(X$34,Tab_UBIGEO[#Headers],0)),"")</f>
        <v/>
      </c>
      <c r="Y891" s="51" t="str">
        <f>IFERROR(INDEX(Tab_UBIGEO[],MATCH(PlnMsv_Tab_Documentos[[#This Row],[Provincia]],Tab_UBIGEO[Provincia],0),MATCH(Y$34,Tab_UBIGEO[#Headers],0)),"")</f>
        <v/>
      </c>
      <c r="Z891" s="50" t="str">
        <f>IF(PlnMsv_Tab_Documentos[[#This Row],[Departamento]]&lt;&gt;"",IF(COUNTIF(Tab_UBIGEO[Departamento],PlnMsv_Tab_Documentos[[#This Row],[Departamento]])&gt;=1,1,0),"")</f>
        <v/>
      </c>
      <c r="AA8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1" s="34"/>
    </row>
    <row r="892" spans="3:29" ht="27.6" customHeight="1">
      <c r="C892" s="88"/>
      <c r="D892" s="89"/>
      <c r="E892" s="90"/>
      <c r="F892" s="91"/>
      <c r="G892" s="92"/>
      <c r="H892" s="93"/>
      <c r="I892" s="93"/>
      <c r="J892" s="94"/>
      <c r="K892" s="94"/>
      <c r="L892" s="94"/>
      <c r="M892" s="94"/>
      <c r="N892" s="94"/>
      <c r="O892" s="95"/>
      <c r="P892" s="96"/>
      <c r="T892" s="49">
        <v>858</v>
      </c>
      <c r="U8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2" s="50" t="str">
        <f>IFERROR(INDEX(Tab_UBIGEO[],MATCH(PlnMsv_Tab_DocumentosAux[[#This Row],[ADQ_UBIGEO]],Tab_UBIGEO[UBIGEO],0),MATCH($V$34,Tab_UBIGEO[#Headers],0)),"")</f>
        <v/>
      </c>
      <c r="W892" s="50" t="str">
        <f>IFERROR(INDEX(Tab_UBIGEO[],MATCH(PlnMsv_Tab_DocumentosAux[[#This Row],[ADQ_UBIGEO]],Tab_UBIGEO[UBIGEO],0),MATCH($W$34,Tab_UBIGEO[#Headers],0)),"")</f>
        <v/>
      </c>
      <c r="X892" s="51" t="str">
        <f>IFERROR(INDEX(Tab_UBIGEO[],MATCH(PlnMsv_Tab_Documentos[[#This Row],[Departamento]],Tab_UBIGEO[Departamento],0),MATCH(X$34,Tab_UBIGEO[#Headers],0)),"")</f>
        <v/>
      </c>
      <c r="Y892" s="51" t="str">
        <f>IFERROR(INDEX(Tab_UBIGEO[],MATCH(PlnMsv_Tab_Documentos[[#This Row],[Provincia]],Tab_UBIGEO[Provincia],0),MATCH(Y$34,Tab_UBIGEO[#Headers],0)),"")</f>
        <v/>
      </c>
      <c r="Z892" s="50" t="str">
        <f>IF(PlnMsv_Tab_Documentos[[#This Row],[Departamento]]&lt;&gt;"",IF(COUNTIF(Tab_UBIGEO[Departamento],PlnMsv_Tab_Documentos[[#This Row],[Departamento]])&gt;=1,1,0),"")</f>
        <v/>
      </c>
      <c r="AA8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2" s="34"/>
    </row>
    <row r="893" spans="3:29" ht="27.6" customHeight="1">
      <c r="C893" s="88"/>
      <c r="D893" s="89"/>
      <c r="E893" s="90"/>
      <c r="F893" s="91"/>
      <c r="G893" s="92"/>
      <c r="H893" s="93"/>
      <c r="I893" s="93"/>
      <c r="J893" s="94"/>
      <c r="K893" s="94"/>
      <c r="L893" s="94"/>
      <c r="M893" s="94"/>
      <c r="N893" s="94"/>
      <c r="O893" s="95"/>
      <c r="P893" s="96"/>
      <c r="T893" s="49">
        <v>859</v>
      </c>
      <c r="U8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3" s="50" t="str">
        <f>IFERROR(INDEX(Tab_UBIGEO[],MATCH(PlnMsv_Tab_DocumentosAux[[#This Row],[ADQ_UBIGEO]],Tab_UBIGEO[UBIGEO],0),MATCH($V$34,Tab_UBIGEO[#Headers],0)),"")</f>
        <v/>
      </c>
      <c r="W893" s="50" t="str">
        <f>IFERROR(INDEX(Tab_UBIGEO[],MATCH(PlnMsv_Tab_DocumentosAux[[#This Row],[ADQ_UBIGEO]],Tab_UBIGEO[UBIGEO],0),MATCH($W$34,Tab_UBIGEO[#Headers],0)),"")</f>
        <v/>
      </c>
      <c r="X893" s="51" t="str">
        <f>IFERROR(INDEX(Tab_UBIGEO[],MATCH(PlnMsv_Tab_Documentos[[#This Row],[Departamento]],Tab_UBIGEO[Departamento],0),MATCH(X$34,Tab_UBIGEO[#Headers],0)),"")</f>
        <v/>
      </c>
      <c r="Y893" s="51" t="str">
        <f>IFERROR(INDEX(Tab_UBIGEO[],MATCH(PlnMsv_Tab_Documentos[[#This Row],[Provincia]],Tab_UBIGEO[Provincia],0),MATCH(Y$34,Tab_UBIGEO[#Headers],0)),"")</f>
        <v/>
      </c>
      <c r="Z893" s="50" t="str">
        <f>IF(PlnMsv_Tab_Documentos[[#This Row],[Departamento]]&lt;&gt;"",IF(COUNTIF(Tab_UBIGEO[Departamento],PlnMsv_Tab_Documentos[[#This Row],[Departamento]])&gt;=1,1,0),"")</f>
        <v/>
      </c>
      <c r="AA8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3" s="34"/>
    </row>
    <row r="894" spans="3:29" ht="27.6" customHeight="1">
      <c r="C894" s="88"/>
      <c r="D894" s="89"/>
      <c r="E894" s="90"/>
      <c r="F894" s="91"/>
      <c r="G894" s="92"/>
      <c r="H894" s="93"/>
      <c r="I894" s="93"/>
      <c r="J894" s="94"/>
      <c r="K894" s="94"/>
      <c r="L894" s="94"/>
      <c r="M894" s="94"/>
      <c r="N894" s="94"/>
      <c r="O894" s="95"/>
      <c r="P894" s="96"/>
      <c r="T894" s="49">
        <v>860</v>
      </c>
      <c r="U8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4" s="50" t="str">
        <f>IFERROR(INDEX(Tab_UBIGEO[],MATCH(PlnMsv_Tab_DocumentosAux[[#This Row],[ADQ_UBIGEO]],Tab_UBIGEO[UBIGEO],0),MATCH($V$34,Tab_UBIGEO[#Headers],0)),"")</f>
        <v/>
      </c>
      <c r="W894" s="50" t="str">
        <f>IFERROR(INDEX(Tab_UBIGEO[],MATCH(PlnMsv_Tab_DocumentosAux[[#This Row],[ADQ_UBIGEO]],Tab_UBIGEO[UBIGEO],0),MATCH($W$34,Tab_UBIGEO[#Headers],0)),"")</f>
        <v/>
      </c>
      <c r="X894" s="51" t="str">
        <f>IFERROR(INDEX(Tab_UBIGEO[],MATCH(PlnMsv_Tab_Documentos[[#This Row],[Departamento]],Tab_UBIGEO[Departamento],0),MATCH(X$34,Tab_UBIGEO[#Headers],0)),"")</f>
        <v/>
      </c>
      <c r="Y894" s="51" t="str">
        <f>IFERROR(INDEX(Tab_UBIGEO[],MATCH(PlnMsv_Tab_Documentos[[#This Row],[Provincia]],Tab_UBIGEO[Provincia],0),MATCH(Y$34,Tab_UBIGEO[#Headers],0)),"")</f>
        <v/>
      </c>
      <c r="Z894" s="50" t="str">
        <f>IF(PlnMsv_Tab_Documentos[[#This Row],[Departamento]]&lt;&gt;"",IF(COUNTIF(Tab_UBIGEO[Departamento],PlnMsv_Tab_Documentos[[#This Row],[Departamento]])&gt;=1,1,0),"")</f>
        <v/>
      </c>
      <c r="AA8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4" s="34"/>
    </row>
    <row r="895" spans="3:29" ht="27.6" customHeight="1">
      <c r="C895" s="88"/>
      <c r="D895" s="89"/>
      <c r="E895" s="90"/>
      <c r="F895" s="91"/>
      <c r="G895" s="92"/>
      <c r="H895" s="93"/>
      <c r="I895" s="93"/>
      <c r="J895" s="94"/>
      <c r="K895" s="94"/>
      <c r="L895" s="94"/>
      <c r="M895" s="94"/>
      <c r="N895" s="94"/>
      <c r="O895" s="95"/>
      <c r="P895" s="96"/>
      <c r="T895" s="49">
        <v>861</v>
      </c>
      <c r="U8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5" s="50" t="str">
        <f>IFERROR(INDEX(Tab_UBIGEO[],MATCH(PlnMsv_Tab_DocumentosAux[[#This Row],[ADQ_UBIGEO]],Tab_UBIGEO[UBIGEO],0),MATCH($V$34,Tab_UBIGEO[#Headers],0)),"")</f>
        <v/>
      </c>
      <c r="W895" s="50" t="str">
        <f>IFERROR(INDEX(Tab_UBIGEO[],MATCH(PlnMsv_Tab_DocumentosAux[[#This Row],[ADQ_UBIGEO]],Tab_UBIGEO[UBIGEO],0),MATCH($W$34,Tab_UBIGEO[#Headers],0)),"")</f>
        <v/>
      </c>
      <c r="X895" s="51" t="str">
        <f>IFERROR(INDEX(Tab_UBIGEO[],MATCH(PlnMsv_Tab_Documentos[[#This Row],[Departamento]],Tab_UBIGEO[Departamento],0),MATCH(X$34,Tab_UBIGEO[#Headers],0)),"")</f>
        <v/>
      </c>
      <c r="Y895" s="51" t="str">
        <f>IFERROR(INDEX(Tab_UBIGEO[],MATCH(PlnMsv_Tab_Documentos[[#This Row],[Provincia]],Tab_UBIGEO[Provincia],0),MATCH(Y$34,Tab_UBIGEO[#Headers],0)),"")</f>
        <v/>
      </c>
      <c r="Z895" s="50" t="str">
        <f>IF(PlnMsv_Tab_Documentos[[#This Row],[Departamento]]&lt;&gt;"",IF(COUNTIF(Tab_UBIGEO[Departamento],PlnMsv_Tab_Documentos[[#This Row],[Departamento]])&gt;=1,1,0),"")</f>
        <v/>
      </c>
      <c r="AA8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5" s="34"/>
    </row>
    <row r="896" spans="3:29" ht="27.6" customHeight="1">
      <c r="C896" s="88"/>
      <c r="D896" s="89"/>
      <c r="E896" s="90"/>
      <c r="F896" s="91"/>
      <c r="G896" s="92"/>
      <c r="H896" s="93"/>
      <c r="I896" s="93"/>
      <c r="J896" s="94"/>
      <c r="K896" s="94"/>
      <c r="L896" s="94"/>
      <c r="M896" s="94"/>
      <c r="N896" s="94"/>
      <c r="O896" s="95"/>
      <c r="P896" s="96"/>
      <c r="T896" s="49">
        <v>862</v>
      </c>
      <c r="U8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6" s="50" t="str">
        <f>IFERROR(INDEX(Tab_UBIGEO[],MATCH(PlnMsv_Tab_DocumentosAux[[#This Row],[ADQ_UBIGEO]],Tab_UBIGEO[UBIGEO],0),MATCH($V$34,Tab_UBIGEO[#Headers],0)),"")</f>
        <v/>
      </c>
      <c r="W896" s="50" t="str">
        <f>IFERROR(INDEX(Tab_UBIGEO[],MATCH(PlnMsv_Tab_DocumentosAux[[#This Row],[ADQ_UBIGEO]],Tab_UBIGEO[UBIGEO],0),MATCH($W$34,Tab_UBIGEO[#Headers],0)),"")</f>
        <v/>
      </c>
      <c r="X896" s="51" t="str">
        <f>IFERROR(INDEX(Tab_UBIGEO[],MATCH(PlnMsv_Tab_Documentos[[#This Row],[Departamento]],Tab_UBIGEO[Departamento],0),MATCH(X$34,Tab_UBIGEO[#Headers],0)),"")</f>
        <v/>
      </c>
      <c r="Y896" s="51" t="str">
        <f>IFERROR(INDEX(Tab_UBIGEO[],MATCH(PlnMsv_Tab_Documentos[[#This Row],[Provincia]],Tab_UBIGEO[Provincia],0),MATCH(Y$34,Tab_UBIGEO[#Headers],0)),"")</f>
        <v/>
      </c>
      <c r="Z896" s="50" t="str">
        <f>IF(PlnMsv_Tab_Documentos[[#This Row],[Departamento]]&lt;&gt;"",IF(COUNTIF(Tab_UBIGEO[Departamento],PlnMsv_Tab_Documentos[[#This Row],[Departamento]])&gt;=1,1,0),"")</f>
        <v/>
      </c>
      <c r="AA8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6" s="34"/>
    </row>
    <row r="897" spans="3:29" ht="27.6" customHeight="1">
      <c r="C897" s="88"/>
      <c r="D897" s="89"/>
      <c r="E897" s="90"/>
      <c r="F897" s="91"/>
      <c r="G897" s="92"/>
      <c r="H897" s="93"/>
      <c r="I897" s="93"/>
      <c r="J897" s="94"/>
      <c r="K897" s="94"/>
      <c r="L897" s="94"/>
      <c r="M897" s="94"/>
      <c r="N897" s="94"/>
      <c r="O897" s="95"/>
      <c r="P897" s="96"/>
      <c r="T897" s="49">
        <v>863</v>
      </c>
      <c r="U8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7" s="50" t="str">
        <f>IFERROR(INDEX(Tab_UBIGEO[],MATCH(PlnMsv_Tab_DocumentosAux[[#This Row],[ADQ_UBIGEO]],Tab_UBIGEO[UBIGEO],0),MATCH($V$34,Tab_UBIGEO[#Headers],0)),"")</f>
        <v/>
      </c>
      <c r="W897" s="50" t="str">
        <f>IFERROR(INDEX(Tab_UBIGEO[],MATCH(PlnMsv_Tab_DocumentosAux[[#This Row],[ADQ_UBIGEO]],Tab_UBIGEO[UBIGEO],0),MATCH($W$34,Tab_UBIGEO[#Headers],0)),"")</f>
        <v/>
      </c>
      <c r="X897" s="51" t="str">
        <f>IFERROR(INDEX(Tab_UBIGEO[],MATCH(PlnMsv_Tab_Documentos[[#This Row],[Departamento]],Tab_UBIGEO[Departamento],0),MATCH(X$34,Tab_UBIGEO[#Headers],0)),"")</f>
        <v/>
      </c>
      <c r="Y897" s="51" t="str">
        <f>IFERROR(INDEX(Tab_UBIGEO[],MATCH(PlnMsv_Tab_Documentos[[#This Row],[Provincia]],Tab_UBIGEO[Provincia],0),MATCH(Y$34,Tab_UBIGEO[#Headers],0)),"")</f>
        <v/>
      </c>
      <c r="Z897" s="50" t="str">
        <f>IF(PlnMsv_Tab_Documentos[[#This Row],[Departamento]]&lt;&gt;"",IF(COUNTIF(Tab_UBIGEO[Departamento],PlnMsv_Tab_Documentos[[#This Row],[Departamento]])&gt;=1,1,0),"")</f>
        <v/>
      </c>
      <c r="AA8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7" s="34"/>
    </row>
    <row r="898" spans="3:29" ht="27.6" customHeight="1">
      <c r="C898" s="88"/>
      <c r="D898" s="89"/>
      <c r="E898" s="90"/>
      <c r="F898" s="91"/>
      <c r="G898" s="92"/>
      <c r="H898" s="93"/>
      <c r="I898" s="93"/>
      <c r="J898" s="94"/>
      <c r="K898" s="94"/>
      <c r="L898" s="94"/>
      <c r="M898" s="94"/>
      <c r="N898" s="94"/>
      <c r="O898" s="95"/>
      <c r="P898" s="96"/>
      <c r="T898" s="49">
        <v>864</v>
      </c>
      <c r="U8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8" s="50" t="str">
        <f>IFERROR(INDEX(Tab_UBIGEO[],MATCH(PlnMsv_Tab_DocumentosAux[[#This Row],[ADQ_UBIGEO]],Tab_UBIGEO[UBIGEO],0),MATCH($V$34,Tab_UBIGEO[#Headers],0)),"")</f>
        <v/>
      </c>
      <c r="W898" s="50" t="str">
        <f>IFERROR(INDEX(Tab_UBIGEO[],MATCH(PlnMsv_Tab_DocumentosAux[[#This Row],[ADQ_UBIGEO]],Tab_UBIGEO[UBIGEO],0),MATCH($W$34,Tab_UBIGEO[#Headers],0)),"")</f>
        <v/>
      </c>
      <c r="X898" s="51" t="str">
        <f>IFERROR(INDEX(Tab_UBIGEO[],MATCH(PlnMsv_Tab_Documentos[[#This Row],[Departamento]],Tab_UBIGEO[Departamento],0),MATCH(X$34,Tab_UBIGEO[#Headers],0)),"")</f>
        <v/>
      </c>
      <c r="Y898" s="51" t="str">
        <f>IFERROR(INDEX(Tab_UBIGEO[],MATCH(PlnMsv_Tab_Documentos[[#This Row],[Provincia]],Tab_UBIGEO[Provincia],0),MATCH(Y$34,Tab_UBIGEO[#Headers],0)),"")</f>
        <v/>
      </c>
      <c r="Z898" s="50" t="str">
        <f>IF(PlnMsv_Tab_Documentos[[#This Row],[Departamento]]&lt;&gt;"",IF(COUNTIF(Tab_UBIGEO[Departamento],PlnMsv_Tab_Documentos[[#This Row],[Departamento]])&gt;=1,1,0),"")</f>
        <v/>
      </c>
      <c r="AA8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8" s="34"/>
    </row>
    <row r="899" spans="3:29" ht="27.6" customHeight="1">
      <c r="C899" s="88"/>
      <c r="D899" s="89"/>
      <c r="E899" s="90"/>
      <c r="F899" s="91"/>
      <c r="G899" s="92"/>
      <c r="H899" s="93"/>
      <c r="I899" s="93"/>
      <c r="J899" s="94"/>
      <c r="K899" s="94"/>
      <c r="L899" s="94"/>
      <c r="M899" s="94"/>
      <c r="N899" s="94"/>
      <c r="O899" s="95"/>
      <c r="P899" s="96"/>
      <c r="T899" s="49">
        <v>865</v>
      </c>
      <c r="U8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899" s="50" t="str">
        <f>IFERROR(INDEX(Tab_UBIGEO[],MATCH(PlnMsv_Tab_DocumentosAux[[#This Row],[ADQ_UBIGEO]],Tab_UBIGEO[UBIGEO],0),MATCH($V$34,Tab_UBIGEO[#Headers],0)),"")</f>
        <v/>
      </c>
      <c r="W899" s="50" t="str">
        <f>IFERROR(INDEX(Tab_UBIGEO[],MATCH(PlnMsv_Tab_DocumentosAux[[#This Row],[ADQ_UBIGEO]],Tab_UBIGEO[UBIGEO],0),MATCH($W$34,Tab_UBIGEO[#Headers],0)),"")</f>
        <v/>
      </c>
      <c r="X899" s="51" t="str">
        <f>IFERROR(INDEX(Tab_UBIGEO[],MATCH(PlnMsv_Tab_Documentos[[#This Row],[Departamento]],Tab_UBIGEO[Departamento],0),MATCH(X$34,Tab_UBIGEO[#Headers],0)),"")</f>
        <v/>
      </c>
      <c r="Y899" s="51" t="str">
        <f>IFERROR(INDEX(Tab_UBIGEO[],MATCH(PlnMsv_Tab_Documentos[[#This Row],[Provincia]],Tab_UBIGEO[Provincia],0),MATCH(Y$34,Tab_UBIGEO[#Headers],0)),"")</f>
        <v/>
      </c>
      <c r="Z899" s="50" t="str">
        <f>IF(PlnMsv_Tab_Documentos[[#This Row],[Departamento]]&lt;&gt;"",IF(COUNTIF(Tab_UBIGEO[Departamento],PlnMsv_Tab_Documentos[[#This Row],[Departamento]])&gt;=1,1,0),"")</f>
        <v/>
      </c>
      <c r="AA8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8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899" s="34"/>
    </row>
    <row r="900" spans="3:29" ht="27.6" customHeight="1">
      <c r="C900" s="88"/>
      <c r="D900" s="89"/>
      <c r="E900" s="90"/>
      <c r="F900" s="91"/>
      <c r="G900" s="92"/>
      <c r="H900" s="93"/>
      <c r="I900" s="93"/>
      <c r="J900" s="94"/>
      <c r="K900" s="94"/>
      <c r="L900" s="94"/>
      <c r="M900" s="94"/>
      <c r="N900" s="94"/>
      <c r="O900" s="95"/>
      <c r="P900" s="96"/>
      <c r="T900" s="49">
        <v>866</v>
      </c>
      <c r="U9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0" s="50" t="str">
        <f>IFERROR(INDEX(Tab_UBIGEO[],MATCH(PlnMsv_Tab_DocumentosAux[[#This Row],[ADQ_UBIGEO]],Tab_UBIGEO[UBIGEO],0),MATCH($V$34,Tab_UBIGEO[#Headers],0)),"")</f>
        <v/>
      </c>
      <c r="W900" s="50" t="str">
        <f>IFERROR(INDEX(Tab_UBIGEO[],MATCH(PlnMsv_Tab_DocumentosAux[[#This Row],[ADQ_UBIGEO]],Tab_UBIGEO[UBIGEO],0),MATCH($W$34,Tab_UBIGEO[#Headers],0)),"")</f>
        <v/>
      </c>
      <c r="X900" s="51" t="str">
        <f>IFERROR(INDEX(Tab_UBIGEO[],MATCH(PlnMsv_Tab_Documentos[[#This Row],[Departamento]],Tab_UBIGEO[Departamento],0),MATCH(X$34,Tab_UBIGEO[#Headers],0)),"")</f>
        <v/>
      </c>
      <c r="Y900" s="51" t="str">
        <f>IFERROR(INDEX(Tab_UBIGEO[],MATCH(PlnMsv_Tab_Documentos[[#This Row],[Provincia]],Tab_UBIGEO[Provincia],0),MATCH(Y$34,Tab_UBIGEO[#Headers],0)),"")</f>
        <v/>
      </c>
      <c r="Z900" s="50" t="str">
        <f>IF(PlnMsv_Tab_Documentos[[#This Row],[Departamento]]&lt;&gt;"",IF(COUNTIF(Tab_UBIGEO[Departamento],PlnMsv_Tab_Documentos[[#This Row],[Departamento]])&gt;=1,1,0),"")</f>
        <v/>
      </c>
      <c r="AA9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0" s="34"/>
    </row>
    <row r="901" spans="3:29" ht="27.6" customHeight="1">
      <c r="C901" s="88"/>
      <c r="D901" s="89"/>
      <c r="E901" s="90"/>
      <c r="F901" s="91"/>
      <c r="G901" s="92"/>
      <c r="H901" s="93"/>
      <c r="I901" s="93"/>
      <c r="J901" s="94"/>
      <c r="K901" s="94"/>
      <c r="L901" s="94"/>
      <c r="M901" s="94"/>
      <c r="N901" s="94"/>
      <c r="O901" s="95"/>
      <c r="P901" s="96"/>
      <c r="T901" s="49">
        <v>867</v>
      </c>
      <c r="U9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1" s="50" t="str">
        <f>IFERROR(INDEX(Tab_UBIGEO[],MATCH(PlnMsv_Tab_DocumentosAux[[#This Row],[ADQ_UBIGEO]],Tab_UBIGEO[UBIGEO],0),MATCH($V$34,Tab_UBIGEO[#Headers],0)),"")</f>
        <v/>
      </c>
      <c r="W901" s="50" t="str">
        <f>IFERROR(INDEX(Tab_UBIGEO[],MATCH(PlnMsv_Tab_DocumentosAux[[#This Row],[ADQ_UBIGEO]],Tab_UBIGEO[UBIGEO],0),MATCH($W$34,Tab_UBIGEO[#Headers],0)),"")</f>
        <v/>
      </c>
      <c r="X901" s="51" t="str">
        <f>IFERROR(INDEX(Tab_UBIGEO[],MATCH(PlnMsv_Tab_Documentos[[#This Row],[Departamento]],Tab_UBIGEO[Departamento],0),MATCH(X$34,Tab_UBIGEO[#Headers],0)),"")</f>
        <v/>
      </c>
      <c r="Y901" s="51" t="str">
        <f>IFERROR(INDEX(Tab_UBIGEO[],MATCH(PlnMsv_Tab_Documentos[[#This Row],[Provincia]],Tab_UBIGEO[Provincia],0),MATCH(Y$34,Tab_UBIGEO[#Headers],0)),"")</f>
        <v/>
      </c>
      <c r="Z901" s="50" t="str">
        <f>IF(PlnMsv_Tab_Documentos[[#This Row],[Departamento]]&lt;&gt;"",IF(COUNTIF(Tab_UBIGEO[Departamento],PlnMsv_Tab_Documentos[[#This Row],[Departamento]])&gt;=1,1,0),"")</f>
        <v/>
      </c>
      <c r="AA9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1" s="34"/>
    </row>
    <row r="902" spans="3:29" ht="27.6" customHeight="1">
      <c r="C902" s="88"/>
      <c r="D902" s="89"/>
      <c r="E902" s="90"/>
      <c r="F902" s="91"/>
      <c r="G902" s="92"/>
      <c r="H902" s="93"/>
      <c r="I902" s="93"/>
      <c r="J902" s="94"/>
      <c r="K902" s="94"/>
      <c r="L902" s="94"/>
      <c r="M902" s="94"/>
      <c r="N902" s="94"/>
      <c r="O902" s="95"/>
      <c r="P902" s="96"/>
      <c r="T902" s="49">
        <v>868</v>
      </c>
      <c r="U9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2" s="50" t="str">
        <f>IFERROR(INDEX(Tab_UBIGEO[],MATCH(PlnMsv_Tab_DocumentosAux[[#This Row],[ADQ_UBIGEO]],Tab_UBIGEO[UBIGEO],0),MATCH($V$34,Tab_UBIGEO[#Headers],0)),"")</f>
        <v/>
      </c>
      <c r="W902" s="50" t="str">
        <f>IFERROR(INDEX(Tab_UBIGEO[],MATCH(PlnMsv_Tab_DocumentosAux[[#This Row],[ADQ_UBIGEO]],Tab_UBIGEO[UBIGEO],0),MATCH($W$34,Tab_UBIGEO[#Headers],0)),"")</f>
        <v/>
      </c>
      <c r="X902" s="51" t="str">
        <f>IFERROR(INDEX(Tab_UBIGEO[],MATCH(PlnMsv_Tab_Documentos[[#This Row],[Departamento]],Tab_UBIGEO[Departamento],0),MATCH(X$34,Tab_UBIGEO[#Headers],0)),"")</f>
        <v/>
      </c>
      <c r="Y902" s="51" t="str">
        <f>IFERROR(INDEX(Tab_UBIGEO[],MATCH(PlnMsv_Tab_Documentos[[#This Row],[Provincia]],Tab_UBIGEO[Provincia],0),MATCH(Y$34,Tab_UBIGEO[#Headers],0)),"")</f>
        <v/>
      </c>
      <c r="Z902" s="50" t="str">
        <f>IF(PlnMsv_Tab_Documentos[[#This Row],[Departamento]]&lt;&gt;"",IF(COUNTIF(Tab_UBIGEO[Departamento],PlnMsv_Tab_Documentos[[#This Row],[Departamento]])&gt;=1,1,0),"")</f>
        <v/>
      </c>
      <c r="AA9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2" s="34"/>
    </row>
    <row r="903" spans="3:29" ht="27.6" customHeight="1">
      <c r="C903" s="88"/>
      <c r="D903" s="89"/>
      <c r="E903" s="90"/>
      <c r="F903" s="91"/>
      <c r="G903" s="92"/>
      <c r="H903" s="93"/>
      <c r="I903" s="93"/>
      <c r="J903" s="94"/>
      <c r="K903" s="94"/>
      <c r="L903" s="94"/>
      <c r="M903" s="94"/>
      <c r="N903" s="94"/>
      <c r="O903" s="95"/>
      <c r="P903" s="96"/>
      <c r="T903" s="49">
        <v>869</v>
      </c>
      <c r="U9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3" s="50" t="str">
        <f>IFERROR(INDEX(Tab_UBIGEO[],MATCH(PlnMsv_Tab_DocumentosAux[[#This Row],[ADQ_UBIGEO]],Tab_UBIGEO[UBIGEO],0),MATCH($V$34,Tab_UBIGEO[#Headers],0)),"")</f>
        <v/>
      </c>
      <c r="W903" s="50" t="str">
        <f>IFERROR(INDEX(Tab_UBIGEO[],MATCH(PlnMsv_Tab_DocumentosAux[[#This Row],[ADQ_UBIGEO]],Tab_UBIGEO[UBIGEO],0),MATCH($W$34,Tab_UBIGEO[#Headers],0)),"")</f>
        <v/>
      </c>
      <c r="X903" s="51" t="str">
        <f>IFERROR(INDEX(Tab_UBIGEO[],MATCH(PlnMsv_Tab_Documentos[[#This Row],[Departamento]],Tab_UBIGEO[Departamento],0),MATCH(X$34,Tab_UBIGEO[#Headers],0)),"")</f>
        <v/>
      </c>
      <c r="Y903" s="51" t="str">
        <f>IFERROR(INDEX(Tab_UBIGEO[],MATCH(PlnMsv_Tab_Documentos[[#This Row],[Provincia]],Tab_UBIGEO[Provincia],0),MATCH(Y$34,Tab_UBIGEO[#Headers],0)),"")</f>
        <v/>
      </c>
      <c r="Z903" s="50" t="str">
        <f>IF(PlnMsv_Tab_Documentos[[#This Row],[Departamento]]&lt;&gt;"",IF(COUNTIF(Tab_UBIGEO[Departamento],PlnMsv_Tab_Documentos[[#This Row],[Departamento]])&gt;=1,1,0),"")</f>
        <v/>
      </c>
      <c r="AA9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3" s="34"/>
    </row>
    <row r="904" spans="3:29" ht="27.6" customHeight="1">
      <c r="C904" s="88"/>
      <c r="D904" s="89"/>
      <c r="E904" s="90"/>
      <c r="F904" s="91"/>
      <c r="G904" s="92"/>
      <c r="H904" s="93"/>
      <c r="I904" s="93"/>
      <c r="J904" s="94"/>
      <c r="K904" s="94"/>
      <c r="L904" s="94"/>
      <c r="M904" s="94"/>
      <c r="N904" s="94"/>
      <c r="O904" s="95"/>
      <c r="P904" s="96"/>
      <c r="T904" s="49">
        <v>870</v>
      </c>
      <c r="U9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4" s="50" t="str">
        <f>IFERROR(INDEX(Tab_UBIGEO[],MATCH(PlnMsv_Tab_DocumentosAux[[#This Row],[ADQ_UBIGEO]],Tab_UBIGEO[UBIGEO],0),MATCH($V$34,Tab_UBIGEO[#Headers],0)),"")</f>
        <v/>
      </c>
      <c r="W904" s="50" t="str">
        <f>IFERROR(INDEX(Tab_UBIGEO[],MATCH(PlnMsv_Tab_DocumentosAux[[#This Row],[ADQ_UBIGEO]],Tab_UBIGEO[UBIGEO],0),MATCH($W$34,Tab_UBIGEO[#Headers],0)),"")</f>
        <v/>
      </c>
      <c r="X904" s="51" t="str">
        <f>IFERROR(INDEX(Tab_UBIGEO[],MATCH(PlnMsv_Tab_Documentos[[#This Row],[Departamento]],Tab_UBIGEO[Departamento],0),MATCH(X$34,Tab_UBIGEO[#Headers],0)),"")</f>
        <v/>
      </c>
      <c r="Y904" s="51" t="str">
        <f>IFERROR(INDEX(Tab_UBIGEO[],MATCH(PlnMsv_Tab_Documentos[[#This Row],[Provincia]],Tab_UBIGEO[Provincia],0),MATCH(Y$34,Tab_UBIGEO[#Headers],0)),"")</f>
        <v/>
      </c>
      <c r="Z904" s="50" t="str">
        <f>IF(PlnMsv_Tab_Documentos[[#This Row],[Departamento]]&lt;&gt;"",IF(COUNTIF(Tab_UBIGEO[Departamento],PlnMsv_Tab_Documentos[[#This Row],[Departamento]])&gt;=1,1,0),"")</f>
        <v/>
      </c>
      <c r="AA9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4" s="34"/>
    </row>
    <row r="905" spans="3:29" ht="27.6" customHeight="1">
      <c r="C905" s="88"/>
      <c r="D905" s="89"/>
      <c r="E905" s="90"/>
      <c r="F905" s="91"/>
      <c r="G905" s="92"/>
      <c r="H905" s="93"/>
      <c r="I905" s="93"/>
      <c r="J905" s="94"/>
      <c r="K905" s="94"/>
      <c r="L905" s="94"/>
      <c r="M905" s="94"/>
      <c r="N905" s="94"/>
      <c r="O905" s="95"/>
      <c r="P905" s="96"/>
      <c r="T905" s="49">
        <v>871</v>
      </c>
      <c r="U9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5" s="50" t="str">
        <f>IFERROR(INDEX(Tab_UBIGEO[],MATCH(PlnMsv_Tab_DocumentosAux[[#This Row],[ADQ_UBIGEO]],Tab_UBIGEO[UBIGEO],0),MATCH($V$34,Tab_UBIGEO[#Headers],0)),"")</f>
        <v/>
      </c>
      <c r="W905" s="50" t="str">
        <f>IFERROR(INDEX(Tab_UBIGEO[],MATCH(PlnMsv_Tab_DocumentosAux[[#This Row],[ADQ_UBIGEO]],Tab_UBIGEO[UBIGEO],0),MATCH($W$34,Tab_UBIGEO[#Headers],0)),"")</f>
        <v/>
      </c>
      <c r="X905" s="51" t="str">
        <f>IFERROR(INDEX(Tab_UBIGEO[],MATCH(PlnMsv_Tab_Documentos[[#This Row],[Departamento]],Tab_UBIGEO[Departamento],0),MATCH(X$34,Tab_UBIGEO[#Headers],0)),"")</f>
        <v/>
      </c>
      <c r="Y905" s="51" t="str">
        <f>IFERROR(INDEX(Tab_UBIGEO[],MATCH(PlnMsv_Tab_Documentos[[#This Row],[Provincia]],Tab_UBIGEO[Provincia],0),MATCH(Y$34,Tab_UBIGEO[#Headers],0)),"")</f>
        <v/>
      </c>
      <c r="Z905" s="50" t="str">
        <f>IF(PlnMsv_Tab_Documentos[[#This Row],[Departamento]]&lt;&gt;"",IF(COUNTIF(Tab_UBIGEO[Departamento],PlnMsv_Tab_Documentos[[#This Row],[Departamento]])&gt;=1,1,0),"")</f>
        <v/>
      </c>
      <c r="AA9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5" s="34"/>
    </row>
    <row r="906" spans="3:29" ht="27.6" customHeight="1">
      <c r="C906" s="88"/>
      <c r="D906" s="89"/>
      <c r="E906" s="90"/>
      <c r="F906" s="91"/>
      <c r="G906" s="92"/>
      <c r="H906" s="93"/>
      <c r="I906" s="93"/>
      <c r="J906" s="94"/>
      <c r="K906" s="94"/>
      <c r="L906" s="94"/>
      <c r="M906" s="94"/>
      <c r="N906" s="94"/>
      <c r="O906" s="95"/>
      <c r="P906" s="96"/>
      <c r="T906" s="49">
        <v>872</v>
      </c>
      <c r="U9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6" s="50" t="str">
        <f>IFERROR(INDEX(Tab_UBIGEO[],MATCH(PlnMsv_Tab_DocumentosAux[[#This Row],[ADQ_UBIGEO]],Tab_UBIGEO[UBIGEO],0),MATCH($V$34,Tab_UBIGEO[#Headers],0)),"")</f>
        <v/>
      </c>
      <c r="W906" s="50" t="str">
        <f>IFERROR(INDEX(Tab_UBIGEO[],MATCH(PlnMsv_Tab_DocumentosAux[[#This Row],[ADQ_UBIGEO]],Tab_UBIGEO[UBIGEO],0),MATCH($W$34,Tab_UBIGEO[#Headers],0)),"")</f>
        <v/>
      </c>
      <c r="X906" s="51" t="str">
        <f>IFERROR(INDEX(Tab_UBIGEO[],MATCH(PlnMsv_Tab_Documentos[[#This Row],[Departamento]],Tab_UBIGEO[Departamento],0),MATCH(X$34,Tab_UBIGEO[#Headers],0)),"")</f>
        <v/>
      </c>
      <c r="Y906" s="51" t="str">
        <f>IFERROR(INDEX(Tab_UBIGEO[],MATCH(PlnMsv_Tab_Documentos[[#This Row],[Provincia]],Tab_UBIGEO[Provincia],0),MATCH(Y$34,Tab_UBIGEO[#Headers],0)),"")</f>
        <v/>
      </c>
      <c r="Z906" s="50" t="str">
        <f>IF(PlnMsv_Tab_Documentos[[#This Row],[Departamento]]&lt;&gt;"",IF(COUNTIF(Tab_UBIGEO[Departamento],PlnMsv_Tab_Documentos[[#This Row],[Departamento]])&gt;=1,1,0),"")</f>
        <v/>
      </c>
      <c r="AA9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6" s="34"/>
    </row>
    <row r="907" spans="3:29" ht="27.6" customHeight="1">
      <c r="C907" s="88"/>
      <c r="D907" s="89"/>
      <c r="E907" s="90"/>
      <c r="F907" s="91"/>
      <c r="G907" s="92"/>
      <c r="H907" s="93"/>
      <c r="I907" s="93"/>
      <c r="J907" s="94"/>
      <c r="K907" s="94"/>
      <c r="L907" s="94"/>
      <c r="M907" s="94"/>
      <c r="N907" s="94"/>
      <c r="O907" s="95"/>
      <c r="P907" s="96"/>
      <c r="T907" s="49">
        <v>873</v>
      </c>
      <c r="U9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7" s="50" t="str">
        <f>IFERROR(INDEX(Tab_UBIGEO[],MATCH(PlnMsv_Tab_DocumentosAux[[#This Row],[ADQ_UBIGEO]],Tab_UBIGEO[UBIGEO],0),MATCH($V$34,Tab_UBIGEO[#Headers],0)),"")</f>
        <v/>
      </c>
      <c r="W907" s="50" t="str">
        <f>IFERROR(INDEX(Tab_UBIGEO[],MATCH(PlnMsv_Tab_DocumentosAux[[#This Row],[ADQ_UBIGEO]],Tab_UBIGEO[UBIGEO],0),MATCH($W$34,Tab_UBIGEO[#Headers],0)),"")</f>
        <v/>
      </c>
      <c r="X907" s="51" t="str">
        <f>IFERROR(INDEX(Tab_UBIGEO[],MATCH(PlnMsv_Tab_Documentos[[#This Row],[Departamento]],Tab_UBIGEO[Departamento],0),MATCH(X$34,Tab_UBIGEO[#Headers],0)),"")</f>
        <v/>
      </c>
      <c r="Y907" s="51" t="str">
        <f>IFERROR(INDEX(Tab_UBIGEO[],MATCH(PlnMsv_Tab_Documentos[[#This Row],[Provincia]],Tab_UBIGEO[Provincia],0),MATCH(Y$34,Tab_UBIGEO[#Headers],0)),"")</f>
        <v/>
      </c>
      <c r="Z907" s="50" t="str">
        <f>IF(PlnMsv_Tab_Documentos[[#This Row],[Departamento]]&lt;&gt;"",IF(COUNTIF(Tab_UBIGEO[Departamento],PlnMsv_Tab_Documentos[[#This Row],[Departamento]])&gt;=1,1,0),"")</f>
        <v/>
      </c>
      <c r="AA9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7" s="34"/>
    </row>
    <row r="908" spans="3:29" ht="27.6" customHeight="1">
      <c r="C908" s="88"/>
      <c r="D908" s="89"/>
      <c r="E908" s="90"/>
      <c r="F908" s="91"/>
      <c r="G908" s="92"/>
      <c r="H908" s="93"/>
      <c r="I908" s="93"/>
      <c r="J908" s="94"/>
      <c r="K908" s="94"/>
      <c r="L908" s="94"/>
      <c r="M908" s="94"/>
      <c r="N908" s="94"/>
      <c r="O908" s="95"/>
      <c r="P908" s="96"/>
      <c r="T908" s="49">
        <v>874</v>
      </c>
      <c r="U9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8" s="50" t="str">
        <f>IFERROR(INDEX(Tab_UBIGEO[],MATCH(PlnMsv_Tab_DocumentosAux[[#This Row],[ADQ_UBIGEO]],Tab_UBIGEO[UBIGEO],0),MATCH($V$34,Tab_UBIGEO[#Headers],0)),"")</f>
        <v/>
      </c>
      <c r="W908" s="50" t="str">
        <f>IFERROR(INDEX(Tab_UBIGEO[],MATCH(PlnMsv_Tab_DocumentosAux[[#This Row],[ADQ_UBIGEO]],Tab_UBIGEO[UBIGEO],0),MATCH($W$34,Tab_UBIGEO[#Headers],0)),"")</f>
        <v/>
      </c>
      <c r="X908" s="51" t="str">
        <f>IFERROR(INDEX(Tab_UBIGEO[],MATCH(PlnMsv_Tab_Documentos[[#This Row],[Departamento]],Tab_UBIGEO[Departamento],0),MATCH(X$34,Tab_UBIGEO[#Headers],0)),"")</f>
        <v/>
      </c>
      <c r="Y908" s="51" t="str">
        <f>IFERROR(INDEX(Tab_UBIGEO[],MATCH(PlnMsv_Tab_Documentos[[#This Row],[Provincia]],Tab_UBIGEO[Provincia],0),MATCH(Y$34,Tab_UBIGEO[#Headers],0)),"")</f>
        <v/>
      </c>
      <c r="Z908" s="50" t="str">
        <f>IF(PlnMsv_Tab_Documentos[[#This Row],[Departamento]]&lt;&gt;"",IF(COUNTIF(Tab_UBIGEO[Departamento],PlnMsv_Tab_Documentos[[#This Row],[Departamento]])&gt;=1,1,0),"")</f>
        <v/>
      </c>
      <c r="AA9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8" s="34"/>
    </row>
    <row r="909" spans="3:29" ht="27.6" customHeight="1">
      <c r="C909" s="88"/>
      <c r="D909" s="89"/>
      <c r="E909" s="90"/>
      <c r="F909" s="91"/>
      <c r="G909" s="92"/>
      <c r="H909" s="93"/>
      <c r="I909" s="93"/>
      <c r="J909" s="94"/>
      <c r="K909" s="94"/>
      <c r="L909" s="94"/>
      <c r="M909" s="94"/>
      <c r="N909" s="94"/>
      <c r="O909" s="95"/>
      <c r="P909" s="96"/>
      <c r="T909" s="49">
        <v>875</v>
      </c>
      <c r="U9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09" s="50" t="str">
        <f>IFERROR(INDEX(Tab_UBIGEO[],MATCH(PlnMsv_Tab_DocumentosAux[[#This Row],[ADQ_UBIGEO]],Tab_UBIGEO[UBIGEO],0),MATCH($V$34,Tab_UBIGEO[#Headers],0)),"")</f>
        <v/>
      </c>
      <c r="W909" s="50" t="str">
        <f>IFERROR(INDEX(Tab_UBIGEO[],MATCH(PlnMsv_Tab_DocumentosAux[[#This Row],[ADQ_UBIGEO]],Tab_UBIGEO[UBIGEO],0),MATCH($W$34,Tab_UBIGEO[#Headers],0)),"")</f>
        <v/>
      </c>
      <c r="X909" s="51" t="str">
        <f>IFERROR(INDEX(Tab_UBIGEO[],MATCH(PlnMsv_Tab_Documentos[[#This Row],[Departamento]],Tab_UBIGEO[Departamento],0),MATCH(X$34,Tab_UBIGEO[#Headers],0)),"")</f>
        <v/>
      </c>
      <c r="Y909" s="51" t="str">
        <f>IFERROR(INDEX(Tab_UBIGEO[],MATCH(PlnMsv_Tab_Documentos[[#This Row],[Provincia]],Tab_UBIGEO[Provincia],0),MATCH(Y$34,Tab_UBIGEO[#Headers],0)),"")</f>
        <v/>
      </c>
      <c r="Z909" s="50" t="str">
        <f>IF(PlnMsv_Tab_Documentos[[#This Row],[Departamento]]&lt;&gt;"",IF(COUNTIF(Tab_UBIGEO[Departamento],PlnMsv_Tab_Documentos[[#This Row],[Departamento]])&gt;=1,1,0),"")</f>
        <v/>
      </c>
      <c r="AA9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09" s="34"/>
    </row>
    <row r="910" spans="3:29" ht="27.6" customHeight="1">
      <c r="C910" s="88"/>
      <c r="D910" s="89"/>
      <c r="E910" s="90"/>
      <c r="F910" s="91"/>
      <c r="G910" s="92"/>
      <c r="H910" s="93"/>
      <c r="I910" s="93"/>
      <c r="J910" s="94"/>
      <c r="K910" s="94"/>
      <c r="L910" s="94"/>
      <c r="M910" s="94"/>
      <c r="N910" s="94"/>
      <c r="O910" s="95"/>
      <c r="P910" s="96"/>
      <c r="T910" s="49">
        <v>876</v>
      </c>
      <c r="U9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0" s="50" t="str">
        <f>IFERROR(INDEX(Tab_UBIGEO[],MATCH(PlnMsv_Tab_DocumentosAux[[#This Row],[ADQ_UBIGEO]],Tab_UBIGEO[UBIGEO],0),MATCH($V$34,Tab_UBIGEO[#Headers],0)),"")</f>
        <v/>
      </c>
      <c r="W910" s="50" t="str">
        <f>IFERROR(INDEX(Tab_UBIGEO[],MATCH(PlnMsv_Tab_DocumentosAux[[#This Row],[ADQ_UBIGEO]],Tab_UBIGEO[UBIGEO],0),MATCH($W$34,Tab_UBIGEO[#Headers],0)),"")</f>
        <v/>
      </c>
      <c r="X910" s="51" t="str">
        <f>IFERROR(INDEX(Tab_UBIGEO[],MATCH(PlnMsv_Tab_Documentos[[#This Row],[Departamento]],Tab_UBIGEO[Departamento],0),MATCH(X$34,Tab_UBIGEO[#Headers],0)),"")</f>
        <v/>
      </c>
      <c r="Y910" s="51" t="str">
        <f>IFERROR(INDEX(Tab_UBIGEO[],MATCH(PlnMsv_Tab_Documentos[[#This Row],[Provincia]],Tab_UBIGEO[Provincia],0),MATCH(Y$34,Tab_UBIGEO[#Headers],0)),"")</f>
        <v/>
      </c>
      <c r="Z910" s="50" t="str">
        <f>IF(PlnMsv_Tab_Documentos[[#This Row],[Departamento]]&lt;&gt;"",IF(COUNTIF(Tab_UBIGEO[Departamento],PlnMsv_Tab_Documentos[[#This Row],[Departamento]])&gt;=1,1,0),"")</f>
        <v/>
      </c>
      <c r="AA9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0" s="34"/>
    </row>
    <row r="911" spans="3:29" ht="27.6" customHeight="1">
      <c r="C911" s="88"/>
      <c r="D911" s="89"/>
      <c r="E911" s="90"/>
      <c r="F911" s="91"/>
      <c r="G911" s="92"/>
      <c r="H911" s="93"/>
      <c r="I911" s="93"/>
      <c r="J911" s="94"/>
      <c r="K911" s="94"/>
      <c r="L911" s="94"/>
      <c r="M911" s="94"/>
      <c r="N911" s="94"/>
      <c r="O911" s="95"/>
      <c r="P911" s="96"/>
      <c r="T911" s="49">
        <v>877</v>
      </c>
      <c r="U9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1" s="50" t="str">
        <f>IFERROR(INDEX(Tab_UBIGEO[],MATCH(PlnMsv_Tab_DocumentosAux[[#This Row],[ADQ_UBIGEO]],Tab_UBIGEO[UBIGEO],0),MATCH($V$34,Tab_UBIGEO[#Headers],0)),"")</f>
        <v/>
      </c>
      <c r="W911" s="50" t="str">
        <f>IFERROR(INDEX(Tab_UBIGEO[],MATCH(PlnMsv_Tab_DocumentosAux[[#This Row],[ADQ_UBIGEO]],Tab_UBIGEO[UBIGEO],0),MATCH($W$34,Tab_UBIGEO[#Headers],0)),"")</f>
        <v/>
      </c>
      <c r="X911" s="51" t="str">
        <f>IFERROR(INDEX(Tab_UBIGEO[],MATCH(PlnMsv_Tab_Documentos[[#This Row],[Departamento]],Tab_UBIGEO[Departamento],0),MATCH(X$34,Tab_UBIGEO[#Headers],0)),"")</f>
        <v/>
      </c>
      <c r="Y911" s="51" t="str">
        <f>IFERROR(INDEX(Tab_UBIGEO[],MATCH(PlnMsv_Tab_Documentos[[#This Row],[Provincia]],Tab_UBIGEO[Provincia],0),MATCH(Y$34,Tab_UBIGEO[#Headers],0)),"")</f>
        <v/>
      </c>
      <c r="Z911" s="50" t="str">
        <f>IF(PlnMsv_Tab_Documentos[[#This Row],[Departamento]]&lt;&gt;"",IF(COUNTIF(Tab_UBIGEO[Departamento],PlnMsv_Tab_Documentos[[#This Row],[Departamento]])&gt;=1,1,0),"")</f>
        <v/>
      </c>
      <c r="AA9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1" s="34"/>
    </row>
    <row r="912" spans="3:29" ht="27.6" customHeight="1">
      <c r="C912" s="88"/>
      <c r="D912" s="89"/>
      <c r="E912" s="90"/>
      <c r="F912" s="91"/>
      <c r="G912" s="92"/>
      <c r="H912" s="93"/>
      <c r="I912" s="93"/>
      <c r="J912" s="94"/>
      <c r="K912" s="94"/>
      <c r="L912" s="94"/>
      <c r="M912" s="94"/>
      <c r="N912" s="94"/>
      <c r="O912" s="95"/>
      <c r="P912" s="96"/>
      <c r="T912" s="49">
        <v>878</v>
      </c>
      <c r="U9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2" s="50" t="str">
        <f>IFERROR(INDEX(Tab_UBIGEO[],MATCH(PlnMsv_Tab_DocumentosAux[[#This Row],[ADQ_UBIGEO]],Tab_UBIGEO[UBIGEO],0),MATCH($V$34,Tab_UBIGEO[#Headers],0)),"")</f>
        <v/>
      </c>
      <c r="W912" s="50" t="str">
        <f>IFERROR(INDEX(Tab_UBIGEO[],MATCH(PlnMsv_Tab_DocumentosAux[[#This Row],[ADQ_UBIGEO]],Tab_UBIGEO[UBIGEO],0),MATCH($W$34,Tab_UBIGEO[#Headers],0)),"")</f>
        <v/>
      </c>
      <c r="X912" s="51" t="str">
        <f>IFERROR(INDEX(Tab_UBIGEO[],MATCH(PlnMsv_Tab_Documentos[[#This Row],[Departamento]],Tab_UBIGEO[Departamento],0),MATCH(X$34,Tab_UBIGEO[#Headers],0)),"")</f>
        <v/>
      </c>
      <c r="Y912" s="51" t="str">
        <f>IFERROR(INDEX(Tab_UBIGEO[],MATCH(PlnMsv_Tab_Documentos[[#This Row],[Provincia]],Tab_UBIGEO[Provincia],0),MATCH(Y$34,Tab_UBIGEO[#Headers],0)),"")</f>
        <v/>
      </c>
      <c r="Z912" s="50" t="str">
        <f>IF(PlnMsv_Tab_Documentos[[#This Row],[Departamento]]&lt;&gt;"",IF(COUNTIF(Tab_UBIGEO[Departamento],PlnMsv_Tab_Documentos[[#This Row],[Departamento]])&gt;=1,1,0),"")</f>
        <v/>
      </c>
      <c r="AA9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2" s="34"/>
    </row>
    <row r="913" spans="3:29" ht="27.6" customHeight="1">
      <c r="C913" s="88"/>
      <c r="D913" s="89"/>
      <c r="E913" s="90"/>
      <c r="F913" s="91"/>
      <c r="G913" s="92"/>
      <c r="H913" s="93"/>
      <c r="I913" s="93"/>
      <c r="J913" s="94"/>
      <c r="K913" s="94"/>
      <c r="L913" s="94"/>
      <c r="M913" s="94"/>
      <c r="N913" s="94"/>
      <c r="O913" s="95"/>
      <c r="P913" s="96"/>
      <c r="T913" s="49">
        <v>879</v>
      </c>
      <c r="U9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3" s="50" t="str">
        <f>IFERROR(INDEX(Tab_UBIGEO[],MATCH(PlnMsv_Tab_DocumentosAux[[#This Row],[ADQ_UBIGEO]],Tab_UBIGEO[UBIGEO],0),MATCH($V$34,Tab_UBIGEO[#Headers],0)),"")</f>
        <v/>
      </c>
      <c r="W913" s="50" t="str">
        <f>IFERROR(INDEX(Tab_UBIGEO[],MATCH(PlnMsv_Tab_DocumentosAux[[#This Row],[ADQ_UBIGEO]],Tab_UBIGEO[UBIGEO],0),MATCH($W$34,Tab_UBIGEO[#Headers],0)),"")</f>
        <v/>
      </c>
      <c r="X913" s="51" t="str">
        <f>IFERROR(INDEX(Tab_UBIGEO[],MATCH(PlnMsv_Tab_Documentos[[#This Row],[Departamento]],Tab_UBIGEO[Departamento],0),MATCH(X$34,Tab_UBIGEO[#Headers],0)),"")</f>
        <v/>
      </c>
      <c r="Y913" s="51" t="str">
        <f>IFERROR(INDEX(Tab_UBIGEO[],MATCH(PlnMsv_Tab_Documentos[[#This Row],[Provincia]],Tab_UBIGEO[Provincia],0),MATCH(Y$34,Tab_UBIGEO[#Headers],0)),"")</f>
        <v/>
      </c>
      <c r="Z913" s="50" t="str">
        <f>IF(PlnMsv_Tab_Documentos[[#This Row],[Departamento]]&lt;&gt;"",IF(COUNTIF(Tab_UBIGEO[Departamento],PlnMsv_Tab_Documentos[[#This Row],[Departamento]])&gt;=1,1,0),"")</f>
        <v/>
      </c>
      <c r="AA9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3" s="34"/>
    </row>
    <row r="914" spans="3:29" ht="27.6" customHeight="1">
      <c r="C914" s="88"/>
      <c r="D914" s="89"/>
      <c r="E914" s="90"/>
      <c r="F914" s="91"/>
      <c r="G914" s="92"/>
      <c r="H914" s="93"/>
      <c r="I914" s="93"/>
      <c r="J914" s="94"/>
      <c r="K914" s="94"/>
      <c r="L914" s="94"/>
      <c r="M914" s="94"/>
      <c r="N914" s="94"/>
      <c r="O914" s="95"/>
      <c r="P914" s="96"/>
      <c r="T914" s="49">
        <v>880</v>
      </c>
      <c r="U9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4" s="50" t="str">
        <f>IFERROR(INDEX(Tab_UBIGEO[],MATCH(PlnMsv_Tab_DocumentosAux[[#This Row],[ADQ_UBIGEO]],Tab_UBIGEO[UBIGEO],0),MATCH($V$34,Tab_UBIGEO[#Headers],0)),"")</f>
        <v/>
      </c>
      <c r="W914" s="50" t="str">
        <f>IFERROR(INDEX(Tab_UBIGEO[],MATCH(PlnMsv_Tab_DocumentosAux[[#This Row],[ADQ_UBIGEO]],Tab_UBIGEO[UBIGEO],0),MATCH($W$34,Tab_UBIGEO[#Headers],0)),"")</f>
        <v/>
      </c>
      <c r="X914" s="51" t="str">
        <f>IFERROR(INDEX(Tab_UBIGEO[],MATCH(PlnMsv_Tab_Documentos[[#This Row],[Departamento]],Tab_UBIGEO[Departamento],0),MATCH(X$34,Tab_UBIGEO[#Headers],0)),"")</f>
        <v/>
      </c>
      <c r="Y914" s="51" t="str">
        <f>IFERROR(INDEX(Tab_UBIGEO[],MATCH(PlnMsv_Tab_Documentos[[#This Row],[Provincia]],Tab_UBIGEO[Provincia],0),MATCH(Y$34,Tab_UBIGEO[#Headers],0)),"")</f>
        <v/>
      </c>
      <c r="Z914" s="50" t="str">
        <f>IF(PlnMsv_Tab_Documentos[[#This Row],[Departamento]]&lt;&gt;"",IF(COUNTIF(Tab_UBIGEO[Departamento],PlnMsv_Tab_Documentos[[#This Row],[Departamento]])&gt;=1,1,0),"")</f>
        <v/>
      </c>
      <c r="AA9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4" s="34"/>
    </row>
    <row r="915" spans="3:29" ht="27.6" customHeight="1">
      <c r="C915" s="88"/>
      <c r="D915" s="89"/>
      <c r="E915" s="90"/>
      <c r="F915" s="91"/>
      <c r="G915" s="92"/>
      <c r="H915" s="93"/>
      <c r="I915" s="93"/>
      <c r="J915" s="94"/>
      <c r="K915" s="94"/>
      <c r="L915" s="94"/>
      <c r="M915" s="94"/>
      <c r="N915" s="94"/>
      <c r="O915" s="95"/>
      <c r="P915" s="96"/>
      <c r="T915" s="49">
        <v>881</v>
      </c>
      <c r="U9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5" s="50" t="str">
        <f>IFERROR(INDEX(Tab_UBIGEO[],MATCH(PlnMsv_Tab_DocumentosAux[[#This Row],[ADQ_UBIGEO]],Tab_UBIGEO[UBIGEO],0),MATCH($V$34,Tab_UBIGEO[#Headers],0)),"")</f>
        <v/>
      </c>
      <c r="W915" s="50" t="str">
        <f>IFERROR(INDEX(Tab_UBIGEO[],MATCH(PlnMsv_Tab_DocumentosAux[[#This Row],[ADQ_UBIGEO]],Tab_UBIGEO[UBIGEO],0),MATCH($W$34,Tab_UBIGEO[#Headers],0)),"")</f>
        <v/>
      </c>
      <c r="X915" s="51" t="str">
        <f>IFERROR(INDEX(Tab_UBIGEO[],MATCH(PlnMsv_Tab_Documentos[[#This Row],[Departamento]],Tab_UBIGEO[Departamento],0),MATCH(X$34,Tab_UBIGEO[#Headers],0)),"")</f>
        <v/>
      </c>
      <c r="Y915" s="51" t="str">
        <f>IFERROR(INDEX(Tab_UBIGEO[],MATCH(PlnMsv_Tab_Documentos[[#This Row],[Provincia]],Tab_UBIGEO[Provincia],0),MATCH(Y$34,Tab_UBIGEO[#Headers],0)),"")</f>
        <v/>
      </c>
      <c r="Z915" s="50" t="str">
        <f>IF(PlnMsv_Tab_Documentos[[#This Row],[Departamento]]&lt;&gt;"",IF(COUNTIF(Tab_UBIGEO[Departamento],PlnMsv_Tab_Documentos[[#This Row],[Departamento]])&gt;=1,1,0),"")</f>
        <v/>
      </c>
      <c r="AA9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5" s="34"/>
    </row>
    <row r="916" spans="3:29" ht="27.6" customHeight="1">
      <c r="C916" s="88"/>
      <c r="D916" s="89"/>
      <c r="E916" s="90"/>
      <c r="F916" s="91"/>
      <c r="G916" s="92"/>
      <c r="H916" s="93"/>
      <c r="I916" s="93"/>
      <c r="J916" s="94"/>
      <c r="K916" s="94"/>
      <c r="L916" s="94"/>
      <c r="M916" s="94"/>
      <c r="N916" s="94"/>
      <c r="O916" s="95"/>
      <c r="P916" s="96"/>
      <c r="T916" s="49">
        <v>882</v>
      </c>
      <c r="U9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6" s="50" t="str">
        <f>IFERROR(INDEX(Tab_UBIGEO[],MATCH(PlnMsv_Tab_DocumentosAux[[#This Row],[ADQ_UBIGEO]],Tab_UBIGEO[UBIGEO],0),MATCH($V$34,Tab_UBIGEO[#Headers],0)),"")</f>
        <v/>
      </c>
      <c r="W916" s="50" t="str">
        <f>IFERROR(INDEX(Tab_UBIGEO[],MATCH(PlnMsv_Tab_DocumentosAux[[#This Row],[ADQ_UBIGEO]],Tab_UBIGEO[UBIGEO],0),MATCH($W$34,Tab_UBIGEO[#Headers],0)),"")</f>
        <v/>
      </c>
      <c r="X916" s="51" t="str">
        <f>IFERROR(INDEX(Tab_UBIGEO[],MATCH(PlnMsv_Tab_Documentos[[#This Row],[Departamento]],Tab_UBIGEO[Departamento],0),MATCH(X$34,Tab_UBIGEO[#Headers],0)),"")</f>
        <v/>
      </c>
      <c r="Y916" s="51" t="str">
        <f>IFERROR(INDEX(Tab_UBIGEO[],MATCH(PlnMsv_Tab_Documentos[[#This Row],[Provincia]],Tab_UBIGEO[Provincia],0),MATCH(Y$34,Tab_UBIGEO[#Headers],0)),"")</f>
        <v/>
      </c>
      <c r="Z916" s="50" t="str">
        <f>IF(PlnMsv_Tab_Documentos[[#This Row],[Departamento]]&lt;&gt;"",IF(COUNTIF(Tab_UBIGEO[Departamento],PlnMsv_Tab_Documentos[[#This Row],[Departamento]])&gt;=1,1,0),"")</f>
        <v/>
      </c>
      <c r="AA9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6" s="34"/>
    </row>
    <row r="917" spans="3:29" ht="27.6" customHeight="1">
      <c r="C917" s="88"/>
      <c r="D917" s="89"/>
      <c r="E917" s="90"/>
      <c r="F917" s="91"/>
      <c r="G917" s="92"/>
      <c r="H917" s="93"/>
      <c r="I917" s="93"/>
      <c r="J917" s="94"/>
      <c r="K917" s="94"/>
      <c r="L917" s="94"/>
      <c r="M917" s="94"/>
      <c r="N917" s="94"/>
      <c r="O917" s="95"/>
      <c r="P917" s="96"/>
      <c r="T917" s="49">
        <v>883</v>
      </c>
      <c r="U9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7" s="50" t="str">
        <f>IFERROR(INDEX(Tab_UBIGEO[],MATCH(PlnMsv_Tab_DocumentosAux[[#This Row],[ADQ_UBIGEO]],Tab_UBIGEO[UBIGEO],0),MATCH($V$34,Tab_UBIGEO[#Headers],0)),"")</f>
        <v/>
      </c>
      <c r="W917" s="50" t="str">
        <f>IFERROR(INDEX(Tab_UBIGEO[],MATCH(PlnMsv_Tab_DocumentosAux[[#This Row],[ADQ_UBIGEO]],Tab_UBIGEO[UBIGEO],0),MATCH($W$34,Tab_UBIGEO[#Headers],0)),"")</f>
        <v/>
      </c>
      <c r="X917" s="51" t="str">
        <f>IFERROR(INDEX(Tab_UBIGEO[],MATCH(PlnMsv_Tab_Documentos[[#This Row],[Departamento]],Tab_UBIGEO[Departamento],0),MATCH(X$34,Tab_UBIGEO[#Headers],0)),"")</f>
        <v/>
      </c>
      <c r="Y917" s="51" t="str">
        <f>IFERROR(INDEX(Tab_UBIGEO[],MATCH(PlnMsv_Tab_Documentos[[#This Row],[Provincia]],Tab_UBIGEO[Provincia],0),MATCH(Y$34,Tab_UBIGEO[#Headers],0)),"")</f>
        <v/>
      </c>
      <c r="Z917" s="50" t="str">
        <f>IF(PlnMsv_Tab_Documentos[[#This Row],[Departamento]]&lt;&gt;"",IF(COUNTIF(Tab_UBIGEO[Departamento],PlnMsv_Tab_Documentos[[#This Row],[Departamento]])&gt;=1,1,0),"")</f>
        <v/>
      </c>
      <c r="AA9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7" s="34"/>
    </row>
    <row r="918" spans="3:29" ht="27.6" customHeight="1">
      <c r="C918" s="88"/>
      <c r="D918" s="89"/>
      <c r="E918" s="90"/>
      <c r="F918" s="91"/>
      <c r="G918" s="92"/>
      <c r="H918" s="93"/>
      <c r="I918" s="93"/>
      <c r="J918" s="94"/>
      <c r="K918" s="94"/>
      <c r="L918" s="94"/>
      <c r="M918" s="94"/>
      <c r="N918" s="94"/>
      <c r="O918" s="95"/>
      <c r="P918" s="96"/>
      <c r="T918" s="49">
        <v>884</v>
      </c>
      <c r="U9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8" s="50" t="str">
        <f>IFERROR(INDEX(Tab_UBIGEO[],MATCH(PlnMsv_Tab_DocumentosAux[[#This Row],[ADQ_UBIGEO]],Tab_UBIGEO[UBIGEO],0),MATCH($V$34,Tab_UBIGEO[#Headers],0)),"")</f>
        <v/>
      </c>
      <c r="W918" s="50" t="str">
        <f>IFERROR(INDEX(Tab_UBIGEO[],MATCH(PlnMsv_Tab_DocumentosAux[[#This Row],[ADQ_UBIGEO]],Tab_UBIGEO[UBIGEO],0),MATCH($W$34,Tab_UBIGEO[#Headers],0)),"")</f>
        <v/>
      </c>
      <c r="X918" s="51" t="str">
        <f>IFERROR(INDEX(Tab_UBIGEO[],MATCH(PlnMsv_Tab_Documentos[[#This Row],[Departamento]],Tab_UBIGEO[Departamento],0),MATCH(X$34,Tab_UBIGEO[#Headers],0)),"")</f>
        <v/>
      </c>
      <c r="Y918" s="51" t="str">
        <f>IFERROR(INDEX(Tab_UBIGEO[],MATCH(PlnMsv_Tab_Documentos[[#This Row],[Provincia]],Tab_UBIGEO[Provincia],0),MATCH(Y$34,Tab_UBIGEO[#Headers],0)),"")</f>
        <v/>
      </c>
      <c r="Z918" s="50" t="str">
        <f>IF(PlnMsv_Tab_Documentos[[#This Row],[Departamento]]&lt;&gt;"",IF(COUNTIF(Tab_UBIGEO[Departamento],PlnMsv_Tab_Documentos[[#This Row],[Departamento]])&gt;=1,1,0),"")</f>
        <v/>
      </c>
      <c r="AA9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8" s="34"/>
    </row>
    <row r="919" spans="3:29" ht="27.6" customHeight="1">
      <c r="C919" s="88"/>
      <c r="D919" s="89"/>
      <c r="E919" s="90"/>
      <c r="F919" s="91"/>
      <c r="G919" s="92"/>
      <c r="H919" s="93"/>
      <c r="I919" s="93"/>
      <c r="J919" s="94"/>
      <c r="K919" s="94"/>
      <c r="L919" s="94"/>
      <c r="M919" s="94"/>
      <c r="N919" s="94"/>
      <c r="O919" s="95"/>
      <c r="P919" s="96"/>
      <c r="T919" s="49">
        <v>885</v>
      </c>
      <c r="U9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19" s="50" t="str">
        <f>IFERROR(INDEX(Tab_UBIGEO[],MATCH(PlnMsv_Tab_DocumentosAux[[#This Row],[ADQ_UBIGEO]],Tab_UBIGEO[UBIGEO],0),MATCH($V$34,Tab_UBIGEO[#Headers],0)),"")</f>
        <v/>
      </c>
      <c r="W919" s="50" t="str">
        <f>IFERROR(INDEX(Tab_UBIGEO[],MATCH(PlnMsv_Tab_DocumentosAux[[#This Row],[ADQ_UBIGEO]],Tab_UBIGEO[UBIGEO],0),MATCH($W$34,Tab_UBIGEO[#Headers],0)),"")</f>
        <v/>
      </c>
      <c r="X919" s="51" t="str">
        <f>IFERROR(INDEX(Tab_UBIGEO[],MATCH(PlnMsv_Tab_Documentos[[#This Row],[Departamento]],Tab_UBIGEO[Departamento],0),MATCH(X$34,Tab_UBIGEO[#Headers],0)),"")</f>
        <v/>
      </c>
      <c r="Y919" s="51" t="str">
        <f>IFERROR(INDEX(Tab_UBIGEO[],MATCH(PlnMsv_Tab_Documentos[[#This Row],[Provincia]],Tab_UBIGEO[Provincia],0),MATCH(Y$34,Tab_UBIGEO[#Headers],0)),"")</f>
        <v/>
      </c>
      <c r="Z919" s="50" t="str">
        <f>IF(PlnMsv_Tab_Documentos[[#This Row],[Departamento]]&lt;&gt;"",IF(COUNTIF(Tab_UBIGEO[Departamento],PlnMsv_Tab_Documentos[[#This Row],[Departamento]])&gt;=1,1,0),"")</f>
        <v/>
      </c>
      <c r="AA9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19" s="34"/>
    </row>
    <row r="920" spans="3:29" ht="27.6" customHeight="1">
      <c r="C920" s="88"/>
      <c r="D920" s="89"/>
      <c r="E920" s="90"/>
      <c r="F920" s="91"/>
      <c r="G920" s="92"/>
      <c r="H920" s="93"/>
      <c r="I920" s="93"/>
      <c r="J920" s="94"/>
      <c r="K920" s="94"/>
      <c r="L920" s="94"/>
      <c r="M920" s="94"/>
      <c r="N920" s="94"/>
      <c r="O920" s="95"/>
      <c r="P920" s="96"/>
      <c r="T920" s="49">
        <v>886</v>
      </c>
      <c r="U9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0" s="50" t="str">
        <f>IFERROR(INDEX(Tab_UBIGEO[],MATCH(PlnMsv_Tab_DocumentosAux[[#This Row],[ADQ_UBIGEO]],Tab_UBIGEO[UBIGEO],0),MATCH($V$34,Tab_UBIGEO[#Headers],0)),"")</f>
        <v/>
      </c>
      <c r="W920" s="50" t="str">
        <f>IFERROR(INDEX(Tab_UBIGEO[],MATCH(PlnMsv_Tab_DocumentosAux[[#This Row],[ADQ_UBIGEO]],Tab_UBIGEO[UBIGEO],0),MATCH($W$34,Tab_UBIGEO[#Headers],0)),"")</f>
        <v/>
      </c>
      <c r="X920" s="51" t="str">
        <f>IFERROR(INDEX(Tab_UBIGEO[],MATCH(PlnMsv_Tab_Documentos[[#This Row],[Departamento]],Tab_UBIGEO[Departamento],0),MATCH(X$34,Tab_UBIGEO[#Headers],0)),"")</f>
        <v/>
      </c>
      <c r="Y920" s="51" t="str">
        <f>IFERROR(INDEX(Tab_UBIGEO[],MATCH(PlnMsv_Tab_Documentos[[#This Row],[Provincia]],Tab_UBIGEO[Provincia],0),MATCH(Y$34,Tab_UBIGEO[#Headers],0)),"")</f>
        <v/>
      </c>
      <c r="Z920" s="50" t="str">
        <f>IF(PlnMsv_Tab_Documentos[[#This Row],[Departamento]]&lt;&gt;"",IF(COUNTIF(Tab_UBIGEO[Departamento],PlnMsv_Tab_Documentos[[#This Row],[Departamento]])&gt;=1,1,0),"")</f>
        <v/>
      </c>
      <c r="AA9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0" s="34"/>
    </row>
    <row r="921" spans="3:29" ht="27.6" customHeight="1">
      <c r="C921" s="88"/>
      <c r="D921" s="89"/>
      <c r="E921" s="90"/>
      <c r="F921" s="91"/>
      <c r="G921" s="92"/>
      <c r="H921" s="93"/>
      <c r="I921" s="93"/>
      <c r="J921" s="94"/>
      <c r="K921" s="94"/>
      <c r="L921" s="94"/>
      <c r="M921" s="94"/>
      <c r="N921" s="94"/>
      <c r="O921" s="95"/>
      <c r="P921" s="96"/>
      <c r="T921" s="49">
        <v>887</v>
      </c>
      <c r="U9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1" s="50" t="str">
        <f>IFERROR(INDEX(Tab_UBIGEO[],MATCH(PlnMsv_Tab_DocumentosAux[[#This Row],[ADQ_UBIGEO]],Tab_UBIGEO[UBIGEO],0),MATCH($V$34,Tab_UBIGEO[#Headers],0)),"")</f>
        <v/>
      </c>
      <c r="W921" s="50" t="str">
        <f>IFERROR(INDEX(Tab_UBIGEO[],MATCH(PlnMsv_Tab_DocumentosAux[[#This Row],[ADQ_UBIGEO]],Tab_UBIGEO[UBIGEO],0),MATCH($W$34,Tab_UBIGEO[#Headers],0)),"")</f>
        <v/>
      </c>
      <c r="X921" s="51" t="str">
        <f>IFERROR(INDEX(Tab_UBIGEO[],MATCH(PlnMsv_Tab_Documentos[[#This Row],[Departamento]],Tab_UBIGEO[Departamento],0),MATCH(X$34,Tab_UBIGEO[#Headers],0)),"")</f>
        <v/>
      </c>
      <c r="Y921" s="51" t="str">
        <f>IFERROR(INDEX(Tab_UBIGEO[],MATCH(PlnMsv_Tab_Documentos[[#This Row],[Provincia]],Tab_UBIGEO[Provincia],0),MATCH(Y$34,Tab_UBIGEO[#Headers],0)),"")</f>
        <v/>
      </c>
      <c r="Z921" s="50" t="str">
        <f>IF(PlnMsv_Tab_Documentos[[#This Row],[Departamento]]&lt;&gt;"",IF(COUNTIF(Tab_UBIGEO[Departamento],PlnMsv_Tab_Documentos[[#This Row],[Departamento]])&gt;=1,1,0),"")</f>
        <v/>
      </c>
      <c r="AA9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1" s="34"/>
    </row>
    <row r="922" spans="3:29" ht="27.6" customHeight="1">
      <c r="C922" s="88"/>
      <c r="D922" s="89"/>
      <c r="E922" s="90"/>
      <c r="F922" s="91"/>
      <c r="G922" s="92"/>
      <c r="H922" s="93"/>
      <c r="I922" s="93"/>
      <c r="J922" s="94"/>
      <c r="K922" s="94"/>
      <c r="L922" s="94"/>
      <c r="M922" s="94"/>
      <c r="N922" s="94"/>
      <c r="O922" s="95"/>
      <c r="P922" s="96"/>
      <c r="T922" s="49">
        <v>888</v>
      </c>
      <c r="U9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2" s="50" t="str">
        <f>IFERROR(INDEX(Tab_UBIGEO[],MATCH(PlnMsv_Tab_DocumentosAux[[#This Row],[ADQ_UBIGEO]],Tab_UBIGEO[UBIGEO],0),MATCH($V$34,Tab_UBIGEO[#Headers],0)),"")</f>
        <v/>
      </c>
      <c r="W922" s="50" t="str">
        <f>IFERROR(INDEX(Tab_UBIGEO[],MATCH(PlnMsv_Tab_DocumentosAux[[#This Row],[ADQ_UBIGEO]],Tab_UBIGEO[UBIGEO],0),MATCH($W$34,Tab_UBIGEO[#Headers],0)),"")</f>
        <v/>
      </c>
      <c r="X922" s="51" t="str">
        <f>IFERROR(INDEX(Tab_UBIGEO[],MATCH(PlnMsv_Tab_Documentos[[#This Row],[Departamento]],Tab_UBIGEO[Departamento],0),MATCH(X$34,Tab_UBIGEO[#Headers],0)),"")</f>
        <v/>
      </c>
      <c r="Y922" s="51" t="str">
        <f>IFERROR(INDEX(Tab_UBIGEO[],MATCH(PlnMsv_Tab_Documentos[[#This Row],[Provincia]],Tab_UBIGEO[Provincia],0),MATCH(Y$34,Tab_UBIGEO[#Headers],0)),"")</f>
        <v/>
      </c>
      <c r="Z922" s="50" t="str">
        <f>IF(PlnMsv_Tab_Documentos[[#This Row],[Departamento]]&lt;&gt;"",IF(COUNTIF(Tab_UBIGEO[Departamento],PlnMsv_Tab_Documentos[[#This Row],[Departamento]])&gt;=1,1,0),"")</f>
        <v/>
      </c>
      <c r="AA9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2" s="34"/>
    </row>
    <row r="923" spans="3:29" ht="27.6" customHeight="1">
      <c r="C923" s="88"/>
      <c r="D923" s="89"/>
      <c r="E923" s="90"/>
      <c r="F923" s="91"/>
      <c r="G923" s="92"/>
      <c r="H923" s="93"/>
      <c r="I923" s="93"/>
      <c r="J923" s="94"/>
      <c r="K923" s="94"/>
      <c r="L923" s="94"/>
      <c r="M923" s="94"/>
      <c r="N923" s="94"/>
      <c r="O923" s="95"/>
      <c r="P923" s="96"/>
      <c r="T923" s="49">
        <v>889</v>
      </c>
      <c r="U9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3" s="50" t="str">
        <f>IFERROR(INDEX(Tab_UBIGEO[],MATCH(PlnMsv_Tab_DocumentosAux[[#This Row],[ADQ_UBIGEO]],Tab_UBIGEO[UBIGEO],0),MATCH($V$34,Tab_UBIGEO[#Headers],0)),"")</f>
        <v/>
      </c>
      <c r="W923" s="50" t="str">
        <f>IFERROR(INDEX(Tab_UBIGEO[],MATCH(PlnMsv_Tab_DocumentosAux[[#This Row],[ADQ_UBIGEO]],Tab_UBIGEO[UBIGEO],0),MATCH($W$34,Tab_UBIGEO[#Headers],0)),"")</f>
        <v/>
      </c>
      <c r="X923" s="51" t="str">
        <f>IFERROR(INDEX(Tab_UBIGEO[],MATCH(PlnMsv_Tab_Documentos[[#This Row],[Departamento]],Tab_UBIGEO[Departamento],0),MATCH(X$34,Tab_UBIGEO[#Headers],0)),"")</f>
        <v/>
      </c>
      <c r="Y923" s="51" t="str">
        <f>IFERROR(INDEX(Tab_UBIGEO[],MATCH(PlnMsv_Tab_Documentos[[#This Row],[Provincia]],Tab_UBIGEO[Provincia],0),MATCH(Y$34,Tab_UBIGEO[#Headers],0)),"")</f>
        <v/>
      </c>
      <c r="Z923" s="50" t="str">
        <f>IF(PlnMsv_Tab_Documentos[[#This Row],[Departamento]]&lt;&gt;"",IF(COUNTIF(Tab_UBIGEO[Departamento],PlnMsv_Tab_Documentos[[#This Row],[Departamento]])&gt;=1,1,0),"")</f>
        <v/>
      </c>
      <c r="AA9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3" s="34"/>
    </row>
    <row r="924" spans="3:29" ht="27.6" customHeight="1">
      <c r="C924" s="88"/>
      <c r="D924" s="89"/>
      <c r="E924" s="90"/>
      <c r="F924" s="91"/>
      <c r="G924" s="92"/>
      <c r="H924" s="93"/>
      <c r="I924" s="93"/>
      <c r="J924" s="94"/>
      <c r="K924" s="94"/>
      <c r="L924" s="94"/>
      <c r="M924" s="94"/>
      <c r="N924" s="94"/>
      <c r="O924" s="95"/>
      <c r="P924" s="96"/>
      <c r="T924" s="49">
        <v>890</v>
      </c>
      <c r="U9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4" s="50" t="str">
        <f>IFERROR(INDEX(Tab_UBIGEO[],MATCH(PlnMsv_Tab_DocumentosAux[[#This Row],[ADQ_UBIGEO]],Tab_UBIGEO[UBIGEO],0),MATCH($V$34,Tab_UBIGEO[#Headers],0)),"")</f>
        <v/>
      </c>
      <c r="W924" s="50" t="str">
        <f>IFERROR(INDEX(Tab_UBIGEO[],MATCH(PlnMsv_Tab_DocumentosAux[[#This Row],[ADQ_UBIGEO]],Tab_UBIGEO[UBIGEO],0),MATCH($W$34,Tab_UBIGEO[#Headers],0)),"")</f>
        <v/>
      </c>
      <c r="X924" s="51" t="str">
        <f>IFERROR(INDEX(Tab_UBIGEO[],MATCH(PlnMsv_Tab_Documentos[[#This Row],[Departamento]],Tab_UBIGEO[Departamento],0),MATCH(X$34,Tab_UBIGEO[#Headers],0)),"")</f>
        <v/>
      </c>
      <c r="Y924" s="51" t="str">
        <f>IFERROR(INDEX(Tab_UBIGEO[],MATCH(PlnMsv_Tab_Documentos[[#This Row],[Provincia]],Tab_UBIGEO[Provincia],0),MATCH(Y$34,Tab_UBIGEO[#Headers],0)),"")</f>
        <v/>
      </c>
      <c r="Z924" s="50" t="str">
        <f>IF(PlnMsv_Tab_Documentos[[#This Row],[Departamento]]&lt;&gt;"",IF(COUNTIF(Tab_UBIGEO[Departamento],PlnMsv_Tab_Documentos[[#This Row],[Departamento]])&gt;=1,1,0),"")</f>
        <v/>
      </c>
      <c r="AA9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4" s="34"/>
    </row>
    <row r="925" spans="3:29" ht="27.6" customHeight="1">
      <c r="C925" s="88"/>
      <c r="D925" s="89"/>
      <c r="E925" s="90"/>
      <c r="F925" s="91"/>
      <c r="G925" s="92"/>
      <c r="H925" s="93"/>
      <c r="I925" s="93"/>
      <c r="J925" s="94"/>
      <c r="K925" s="94"/>
      <c r="L925" s="94"/>
      <c r="M925" s="94"/>
      <c r="N925" s="94"/>
      <c r="O925" s="95"/>
      <c r="P925" s="96"/>
      <c r="T925" s="49">
        <v>891</v>
      </c>
      <c r="U9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5" s="50" t="str">
        <f>IFERROR(INDEX(Tab_UBIGEO[],MATCH(PlnMsv_Tab_DocumentosAux[[#This Row],[ADQ_UBIGEO]],Tab_UBIGEO[UBIGEO],0),MATCH($V$34,Tab_UBIGEO[#Headers],0)),"")</f>
        <v/>
      </c>
      <c r="W925" s="50" t="str">
        <f>IFERROR(INDEX(Tab_UBIGEO[],MATCH(PlnMsv_Tab_DocumentosAux[[#This Row],[ADQ_UBIGEO]],Tab_UBIGEO[UBIGEO],0),MATCH($W$34,Tab_UBIGEO[#Headers],0)),"")</f>
        <v/>
      </c>
      <c r="X925" s="51" t="str">
        <f>IFERROR(INDEX(Tab_UBIGEO[],MATCH(PlnMsv_Tab_Documentos[[#This Row],[Departamento]],Tab_UBIGEO[Departamento],0),MATCH(X$34,Tab_UBIGEO[#Headers],0)),"")</f>
        <v/>
      </c>
      <c r="Y925" s="51" t="str">
        <f>IFERROR(INDEX(Tab_UBIGEO[],MATCH(PlnMsv_Tab_Documentos[[#This Row],[Provincia]],Tab_UBIGEO[Provincia],0),MATCH(Y$34,Tab_UBIGEO[#Headers],0)),"")</f>
        <v/>
      </c>
      <c r="Z925" s="50" t="str">
        <f>IF(PlnMsv_Tab_Documentos[[#This Row],[Departamento]]&lt;&gt;"",IF(COUNTIF(Tab_UBIGEO[Departamento],PlnMsv_Tab_Documentos[[#This Row],[Departamento]])&gt;=1,1,0),"")</f>
        <v/>
      </c>
      <c r="AA9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5" s="34"/>
    </row>
    <row r="926" spans="3:29" ht="27.6" customHeight="1">
      <c r="C926" s="88"/>
      <c r="D926" s="89"/>
      <c r="E926" s="90"/>
      <c r="F926" s="91"/>
      <c r="G926" s="92"/>
      <c r="H926" s="93"/>
      <c r="I926" s="93"/>
      <c r="J926" s="94"/>
      <c r="K926" s="94"/>
      <c r="L926" s="94"/>
      <c r="M926" s="94"/>
      <c r="N926" s="94"/>
      <c r="O926" s="95"/>
      <c r="P926" s="96"/>
      <c r="T926" s="49">
        <v>892</v>
      </c>
      <c r="U9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6" s="50" t="str">
        <f>IFERROR(INDEX(Tab_UBIGEO[],MATCH(PlnMsv_Tab_DocumentosAux[[#This Row],[ADQ_UBIGEO]],Tab_UBIGEO[UBIGEO],0),MATCH($V$34,Tab_UBIGEO[#Headers],0)),"")</f>
        <v/>
      </c>
      <c r="W926" s="50" t="str">
        <f>IFERROR(INDEX(Tab_UBIGEO[],MATCH(PlnMsv_Tab_DocumentosAux[[#This Row],[ADQ_UBIGEO]],Tab_UBIGEO[UBIGEO],0),MATCH($W$34,Tab_UBIGEO[#Headers],0)),"")</f>
        <v/>
      </c>
      <c r="X926" s="51" t="str">
        <f>IFERROR(INDEX(Tab_UBIGEO[],MATCH(PlnMsv_Tab_Documentos[[#This Row],[Departamento]],Tab_UBIGEO[Departamento],0),MATCH(X$34,Tab_UBIGEO[#Headers],0)),"")</f>
        <v/>
      </c>
      <c r="Y926" s="51" t="str">
        <f>IFERROR(INDEX(Tab_UBIGEO[],MATCH(PlnMsv_Tab_Documentos[[#This Row],[Provincia]],Tab_UBIGEO[Provincia],0),MATCH(Y$34,Tab_UBIGEO[#Headers],0)),"")</f>
        <v/>
      </c>
      <c r="Z926" s="50" t="str">
        <f>IF(PlnMsv_Tab_Documentos[[#This Row],[Departamento]]&lt;&gt;"",IF(COUNTIF(Tab_UBIGEO[Departamento],PlnMsv_Tab_Documentos[[#This Row],[Departamento]])&gt;=1,1,0),"")</f>
        <v/>
      </c>
      <c r="AA9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6" s="34"/>
    </row>
    <row r="927" spans="3:29" ht="27.6" customHeight="1">
      <c r="C927" s="88"/>
      <c r="D927" s="89"/>
      <c r="E927" s="90"/>
      <c r="F927" s="91"/>
      <c r="G927" s="92"/>
      <c r="H927" s="93"/>
      <c r="I927" s="93"/>
      <c r="J927" s="94"/>
      <c r="K927" s="94"/>
      <c r="L927" s="94"/>
      <c r="M927" s="94"/>
      <c r="N927" s="94"/>
      <c r="O927" s="95"/>
      <c r="P927" s="96"/>
      <c r="T927" s="49">
        <v>893</v>
      </c>
      <c r="U9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7" s="50" t="str">
        <f>IFERROR(INDEX(Tab_UBIGEO[],MATCH(PlnMsv_Tab_DocumentosAux[[#This Row],[ADQ_UBIGEO]],Tab_UBIGEO[UBIGEO],0),MATCH($V$34,Tab_UBIGEO[#Headers],0)),"")</f>
        <v/>
      </c>
      <c r="W927" s="50" t="str">
        <f>IFERROR(INDEX(Tab_UBIGEO[],MATCH(PlnMsv_Tab_DocumentosAux[[#This Row],[ADQ_UBIGEO]],Tab_UBIGEO[UBIGEO],0),MATCH($W$34,Tab_UBIGEO[#Headers],0)),"")</f>
        <v/>
      </c>
      <c r="X927" s="51" t="str">
        <f>IFERROR(INDEX(Tab_UBIGEO[],MATCH(PlnMsv_Tab_Documentos[[#This Row],[Departamento]],Tab_UBIGEO[Departamento],0),MATCH(X$34,Tab_UBIGEO[#Headers],0)),"")</f>
        <v/>
      </c>
      <c r="Y927" s="51" t="str">
        <f>IFERROR(INDEX(Tab_UBIGEO[],MATCH(PlnMsv_Tab_Documentos[[#This Row],[Provincia]],Tab_UBIGEO[Provincia],0),MATCH(Y$34,Tab_UBIGEO[#Headers],0)),"")</f>
        <v/>
      </c>
      <c r="Z927" s="50" t="str">
        <f>IF(PlnMsv_Tab_Documentos[[#This Row],[Departamento]]&lt;&gt;"",IF(COUNTIF(Tab_UBIGEO[Departamento],PlnMsv_Tab_Documentos[[#This Row],[Departamento]])&gt;=1,1,0),"")</f>
        <v/>
      </c>
      <c r="AA9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7" s="34"/>
    </row>
    <row r="928" spans="3:29" ht="27.6" customHeight="1">
      <c r="C928" s="88"/>
      <c r="D928" s="89"/>
      <c r="E928" s="90"/>
      <c r="F928" s="91"/>
      <c r="G928" s="92"/>
      <c r="H928" s="93"/>
      <c r="I928" s="93"/>
      <c r="J928" s="94"/>
      <c r="K928" s="94"/>
      <c r="L928" s="94"/>
      <c r="M928" s="94"/>
      <c r="N928" s="94"/>
      <c r="O928" s="95"/>
      <c r="P928" s="96"/>
      <c r="T928" s="49">
        <v>894</v>
      </c>
      <c r="U9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8" s="50" t="str">
        <f>IFERROR(INDEX(Tab_UBIGEO[],MATCH(PlnMsv_Tab_DocumentosAux[[#This Row],[ADQ_UBIGEO]],Tab_UBIGEO[UBIGEO],0),MATCH($V$34,Tab_UBIGEO[#Headers],0)),"")</f>
        <v/>
      </c>
      <c r="W928" s="50" t="str">
        <f>IFERROR(INDEX(Tab_UBIGEO[],MATCH(PlnMsv_Tab_DocumentosAux[[#This Row],[ADQ_UBIGEO]],Tab_UBIGEO[UBIGEO],0),MATCH($W$34,Tab_UBIGEO[#Headers],0)),"")</f>
        <v/>
      </c>
      <c r="X928" s="51" t="str">
        <f>IFERROR(INDEX(Tab_UBIGEO[],MATCH(PlnMsv_Tab_Documentos[[#This Row],[Departamento]],Tab_UBIGEO[Departamento],0),MATCH(X$34,Tab_UBIGEO[#Headers],0)),"")</f>
        <v/>
      </c>
      <c r="Y928" s="51" t="str">
        <f>IFERROR(INDEX(Tab_UBIGEO[],MATCH(PlnMsv_Tab_Documentos[[#This Row],[Provincia]],Tab_UBIGEO[Provincia],0),MATCH(Y$34,Tab_UBIGEO[#Headers],0)),"")</f>
        <v/>
      </c>
      <c r="Z928" s="50" t="str">
        <f>IF(PlnMsv_Tab_Documentos[[#This Row],[Departamento]]&lt;&gt;"",IF(COUNTIF(Tab_UBIGEO[Departamento],PlnMsv_Tab_Documentos[[#This Row],[Departamento]])&gt;=1,1,0),"")</f>
        <v/>
      </c>
      <c r="AA9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8" s="34"/>
    </row>
    <row r="929" spans="3:29" ht="27.6" customHeight="1">
      <c r="C929" s="88"/>
      <c r="D929" s="89"/>
      <c r="E929" s="90"/>
      <c r="F929" s="91"/>
      <c r="G929" s="92"/>
      <c r="H929" s="93"/>
      <c r="I929" s="93"/>
      <c r="J929" s="94"/>
      <c r="K929" s="94"/>
      <c r="L929" s="94"/>
      <c r="M929" s="94"/>
      <c r="N929" s="94"/>
      <c r="O929" s="95"/>
      <c r="P929" s="96"/>
      <c r="T929" s="49">
        <v>895</v>
      </c>
      <c r="U9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29" s="50" t="str">
        <f>IFERROR(INDEX(Tab_UBIGEO[],MATCH(PlnMsv_Tab_DocumentosAux[[#This Row],[ADQ_UBIGEO]],Tab_UBIGEO[UBIGEO],0),MATCH($V$34,Tab_UBIGEO[#Headers],0)),"")</f>
        <v/>
      </c>
      <c r="W929" s="50" t="str">
        <f>IFERROR(INDEX(Tab_UBIGEO[],MATCH(PlnMsv_Tab_DocumentosAux[[#This Row],[ADQ_UBIGEO]],Tab_UBIGEO[UBIGEO],0),MATCH($W$34,Tab_UBIGEO[#Headers],0)),"")</f>
        <v/>
      </c>
      <c r="X929" s="51" t="str">
        <f>IFERROR(INDEX(Tab_UBIGEO[],MATCH(PlnMsv_Tab_Documentos[[#This Row],[Departamento]],Tab_UBIGEO[Departamento],0),MATCH(X$34,Tab_UBIGEO[#Headers],0)),"")</f>
        <v/>
      </c>
      <c r="Y929" s="51" t="str">
        <f>IFERROR(INDEX(Tab_UBIGEO[],MATCH(PlnMsv_Tab_Documentos[[#This Row],[Provincia]],Tab_UBIGEO[Provincia],0),MATCH(Y$34,Tab_UBIGEO[#Headers],0)),"")</f>
        <v/>
      </c>
      <c r="Z929" s="50" t="str">
        <f>IF(PlnMsv_Tab_Documentos[[#This Row],[Departamento]]&lt;&gt;"",IF(COUNTIF(Tab_UBIGEO[Departamento],PlnMsv_Tab_Documentos[[#This Row],[Departamento]])&gt;=1,1,0),"")</f>
        <v/>
      </c>
      <c r="AA9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29" s="34"/>
    </row>
    <row r="930" spans="3:29" ht="27.6" customHeight="1">
      <c r="C930" s="88"/>
      <c r="D930" s="89"/>
      <c r="E930" s="90"/>
      <c r="F930" s="91"/>
      <c r="G930" s="92"/>
      <c r="H930" s="93"/>
      <c r="I930" s="93"/>
      <c r="J930" s="94"/>
      <c r="K930" s="94"/>
      <c r="L930" s="94"/>
      <c r="M930" s="94"/>
      <c r="N930" s="94"/>
      <c r="O930" s="95"/>
      <c r="P930" s="96"/>
      <c r="T930" s="49">
        <v>896</v>
      </c>
      <c r="U9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0" s="50" t="str">
        <f>IFERROR(INDEX(Tab_UBIGEO[],MATCH(PlnMsv_Tab_DocumentosAux[[#This Row],[ADQ_UBIGEO]],Tab_UBIGEO[UBIGEO],0),MATCH($V$34,Tab_UBIGEO[#Headers],0)),"")</f>
        <v/>
      </c>
      <c r="W930" s="50" t="str">
        <f>IFERROR(INDEX(Tab_UBIGEO[],MATCH(PlnMsv_Tab_DocumentosAux[[#This Row],[ADQ_UBIGEO]],Tab_UBIGEO[UBIGEO],0),MATCH($W$34,Tab_UBIGEO[#Headers],0)),"")</f>
        <v/>
      </c>
      <c r="X930" s="51" t="str">
        <f>IFERROR(INDEX(Tab_UBIGEO[],MATCH(PlnMsv_Tab_Documentos[[#This Row],[Departamento]],Tab_UBIGEO[Departamento],0),MATCH(X$34,Tab_UBIGEO[#Headers],0)),"")</f>
        <v/>
      </c>
      <c r="Y930" s="51" t="str">
        <f>IFERROR(INDEX(Tab_UBIGEO[],MATCH(PlnMsv_Tab_Documentos[[#This Row],[Provincia]],Tab_UBIGEO[Provincia],0),MATCH(Y$34,Tab_UBIGEO[#Headers],0)),"")</f>
        <v/>
      </c>
      <c r="Z930" s="50" t="str">
        <f>IF(PlnMsv_Tab_Documentos[[#This Row],[Departamento]]&lt;&gt;"",IF(COUNTIF(Tab_UBIGEO[Departamento],PlnMsv_Tab_Documentos[[#This Row],[Departamento]])&gt;=1,1,0),"")</f>
        <v/>
      </c>
      <c r="AA9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0" s="34"/>
    </row>
    <row r="931" spans="3:29" ht="27.6" customHeight="1">
      <c r="C931" s="88"/>
      <c r="D931" s="89"/>
      <c r="E931" s="90"/>
      <c r="F931" s="91"/>
      <c r="G931" s="92"/>
      <c r="H931" s="93"/>
      <c r="I931" s="93"/>
      <c r="J931" s="94"/>
      <c r="K931" s="94"/>
      <c r="L931" s="94"/>
      <c r="M931" s="94"/>
      <c r="N931" s="94"/>
      <c r="O931" s="95"/>
      <c r="P931" s="96"/>
      <c r="T931" s="49">
        <v>897</v>
      </c>
      <c r="U9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1" s="50" t="str">
        <f>IFERROR(INDEX(Tab_UBIGEO[],MATCH(PlnMsv_Tab_DocumentosAux[[#This Row],[ADQ_UBIGEO]],Tab_UBIGEO[UBIGEO],0),MATCH($V$34,Tab_UBIGEO[#Headers],0)),"")</f>
        <v/>
      </c>
      <c r="W931" s="50" t="str">
        <f>IFERROR(INDEX(Tab_UBIGEO[],MATCH(PlnMsv_Tab_DocumentosAux[[#This Row],[ADQ_UBIGEO]],Tab_UBIGEO[UBIGEO],0),MATCH($W$34,Tab_UBIGEO[#Headers],0)),"")</f>
        <v/>
      </c>
      <c r="X931" s="51" t="str">
        <f>IFERROR(INDEX(Tab_UBIGEO[],MATCH(PlnMsv_Tab_Documentos[[#This Row],[Departamento]],Tab_UBIGEO[Departamento],0),MATCH(X$34,Tab_UBIGEO[#Headers],0)),"")</f>
        <v/>
      </c>
      <c r="Y931" s="51" t="str">
        <f>IFERROR(INDEX(Tab_UBIGEO[],MATCH(PlnMsv_Tab_Documentos[[#This Row],[Provincia]],Tab_UBIGEO[Provincia],0),MATCH(Y$34,Tab_UBIGEO[#Headers],0)),"")</f>
        <v/>
      </c>
      <c r="Z931" s="50" t="str">
        <f>IF(PlnMsv_Tab_Documentos[[#This Row],[Departamento]]&lt;&gt;"",IF(COUNTIF(Tab_UBIGEO[Departamento],PlnMsv_Tab_Documentos[[#This Row],[Departamento]])&gt;=1,1,0),"")</f>
        <v/>
      </c>
      <c r="AA9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1" s="34"/>
    </row>
    <row r="932" spans="3:29" ht="27.6" customHeight="1">
      <c r="C932" s="88"/>
      <c r="D932" s="89"/>
      <c r="E932" s="90"/>
      <c r="F932" s="91"/>
      <c r="G932" s="92"/>
      <c r="H932" s="93"/>
      <c r="I932" s="93"/>
      <c r="J932" s="94"/>
      <c r="K932" s="94"/>
      <c r="L932" s="94"/>
      <c r="M932" s="94"/>
      <c r="N932" s="94"/>
      <c r="O932" s="95"/>
      <c r="P932" s="96"/>
      <c r="T932" s="49">
        <v>898</v>
      </c>
      <c r="U9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2" s="50" t="str">
        <f>IFERROR(INDEX(Tab_UBIGEO[],MATCH(PlnMsv_Tab_DocumentosAux[[#This Row],[ADQ_UBIGEO]],Tab_UBIGEO[UBIGEO],0),MATCH($V$34,Tab_UBIGEO[#Headers],0)),"")</f>
        <v/>
      </c>
      <c r="W932" s="50" t="str">
        <f>IFERROR(INDEX(Tab_UBIGEO[],MATCH(PlnMsv_Tab_DocumentosAux[[#This Row],[ADQ_UBIGEO]],Tab_UBIGEO[UBIGEO],0),MATCH($W$34,Tab_UBIGEO[#Headers],0)),"")</f>
        <v/>
      </c>
      <c r="X932" s="51" t="str">
        <f>IFERROR(INDEX(Tab_UBIGEO[],MATCH(PlnMsv_Tab_Documentos[[#This Row],[Departamento]],Tab_UBIGEO[Departamento],0),MATCH(X$34,Tab_UBIGEO[#Headers],0)),"")</f>
        <v/>
      </c>
      <c r="Y932" s="51" t="str">
        <f>IFERROR(INDEX(Tab_UBIGEO[],MATCH(PlnMsv_Tab_Documentos[[#This Row],[Provincia]],Tab_UBIGEO[Provincia],0),MATCH(Y$34,Tab_UBIGEO[#Headers],0)),"")</f>
        <v/>
      </c>
      <c r="Z932" s="50" t="str">
        <f>IF(PlnMsv_Tab_Documentos[[#This Row],[Departamento]]&lt;&gt;"",IF(COUNTIF(Tab_UBIGEO[Departamento],PlnMsv_Tab_Documentos[[#This Row],[Departamento]])&gt;=1,1,0),"")</f>
        <v/>
      </c>
      <c r="AA9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2" s="34"/>
    </row>
    <row r="933" spans="3:29" ht="27.6" customHeight="1">
      <c r="C933" s="88"/>
      <c r="D933" s="89"/>
      <c r="E933" s="90"/>
      <c r="F933" s="91"/>
      <c r="G933" s="92"/>
      <c r="H933" s="93"/>
      <c r="I933" s="93"/>
      <c r="J933" s="94"/>
      <c r="K933" s="94"/>
      <c r="L933" s="94"/>
      <c r="M933" s="94"/>
      <c r="N933" s="94"/>
      <c r="O933" s="95"/>
      <c r="P933" s="96"/>
      <c r="T933" s="49">
        <v>899</v>
      </c>
      <c r="U9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3" s="50" t="str">
        <f>IFERROR(INDEX(Tab_UBIGEO[],MATCH(PlnMsv_Tab_DocumentosAux[[#This Row],[ADQ_UBIGEO]],Tab_UBIGEO[UBIGEO],0),MATCH($V$34,Tab_UBIGEO[#Headers],0)),"")</f>
        <v/>
      </c>
      <c r="W933" s="50" t="str">
        <f>IFERROR(INDEX(Tab_UBIGEO[],MATCH(PlnMsv_Tab_DocumentosAux[[#This Row],[ADQ_UBIGEO]],Tab_UBIGEO[UBIGEO],0),MATCH($W$34,Tab_UBIGEO[#Headers],0)),"")</f>
        <v/>
      </c>
      <c r="X933" s="51" t="str">
        <f>IFERROR(INDEX(Tab_UBIGEO[],MATCH(PlnMsv_Tab_Documentos[[#This Row],[Departamento]],Tab_UBIGEO[Departamento],0),MATCH(X$34,Tab_UBIGEO[#Headers],0)),"")</f>
        <v/>
      </c>
      <c r="Y933" s="51" t="str">
        <f>IFERROR(INDEX(Tab_UBIGEO[],MATCH(PlnMsv_Tab_Documentos[[#This Row],[Provincia]],Tab_UBIGEO[Provincia],0),MATCH(Y$34,Tab_UBIGEO[#Headers],0)),"")</f>
        <v/>
      </c>
      <c r="Z933" s="50" t="str">
        <f>IF(PlnMsv_Tab_Documentos[[#This Row],[Departamento]]&lt;&gt;"",IF(COUNTIF(Tab_UBIGEO[Departamento],PlnMsv_Tab_Documentos[[#This Row],[Departamento]])&gt;=1,1,0),"")</f>
        <v/>
      </c>
      <c r="AA9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3" s="34"/>
    </row>
    <row r="934" spans="3:29" ht="27.6" customHeight="1">
      <c r="C934" s="88"/>
      <c r="D934" s="89"/>
      <c r="E934" s="90"/>
      <c r="F934" s="91"/>
      <c r="G934" s="92"/>
      <c r="H934" s="93"/>
      <c r="I934" s="93"/>
      <c r="J934" s="94"/>
      <c r="K934" s="94"/>
      <c r="L934" s="94"/>
      <c r="M934" s="94"/>
      <c r="N934" s="94"/>
      <c r="O934" s="95"/>
      <c r="P934" s="96"/>
      <c r="T934" s="49">
        <v>900</v>
      </c>
      <c r="U9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4" s="50" t="str">
        <f>IFERROR(INDEX(Tab_UBIGEO[],MATCH(PlnMsv_Tab_DocumentosAux[[#This Row],[ADQ_UBIGEO]],Tab_UBIGEO[UBIGEO],0),MATCH($V$34,Tab_UBIGEO[#Headers],0)),"")</f>
        <v/>
      </c>
      <c r="W934" s="50" t="str">
        <f>IFERROR(INDEX(Tab_UBIGEO[],MATCH(PlnMsv_Tab_DocumentosAux[[#This Row],[ADQ_UBIGEO]],Tab_UBIGEO[UBIGEO],0),MATCH($W$34,Tab_UBIGEO[#Headers],0)),"")</f>
        <v/>
      </c>
      <c r="X934" s="51" t="str">
        <f>IFERROR(INDEX(Tab_UBIGEO[],MATCH(PlnMsv_Tab_Documentos[[#This Row],[Departamento]],Tab_UBIGEO[Departamento],0),MATCH(X$34,Tab_UBIGEO[#Headers],0)),"")</f>
        <v/>
      </c>
      <c r="Y934" s="51" t="str">
        <f>IFERROR(INDEX(Tab_UBIGEO[],MATCH(PlnMsv_Tab_Documentos[[#This Row],[Provincia]],Tab_UBIGEO[Provincia],0),MATCH(Y$34,Tab_UBIGEO[#Headers],0)),"")</f>
        <v/>
      </c>
      <c r="Z934" s="50" t="str">
        <f>IF(PlnMsv_Tab_Documentos[[#This Row],[Departamento]]&lt;&gt;"",IF(COUNTIF(Tab_UBIGEO[Departamento],PlnMsv_Tab_Documentos[[#This Row],[Departamento]])&gt;=1,1,0),"")</f>
        <v/>
      </c>
      <c r="AA9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4" s="34"/>
    </row>
    <row r="935" spans="3:29" ht="27.6" customHeight="1">
      <c r="C935" s="88"/>
      <c r="D935" s="89"/>
      <c r="E935" s="90"/>
      <c r="F935" s="91"/>
      <c r="G935" s="92"/>
      <c r="H935" s="93"/>
      <c r="I935" s="93"/>
      <c r="J935" s="94"/>
      <c r="K935" s="94"/>
      <c r="L935" s="94"/>
      <c r="M935" s="94"/>
      <c r="N935" s="94"/>
      <c r="O935" s="95"/>
      <c r="P935" s="96"/>
      <c r="T935" s="49">
        <v>901</v>
      </c>
      <c r="U9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5" s="50" t="str">
        <f>IFERROR(INDEX(Tab_UBIGEO[],MATCH(PlnMsv_Tab_DocumentosAux[[#This Row],[ADQ_UBIGEO]],Tab_UBIGEO[UBIGEO],0),MATCH($V$34,Tab_UBIGEO[#Headers],0)),"")</f>
        <v/>
      </c>
      <c r="W935" s="50" t="str">
        <f>IFERROR(INDEX(Tab_UBIGEO[],MATCH(PlnMsv_Tab_DocumentosAux[[#This Row],[ADQ_UBIGEO]],Tab_UBIGEO[UBIGEO],0),MATCH($W$34,Tab_UBIGEO[#Headers],0)),"")</f>
        <v/>
      </c>
      <c r="X935" s="51" t="str">
        <f>IFERROR(INDEX(Tab_UBIGEO[],MATCH(PlnMsv_Tab_Documentos[[#This Row],[Departamento]],Tab_UBIGEO[Departamento],0),MATCH(X$34,Tab_UBIGEO[#Headers],0)),"")</f>
        <v/>
      </c>
      <c r="Y935" s="51" t="str">
        <f>IFERROR(INDEX(Tab_UBIGEO[],MATCH(PlnMsv_Tab_Documentos[[#This Row],[Provincia]],Tab_UBIGEO[Provincia],0),MATCH(Y$34,Tab_UBIGEO[#Headers],0)),"")</f>
        <v/>
      </c>
      <c r="Z935" s="50" t="str">
        <f>IF(PlnMsv_Tab_Documentos[[#This Row],[Departamento]]&lt;&gt;"",IF(COUNTIF(Tab_UBIGEO[Departamento],PlnMsv_Tab_Documentos[[#This Row],[Departamento]])&gt;=1,1,0),"")</f>
        <v/>
      </c>
      <c r="AA9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5" s="34"/>
    </row>
    <row r="936" spans="3:29" ht="27.6" customHeight="1">
      <c r="C936" s="88"/>
      <c r="D936" s="89"/>
      <c r="E936" s="90"/>
      <c r="F936" s="91"/>
      <c r="G936" s="92"/>
      <c r="H936" s="93"/>
      <c r="I936" s="93"/>
      <c r="J936" s="94"/>
      <c r="K936" s="94"/>
      <c r="L936" s="94"/>
      <c r="M936" s="94"/>
      <c r="N936" s="94"/>
      <c r="O936" s="95"/>
      <c r="P936" s="96"/>
      <c r="T936" s="49">
        <v>902</v>
      </c>
      <c r="U9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6" s="50" t="str">
        <f>IFERROR(INDEX(Tab_UBIGEO[],MATCH(PlnMsv_Tab_DocumentosAux[[#This Row],[ADQ_UBIGEO]],Tab_UBIGEO[UBIGEO],0),MATCH($V$34,Tab_UBIGEO[#Headers],0)),"")</f>
        <v/>
      </c>
      <c r="W936" s="50" t="str">
        <f>IFERROR(INDEX(Tab_UBIGEO[],MATCH(PlnMsv_Tab_DocumentosAux[[#This Row],[ADQ_UBIGEO]],Tab_UBIGEO[UBIGEO],0),MATCH($W$34,Tab_UBIGEO[#Headers],0)),"")</f>
        <v/>
      </c>
      <c r="X936" s="51" t="str">
        <f>IFERROR(INDEX(Tab_UBIGEO[],MATCH(PlnMsv_Tab_Documentos[[#This Row],[Departamento]],Tab_UBIGEO[Departamento],0),MATCH(X$34,Tab_UBIGEO[#Headers],0)),"")</f>
        <v/>
      </c>
      <c r="Y936" s="51" t="str">
        <f>IFERROR(INDEX(Tab_UBIGEO[],MATCH(PlnMsv_Tab_Documentos[[#This Row],[Provincia]],Tab_UBIGEO[Provincia],0),MATCH(Y$34,Tab_UBIGEO[#Headers],0)),"")</f>
        <v/>
      </c>
      <c r="Z936" s="50" t="str">
        <f>IF(PlnMsv_Tab_Documentos[[#This Row],[Departamento]]&lt;&gt;"",IF(COUNTIF(Tab_UBIGEO[Departamento],PlnMsv_Tab_Documentos[[#This Row],[Departamento]])&gt;=1,1,0),"")</f>
        <v/>
      </c>
      <c r="AA9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6" s="34"/>
    </row>
    <row r="937" spans="3:29" ht="27.6" customHeight="1">
      <c r="C937" s="88"/>
      <c r="D937" s="89"/>
      <c r="E937" s="90"/>
      <c r="F937" s="91"/>
      <c r="G937" s="92"/>
      <c r="H937" s="93"/>
      <c r="I937" s="93"/>
      <c r="J937" s="94"/>
      <c r="K937" s="94"/>
      <c r="L937" s="94"/>
      <c r="M937" s="94"/>
      <c r="N937" s="94"/>
      <c r="O937" s="95"/>
      <c r="P937" s="96"/>
      <c r="T937" s="49">
        <v>903</v>
      </c>
      <c r="U9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7" s="50" t="str">
        <f>IFERROR(INDEX(Tab_UBIGEO[],MATCH(PlnMsv_Tab_DocumentosAux[[#This Row],[ADQ_UBIGEO]],Tab_UBIGEO[UBIGEO],0),MATCH($V$34,Tab_UBIGEO[#Headers],0)),"")</f>
        <v/>
      </c>
      <c r="W937" s="50" t="str">
        <f>IFERROR(INDEX(Tab_UBIGEO[],MATCH(PlnMsv_Tab_DocumentosAux[[#This Row],[ADQ_UBIGEO]],Tab_UBIGEO[UBIGEO],0),MATCH($W$34,Tab_UBIGEO[#Headers],0)),"")</f>
        <v/>
      </c>
      <c r="X937" s="51" t="str">
        <f>IFERROR(INDEX(Tab_UBIGEO[],MATCH(PlnMsv_Tab_Documentos[[#This Row],[Departamento]],Tab_UBIGEO[Departamento],0),MATCH(X$34,Tab_UBIGEO[#Headers],0)),"")</f>
        <v/>
      </c>
      <c r="Y937" s="51" t="str">
        <f>IFERROR(INDEX(Tab_UBIGEO[],MATCH(PlnMsv_Tab_Documentos[[#This Row],[Provincia]],Tab_UBIGEO[Provincia],0),MATCH(Y$34,Tab_UBIGEO[#Headers],0)),"")</f>
        <v/>
      </c>
      <c r="Z937" s="50" t="str">
        <f>IF(PlnMsv_Tab_Documentos[[#This Row],[Departamento]]&lt;&gt;"",IF(COUNTIF(Tab_UBIGEO[Departamento],PlnMsv_Tab_Documentos[[#This Row],[Departamento]])&gt;=1,1,0),"")</f>
        <v/>
      </c>
      <c r="AA9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7" s="34"/>
    </row>
    <row r="938" spans="3:29" ht="27.6" customHeight="1">
      <c r="C938" s="88"/>
      <c r="D938" s="89"/>
      <c r="E938" s="90"/>
      <c r="F938" s="91"/>
      <c r="G938" s="92"/>
      <c r="H938" s="93"/>
      <c r="I938" s="93"/>
      <c r="J938" s="94"/>
      <c r="K938" s="94"/>
      <c r="L938" s="94"/>
      <c r="M938" s="94"/>
      <c r="N938" s="94"/>
      <c r="O938" s="95"/>
      <c r="P938" s="96"/>
      <c r="T938" s="49">
        <v>904</v>
      </c>
      <c r="U9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8" s="50" t="str">
        <f>IFERROR(INDEX(Tab_UBIGEO[],MATCH(PlnMsv_Tab_DocumentosAux[[#This Row],[ADQ_UBIGEO]],Tab_UBIGEO[UBIGEO],0),MATCH($V$34,Tab_UBIGEO[#Headers],0)),"")</f>
        <v/>
      </c>
      <c r="W938" s="50" t="str">
        <f>IFERROR(INDEX(Tab_UBIGEO[],MATCH(PlnMsv_Tab_DocumentosAux[[#This Row],[ADQ_UBIGEO]],Tab_UBIGEO[UBIGEO],0),MATCH($W$34,Tab_UBIGEO[#Headers],0)),"")</f>
        <v/>
      </c>
      <c r="X938" s="51" t="str">
        <f>IFERROR(INDEX(Tab_UBIGEO[],MATCH(PlnMsv_Tab_Documentos[[#This Row],[Departamento]],Tab_UBIGEO[Departamento],0),MATCH(X$34,Tab_UBIGEO[#Headers],0)),"")</f>
        <v/>
      </c>
      <c r="Y938" s="51" t="str">
        <f>IFERROR(INDEX(Tab_UBIGEO[],MATCH(PlnMsv_Tab_Documentos[[#This Row],[Provincia]],Tab_UBIGEO[Provincia],0),MATCH(Y$34,Tab_UBIGEO[#Headers],0)),"")</f>
        <v/>
      </c>
      <c r="Z938" s="50" t="str">
        <f>IF(PlnMsv_Tab_Documentos[[#This Row],[Departamento]]&lt;&gt;"",IF(COUNTIF(Tab_UBIGEO[Departamento],PlnMsv_Tab_Documentos[[#This Row],[Departamento]])&gt;=1,1,0),"")</f>
        <v/>
      </c>
      <c r="AA9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8" s="34"/>
    </row>
    <row r="939" spans="3:29" ht="27.6" customHeight="1">
      <c r="C939" s="88"/>
      <c r="D939" s="89"/>
      <c r="E939" s="90"/>
      <c r="F939" s="91"/>
      <c r="G939" s="92"/>
      <c r="H939" s="93"/>
      <c r="I939" s="93"/>
      <c r="J939" s="94"/>
      <c r="K939" s="94"/>
      <c r="L939" s="94"/>
      <c r="M939" s="94"/>
      <c r="N939" s="94"/>
      <c r="O939" s="95"/>
      <c r="P939" s="96"/>
      <c r="T939" s="49">
        <v>905</v>
      </c>
      <c r="U9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39" s="50" t="str">
        <f>IFERROR(INDEX(Tab_UBIGEO[],MATCH(PlnMsv_Tab_DocumentosAux[[#This Row],[ADQ_UBIGEO]],Tab_UBIGEO[UBIGEO],0),MATCH($V$34,Tab_UBIGEO[#Headers],0)),"")</f>
        <v/>
      </c>
      <c r="W939" s="50" t="str">
        <f>IFERROR(INDEX(Tab_UBIGEO[],MATCH(PlnMsv_Tab_DocumentosAux[[#This Row],[ADQ_UBIGEO]],Tab_UBIGEO[UBIGEO],0),MATCH($W$34,Tab_UBIGEO[#Headers],0)),"")</f>
        <v/>
      </c>
      <c r="X939" s="51" t="str">
        <f>IFERROR(INDEX(Tab_UBIGEO[],MATCH(PlnMsv_Tab_Documentos[[#This Row],[Departamento]],Tab_UBIGEO[Departamento],0),MATCH(X$34,Tab_UBIGEO[#Headers],0)),"")</f>
        <v/>
      </c>
      <c r="Y939" s="51" t="str">
        <f>IFERROR(INDEX(Tab_UBIGEO[],MATCH(PlnMsv_Tab_Documentos[[#This Row],[Provincia]],Tab_UBIGEO[Provincia],0),MATCH(Y$34,Tab_UBIGEO[#Headers],0)),"")</f>
        <v/>
      </c>
      <c r="Z939" s="50" t="str">
        <f>IF(PlnMsv_Tab_Documentos[[#This Row],[Departamento]]&lt;&gt;"",IF(COUNTIF(Tab_UBIGEO[Departamento],PlnMsv_Tab_Documentos[[#This Row],[Departamento]])&gt;=1,1,0),"")</f>
        <v/>
      </c>
      <c r="AA9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39" s="34"/>
    </row>
    <row r="940" spans="3:29" ht="27.6" customHeight="1">
      <c r="C940" s="88"/>
      <c r="D940" s="89"/>
      <c r="E940" s="90"/>
      <c r="F940" s="91"/>
      <c r="G940" s="92"/>
      <c r="H940" s="93"/>
      <c r="I940" s="93"/>
      <c r="J940" s="94"/>
      <c r="K940" s="94"/>
      <c r="L940" s="94"/>
      <c r="M940" s="94"/>
      <c r="N940" s="94"/>
      <c r="O940" s="95"/>
      <c r="P940" s="96"/>
      <c r="T940" s="49">
        <v>906</v>
      </c>
      <c r="U9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0" s="50" t="str">
        <f>IFERROR(INDEX(Tab_UBIGEO[],MATCH(PlnMsv_Tab_DocumentosAux[[#This Row],[ADQ_UBIGEO]],Tab_UBIGEO[UBIGEO],0),MATCH($V$34,Tab_UBIGEO[#Headers],0)),"")</f>
        <v/>
      </c>
      <c r="W940" s="50" t="str">
        <f>IFERROR(INDEX(Tab_UBIGEO[],MATCH(PlnMsv_Tab_DocumentosAux[[#This Row],[ADQ_UBIGEO]],Tab_UBIGEO[UBIGEO],0),MATCH($W$34,Tab_UBIGEO[#Headers],0)),"")</f>
        <v/>
      </c>
      <c r="X940" s="51" t="str">
        <f>IFERROR(INDEX(Tab_UBIGEO[],MATCH(PlnMsv_Tab_Documentos[[#This Row],[Departamento]],Tab_UBIGEO[Departamento],0),MATCH(X$34,Tab_UBIGEO[#Headers],0)),"")</f>
        <v/>
      </c>
      <c r="Y940" s="51" t="str">
        <f>IFERROR(INDEX(Tab_UBIGEO[],MATCH(PlnMsv_Tab_Documentos[[#This Row],[Provincia]],Tab_UBIGEO[Provincia],0),MATCH(Y$34,Tab_UBIGEO[#Headers],0)),"")</f>
        <v/>
      </c>
      <c r="Z940" s="50" t="str">
        <f>IF(PlnMsv_Tab_Documentos[[#This Row],[Departamento]]&lt;&gt;"",IF(COUNTIF(Tab_UBIGEO[Departamento],PlnMsv_Tab_Documentos[[#This Row],[Departamento]])&gt;=1,1,0),"")</f>
        <v/>
      </c>
      <c r="AA9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0" s="34"/>
    </row>
    <row r="941" spans="3:29" ht="27.6" customHeight="1">
      <c r="C941" s="88"/>
      <c r="D941" s="89"/>
      <c r="E941" s="90"/>
      <c r="F941" s="91"/>
      <c r="G941" s="92"/>
      <c r="H941" s="93"/>
      <c r="I941" s="93"/>
      <c r="J941" s="94"/>
      <c r="K941" s="94"/>
      <c r="L941" s="94"/>
      <c r="M941" s="94"/>
      <c r="N941" s="94"/>
      <c r="O941" s="95"/>
      <c r="P941" s="96"/>
      <c r="T941" s="49">
        <v>907</v>
      </c>
      <c r="U9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1" s="50" t="str">
        <f>IFERROR(INDEX(Tab_UBIGEO[],MATCH(PlnMsv_Tab_DocumentosAux[[#This Row],[ADQ_UBIGEO]],Tab_UBIGEO[UBIGEO],0),MATCH($V$34,Tab_UBIGEO[#Headers],0)),"")</f>
        <v/>
      </c>
      <c r="W941" s="50" t="str">
        <f>IFERROR(INDEX(Tab_UBIGEO[],MATCH(PlnMsv_Tab_DocumentosAux[[#This Row],[ADQ_UBIGEO]],Tab_UBIGEO[UBIGEO],0),MATCH($W$34,Tab_UBIGEO[#Headers],0)),"")</f>
        <v/>
      </c>
      <c r="X941" s="51" t="str">
        <f>IFERROR(INDEX(Tab_UBIGEO[],MATCH(PlnMsv_Tab_Documentos[[#This Row],[Departamento]],Tab_UBIGEO[Departamento],0),MATCH(X$34,Tab_UBIGEO[#Headers],0)),"")</f>
        <v/>
      </c>
      <c r="Y941" s="51" t="str">
        <f>IFERROR(INDEX(Tab_UBIGEO[],MATCH(PlnMsv_Tab_Documentos[[#This Row],[Provincia]],Tab_UBIGEO[Provincia],0),MATCH(Y$34,Tab_UBIGEO[#Headers],0)),"")</f>
        <v/>
      </c>
      <c r="Z941" s="50" t="str">
        <f>IF(PlnMsv_Tab_Documentos[[#This Row],[Departamento]]&lt;&gt;"",IF(COUNTIF(Tab_UBIGEO[Departamento],PlnMsv_Tab_Documentos[[#This Row],[Departamento]])&gt;=1,1,0),"")</f>
        <v/>
      </c>
      <c r="AA9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1" s="34"/>
    </row>
    <row r="942" spans="3:29" ht="27.6" customHeight="1">
      <c r="C942" s="88"/>
      <c r="D942" s="89"/>
      <c r="E942" s="90"/>
      <c r="F942" s="91"/>
      <c r="G942" s="92"/>
      <c r="H942" s="93"/>
      <c r="I942" s="93"/>
      <c r="J942" s="94"/>
      <c r="K942" s="94"/>
      <c r="L942" s="94"/>
      <c r="M942" s="94"/>
      <c r="N942" s="94"/>
      <c r="O942" s="95"/>
      <c r="P942" s="96"/>
      <c r="T942" s="49">
        <v>908</v>
      </c>
      <c r="U9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2" s="50" t="str">
        <f>IFERROR(INDEX(Tab_UBIGEO[],MATCH(PlnMsv_Tab_DocumentosAux[[#This Row],[ADQ_UBIGEO]],Tab_UBIGEO[UBIGEO],0),MATCH($V$34,Tab_UBIGEO[#Headers],0)),"")</f>
        <v/>
      </c>
      <c r="W942" s="50" t="str">
        <f>IFERROR(INDEX(Tab_UBIGEO[],MATCH(PlnMsv_Tab_DocumentosAux[[#This Row],[ADQ_UBIGEO]],Tab_UBIGEO[UBIGEO],0),MATCH($W$34,Tab_UBIGEO[#Headers],0)),"")</f>
        <v/>
      </c>
      <c r="X942" s="51" t="str">
        <f>IFERROR(INDEX(Tab_UBIGEO[],MATCH(PlnMsv_Tab_Documentos[[#This Row],[Departamento]],Tab_UBIGEO[Departamento],0),MATCH(X$34,Tab_UBIGEO[#Headers],0)),"")</f>
        <v/>
      </c>
      <c r="Y942" s="51" t="str">
        <f>IFERROR(INDEX(Tab_UBIGEO[],MATCH(PlnMsv_Tab_Documentos[[#This Row],[Provincia]],Tab_UBIGEO[Provincia],0),MATCH(Y$34,Tab_UBIGEO[#Headers],0)),"")</f>
        <v/>
      </c>
      <c r="Z942" s="50" t="str">
        <f>IF(PlnMsv_Tab_Documentos[[#This Row],[Departamento]]&lt;&gt;"",IF(COUNTIF(Tab_UBIGEO[Departamento],PlnMsv_Tab_Documentos[[#This Row],[Departamento]])&gt;=1,1,0),"")</f>
        <v/>
      </c>
      <c r="AA9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2" s="34"/>
    </row>
    <row r="943" spans="3:29" ht="27.6" customHeight="1">
      <c r="C943" s="88"/>
      <c r="D943" s="89"/>
      <c r="E943" s="90"/>
      <c r="F943" s="91"/>
      <c r="G943" s="92"/>
      <c r="H943" s="93"/>
      <c r="I943" s="93"/>
      <c r="J943" s="94"/>
      <c r="K943" s="94"/>
      <c r="L943" s="94"/>
      <c r="M943" s="94"/>
      <c r="N943" s="94"/>
      <c r="O943" s="95"/>
      <c r="P943" s="96"/>
      <c r="T943" s="49">
        <v>909</v>
      </c>
      <c r="U9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3" s="50" t="str">
        <f>IFERROR(INDEX(Tab_UBIGEO[],MATCH(PlnMsv_Tab_DocumentosAux[[#This Row],[ADQ_UBIGEO]],Tab_UBIGEO[UBIGEO],0),MATCH($V$34,Tab_UBIGEO[#Headers],0)),"")</f>
        <v/>
      </c>
      <c r="W943" s="50" t="str">
        <f>IFERROR(INDEX(Tab_UBIGEO[],MATCH(PlnMsv_Tab_DocumentosAux[[#This Row],[ADQ_UBIGEO]],Tab_UBIGEO[UBIGEO],0),MATCH($W$34,Tab_UBIGEO[#Headers],0)),"")</f>
        <v/>
      </c>
      <c r="X943" s="51" t="str">
        <f>IFERROR(INDEX(Tab_UBIGEO[],MATCH(PlnMsv_Tab_Documentos[[#This Row],[Departamento]],Tab_UBIGEO[Departamento],0),MATCH(X$34,Tab_UBIGEO[#Headers],0)),"")</f>
        <v/>
      </c>
      <c r="Y943" s="51" t="str">
        <f>IFERROR(INDEX(Tab_UBIGEO[],MATCH(PlnMsv_Tab_Documentos[[#This Row],[Provincia]],Tab_UBIGEO[Provincia],0),MATCH(Y$34,Tab_UBIGEO[#Headers],0)),"")</f>
        <v/>
      </c>
      <c r="Z943" s="50" t="str">
        <f>IF(PlnMsv_Tab_Documentos[[#This Row],[Departamento]]&lt;&gt;"",IF(COUNTIF(Tab_UBIGEO[Departamento],PlnMsv_Tab_Documentos[[#This Row],[Departamento]])&gt;=1,1,0),"")</f>
        <v/>
      </c>
      <c r="AA9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3" s="34"/>
    </row>
    <row r="944" spans="3:29" ht="27.6" customHeight="1">
      <c r="C944" s="88"/>
      <c r="D944" s="89"/>
      <c r="E944" s="90"/>
      <c r="F944" s="91"/>
      <c r="G944" s="92"/>
      <c r="H944" s="93"/>
      <c r="I944" s="93"/>
      <c r="J944" s="94"/>
      <c r="K944" s="94"/>
      <c r="L944" s="94"/>
      <c r="M944" s="94"/>
      <c r="N944" s="94"/>
      <c r="O944" s="95"/>
      <c r="P944" s="96"/>
      <c r="T944" s="49">
        <v>910</v>
      </c>
      <c r="U9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4" s="50" t="str">
        <f>IFERROR(INDEX(Tab_UBIGEO[],MATCH(PlnMsv_Tab_DocumentosAux[[#This Row],[ADQ_UBIGEO]],Tab_UBIGEO[UBIGEO],0),MATCH($V$34,Tab_UBIGEO[#Headers],0)),"")</f>
        <v/>
      </c>
      <c r="W944" s="50" t="str">
        <f>IFERROR(INDEX(Tab_UBIGEO[],MATCH(PlnMsv_Tab_DocumentosAux[[#This Row],[ADQ_UBIGEO]],Tab_UBIGEO[UBIGEO],0),MATCH($W$34,Tab_UBIGEO[#Headers],0)),"")</f>
        <v/>
      </c>
      <c r="X944" s="51" t="str">
        <f>IFERROR(INDEX(Tab_UBIGEO[],MATCH(PlnMsv_Tab_Documentos[[#This Row],[Departamento]],Tab_UBIGEO[Departamento],0),MATCH(X$34,Tab_UBIGEO[#Headers],0)),"")</f>
        <v/>
      </c>
      <c r="Y944" s="51" t="str">
        <f>IFERROR(INDEX(Tab_UBIGEO[],MATCH(PlnMsv_Tab_Documentos[[#This Row],[Provincia]],Tab_UBIGEO[Provincia],0),MATCH(Y$34,Tab_UBIGEO[#Headers],0)),"")</f>
        <v/>
      </c>
      <c r="Z944" s="50" t="str">
        <f>IF(PlnMsv_Tab_Documentos[[#This Row],[Departamento]]&lt;&gt;"",IF(COUNTIF(Tab_UBIGEO[Departamento],PlnMsv_Tab_Documentos[[#This Row],[Departamento]])&gt;=1,1,0),"")</f>
        <v/>
      </c>
      <c r="AA9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4" s="34"/>
    </row>
    <row r="945" spans="3:29" ht="27.6" customHeight="1">
      <c r="C945" s="88"/>
      <c r="D945" s="89"/>
      <c r="E945" s="90"/>
      <c r="F945" s="91"/>
      <c r="G945" s="92"/>
      <c r="H945" s="93"/>
      <c r="I945" s="93"/>
      <c r="J945" s="94"/>
      <c r="K945" s="94"/>
      <c r="L945" s="94"/>
      <c r="M945" s="94"/>
      <c r="N945" s="94"/>
      <c r="O945" s="95"/>
      <c r="P945" s="96"/>
      <c r="T945" s="49">
        <v>911</v>
      </c>
      <c r="U9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5" s="50" t="str">
        <f>IFERROR(INDEX(Tab_UBIGEO[],MATCH(PlnMsv_Tab_DocumentosAux[[#This Row],[ADQ_UBIGEO]],Tab_UBIGEO[UBIGEO],0),MATCH($V$34,Tab_UBIGEO[#Headers],0)),"")</f>
        <v/>
      </c>
      <c r="W945" s="50" t="str">
        <f>IFERROR(INDEX(Tab_UBIGEO[],MATCH(PlnMsv_Tab_DocumentosAux[[#This Row],[ADQ_UBIGEO]],Tab_UBIGEO[UBIGEO],0),MATCH($W$34,Tab_UBIGEO[#Headers],0)),"")</f>
        <v/>
      </c>
      <c r="X945" s="51" t="str">
        <f>IFERROR(INDEX(Tab_UBIGEO[],MATCH(PlnMsv_Tab_Documentos[[#This Row],[Departamento]],Tab_UBIGEO[Departamento],0),MATCH(X$34,Tab_UBIGEO[#Headers],0)),"")</f>
        <v/>
      </c>
      <c r="Y945" s="51" t="str">
        <f>IFERROR(INDEX(Tab_UBIGEO[],MATCH(PlnMsv_Tab_Documentos[[#This Row],[Provincia]],Tab_UBIGEO[Provincia],0),MATCH(Y$34,Tab_UBIGEO[#Headers],0)),"")</f>
        <v/>
      </c>
      <c r="Z945" s="50" t="str">
        <f>IF(PlnMsv_Tab_Documentos[[#This Row],[Departamento]]&lt;&gt;"",IF(COUNTIF(Tab_UBIGEO[Departamento],PlnMsv_Tab_Documentos[[#This Row],[Departamento]])&gt;=1,1,0),"")</f>
        <v/>
      </c>
      <c r="AA9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5" s="34"/>
    </row>
    <row r="946" spans="3:29" ht="27.6" customHeight="1">
      <c r="C946" s="88"/>
      <c r="D946" s="89"/>
      <c r="E946" s="90"/>
      <c r="F946" s="91"/>
      <c r="G946" s="92"/>
      <c r="H946" s="93"/>
      <c r="I946" s="93"/>
      <c r="J946" s="94"/>
      <c r="K946" s="94"/>
      <c r="L946" s="94"/>
      <c r="M946" s="94"/>
      <c r="N946" s="94"/>
      <c r="O946" s="95"/>
      <c r="P946" s="96"/>
      <c r="T946" s="49">
        <v>912</v>
      </c>
      <c r="U9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6" s="50" t="str">
        <f>IFERROR(INDEX(Tab_UBIGEO[],MATCH(PlnMsv_Tab_DocumentosAux[[#This Row],[ADQ_UBIGEO]],Tab_UBIGEO[UBIGEO],0),MATCH($V$34,Tab_UBIGEO[#Headers],0)),"")</f>
        <v/>
      </c>
      <c r="W946" s="50" t="str">
        <f>IFERROR(INDEX(Tab_UBIGEO[],MATCH(PlnMsv_Tab_DocumentosAux[[#This Row],[ADQ_UBIGEO]],Tab_UBIGEO[UBIGEO],0),MATCH($W$34,Tab_UBIGEO[#Headers],0)),"")</f>
        <v/>
      </c>
      <c r="X946" s="51" t="str">
        <f>IFERROR(INDEX(Tab_UBIGEO[],MATCH(PlnMsv_Tab_Documentos[[#This Row],[Departamento]],Tab_UBIGEO[Departamento],0),MATCH(X$34,Tab_UBIGEO[#Headers],0)),"")</f>
        <v/>
      </c>
      <c r="Y946" s="51" t="str">
        <f>IFERROR(INDEX(Tab_UBIGEO[],MATCH(PlnMsv_Tab_Documentos[[#This Row],[Provincia]],Tab_UBIGEO[Provincia],0),MATCH(Y$34,Tab_UBIGEO[#Headers],0)),"")</f>
        <v/>
      </c>
      <c r="Z946" s="50" t="str">
        <f>IF(PlnMsv_Tab_Documentos[[#This Row],[Departamento]]&lt;&gt;"",IF(COUNTIF(Tab_UBIGEO[Departamento],PlnMsv_Tab_Documentos[[#This Row],[Departamento]])&gt;=1,1,0),"")</f>
        <v/>
      </c>
      <c r="AA9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6" s="34"/>
    </row>
    <row r="947" spans="3:29" ht="27.6" customHeight="1">
      <c r="C947" s="88"/>
      <c r="D947" s="89"/>
      <c r="E947" s="90"/>
      <c r="F947" s="91"/>
      <c r="G947" s="92"/>
      <c r="H947" s="93"/>
      <c r="I947" s="93"/>
      <c r="J947" s="94"/>
      <c r="K947" s="94"/>
      <c r="L947" s="94"/>
      <c r="M947" s="94"/>
      <c r="N947" s="94"/>
      <c r="O947" s="95"/>
      <c r="P947" s="96"/>
      <c r="T947" s="49">
        <v>913</v>
      </c>
      <c r="U9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7" s="50" t="str">
        <f>IFERROR(INDEX(Tab_UBIGEO[],MATCH(PlnMsv_Tab_DocumentosAux[[#This Row],[ADQ_UBIGEO]],Tab_UBIGEO[UBIGEO],0),MATCH($V$34,Tab_UBIGEO[#Headers],0)),"")</f>
        <v/>
      </c>
      <c r="W947" s="50" t="str">
        <f>IFERROR(INDEX(Tab_UBIGEO[],MATCH(PlnMsv_Tab_DocumentosAux[[#This Row],[ADQ_UBIGEO]],Tab_UBIGEO[UBIGEO],0),MATCH($W$34,Tab_UBIGEO[#Headers],0)),"")</f>
        <v/>
      </c>
      <c r="X947" s="51" t="str">
        <f>IFERROR(INDEX(Tab_UBIGEO[],MATCH(PlnMsv_Tab_Documentos[[#This Row],[Departamento]],Tab_UBIGEO[Departamento],0),MATCH(X$34,Tab_UBIGEO[#Headers],0)),"")</f>
        <v/>
      </c>
      <c r="Y947" s="51" t="str">
        <f>IFERROR(INDEX(Tab_UBIGEO[],MATCH(PlnMsv_Tab_Documentos[[#This Row],[Provincia]],Tab_UBIGEO[Provincia],0),MATCH(Y$34,Tab_UBIGEO[#Headers],0)),"")</f>
        <v/>
      </c>
      <c r="Z947" s="50" t="str">
        <f>IF(PlnMsv_Tab_Documentos[[#This Row],[Departamento]]&lt;&gt;"",IF(COUNTIF(Tab_UBIGEO[Departamento],PlnMsv_Tab_Documentos[[#This Row],[Departamento]])&gt;=1,1,0),"")</f>
        <v/>
      </c>
      <c r="AA9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7" s="34"/>
    </row>
    <row r="948" spans="3:29" ht="27.6" customHeight="1">
      <c r="C948" s="88"/>
      <c r="D948" s="89"/>
      <c r="E948" s="90"/>
      <c r="F948" s="91"/>
      <c r="G948" s="92"/>
      <c r="H948" s="93"/>
      <c r="I948" s="93"/>
      <c r="J948" s="94"/>
      <c r="K948" s="94"/>
      <c r="L948" s="94"/>
      <c r="M948" s="94"/>
      <c r="N948" s="94"/>
      <c r="O948" s="95"/>
      <c r="P948" s="96"/>
      <c r="T948" s="49">
        <v>914</v>
      </c>
      <c r="U9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8" s="50" t="str">
        <f>IFERROR(INDEX(Tab_UBIGEO[],MATCH(PlnMsv_Tab_DocumentosAux[[#This Row],[ADQ_UBIGEO]],Tab_UBIGEO[UBIGEO],0),MATCH($V$34,Tab_UBIGEO[#Headers],0)),"")</f>
        <v/>
      </c>
      <c r="W948" s="50" t="str">
        <f>IFERROR(INDEX(Tab_UBIGEO[],MATCH(PlnMsv_Tab_DocumentosAux[[#This Row],[ADQ_UBIGEO]],Tab_UBIGEO[UBIGEO],0),MATCH($W$34,Tab_UBIGEO[#Headers],0)),"")</f>
        <v/>
      </c>
      <c r="X948" s="51" t="str">
        <f>IFERROR(INDEX(Tab_UBIGEO[],MATCH(PlnMsv_Tab_Documentos[[#This Row],[Departamento]],Tab_UBIGEO[Departamento],0),MATCH(X$34,Tab_UBIGEO[#Headers],0)),"")</f>
        <v/>
      </c>
      <c r="Y948" s="51" t="str">
        <f>IFERROR(INDEX(Tab_UBIGEO[],MATCH(PlnMsv_Tab_Documentos[[#This Row],[Provincia]],Tab_UBIGEO[Provincia],0),MATCH(Y$34,Tab_UBIGEO[#Headers],0)),"")</f>
        <v/>
      </c>
      <c r="Z948" s="50" t="str">
        <f>IF(PlnMsv_Tab_Documentos[[#This Row],[Departamento]]&lt;&gt;"",IF(COUNTIF(Tab_UBIGEO[Departamento],PlnMsv_Tab_Documentos[[#This Row],[Departamento]])&gt;=1,1,0),"")</f>
        <v/>
      </c>
      <c r="AA9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8" s="34"/>
    </row>
    <row r="949" spans="3:29" ht="27.6" customHeight="1">
      <c r="C949" s="88"/>
      <c r="D949" s="89"/>
      <c r="E949" s="90"/>
      <c r="F949" s="91"/>
      <c r="G949" s="92"/>
      <c r="H949" s="93"/>
      <c r="I949" s="93"/>
      <c r="J949" s="94"/>
      <c r="K949" s="94"/>
      <c r="L949" s="94"/>
      <c r="M949" s="94"/>
      <c r="N949" s="94"/>
      <c r="O949" s="95"/>
      <c r="P949" s="96"/>
      <c r="T949" s="49">
        <v>915</v>
      </c>
      <c r="U9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49" s="50" t="str">
        <f>IFERROR(INDEX(Tab_UBIGEO[],MATCH(PlnMsv_Tab_DocumentosAux[[#This Row],[ADQ_UBIGEO]],Tab_UBIGEO[UBIGEO],0),MATCH($V$34,Tab_UBIGEO[#Headers],0)),"")</f>
        <v/>
      </c>
      <c r="W949" s="50" t="str">
        <f>IFERROR(INDEX(Tab_UBIGEO[],MATCH(PlnMsv_Tab_DocumentosAux[[#This Row],[ADQ_UBIGEO]],Tab_UBIGEO[UBIGEO],0),MATCH($W$34,Tab_UBIGEO[#Headers],0)),"")</f>
        <v/>
      </c>
      <c r="X949" s="51" t="str">
        <f>IFERROR(INDEX(Tab_UBIGEO[],MATCH(PlnMsv_Tab_Documentos[[#This Row],[Departamento]],Tab_UBIGEO[Departamento],0),MATCH(X$34,Tab_UBIGEO[#Headers],0)),"")</f>
        <v/>
      </c>
      <c r="Y949" s="51" t="str">
        <f>IFERROR(INDEX(Tab_UBIGEO[],MATCH(PlnMsv_Tab_Documentos[[#This Row],[Provincia]],Tab_UBIGEO[Provincia],0),MATCH(Y$34,Tab_UBIGEO[#Headers],0)),"")</f>
        <v/>
      </c>
      <c r="Z949" s="50" t="str">
        <f>IF(PlnMsv_Tab_Documentos[[#This Row],[Departamento]]&lt;&gt;"",IF(COUNTIF(Tab_UBIGEO[Departamento],PlnMsv_Tab_Documentos[[#This Row],[Departamento]])&gt;=1,1,0),"")</f>
        <v/>
      </c>
      <c r="AA9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49" s="34"/>
    </row>
    <row r="950" spans="3:29" ht="27.6" customHeight="1">
      <c r="C950" s="88"/>
      <c r="D950" s="89"/>
      <c r="E950" s="90"/>
      <c r="F950" s="91"/>
      <c r="G950" s="92"/>
      <c r="H950" s="93"/>
      <c r="I950" s="93"/>
      <c r="J950" s="94"/>
      <c r="K950" s="94"/>
      <c r="L950" s="94"/>
      <c r="M950" s="94"/>
      <c r="N950" s="94"/>
      <c r="O950" s="95"/>
      <c r="P950" s="96"/>
      <c r="T950" s="49">
        <v>916</v>
      </c>
      <c r="U9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0" s="50" t="str">
        <f>IFERROR(INDEX(Tab_UBIGEO[],MATCH(PlnMsv_Tab_DocumentosAux[[#This Row],[ADQ_UBIGEO]],Tab_UBIGEO[UBIGEO],0),MATCH($V$34,Tab_UBIGEO[#Headers],0)),"")</f>
        <v/>
      </c>
      <c r="W950" s="50" t="str">
        <f>IFERROR(INDEX(Tab_UBIGEO[],MATCH(PlnMsv_Tab_DocumentosAux[[#This Row],[ADQ_UBIGEO]],Tab_UBIGEO[UBIGEO],0),MATCH($W$34,Tab_UBIGEO[#Headers],0)),"")</f>
        <v/>
      </c>
      <c r="X950" s="51" t="str">
        <f>IFERROR(INDEX(Tab_UBIGEO[],MATCH(PlnMsv_Tab_Documentos[[#This Row],[Departamento]],Tab_UBIGEO[Departamento],0),MATCH(X$34,Tab_UBIGEO[#Headers],0)),"")</f>
        <v/>
      </c>
      <c r="Y950" s="51" t="str">
        <f>IFERROR(INDEX(Tab_UBIGEO[],MATCH(PlnMsv_Tab_Documentos[[#This Row],[Provincia]],Tab_UBIGEO[Provincia],0),MATCH(Y$34,Tab_UBIGEO[#Headers],0)),"")</f>
        <v/>
      </c>
      <c r="Z950" s="50" t="str">
        <f>IF(PlnMsv_Tab_Documentos[[#This Row],[Departamento]]&lt;&gt;"",IF(COUNTIF(Tab_UBIGEO[Departamento],PlnMsv_Tab_Documentos[[#This Row],[Departamento]])&gt;=1,1,0),"")</f>
        <v/>
      </c>
      <c r="AA9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0" s="34"/>
    </row>
    <row r="951" spans="3:29" ht="27.6" customHeight="1">
      <c r="C951" s="88"/>
      <c r="D951" s="89"/>
      <c r="E951" s="90"/>
      <c r="F951" s="91"/>
      <c r="G951" s="92"/>
      <c r="H951" s="93"/>
      <c r="I951" s="93"/>
      <c r="J951" s="94"/>
      <c r="K951" s="94"/>
      <c r="L951" s="94"/>
      <c r="M951" s="94"/>
      <c r="N951" s="94"/>
      <c r="O951" s="95"/>
      <c r="P951" s="96"/>
      <c r="T951" s="49">
        <v>917</v>
      </c>
      <c r="U9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1" s="50" t="str">
        <f>IFERROR(INDEX(Tab_UBIGEO[],MATCH(PlnMsv_Tab_DocumentosAux[[#This Row],[ADQ_UBIGEO]],Tab_UBIGEO[UBIGEO],0),MATCH($V$34,Tab_UBIGEO[#Headers],0)),"")</f>
        <v/>
      </c>
      <c r="W951" s="50" t="str">
        <f>IFERROR(INDEX(Tab_UBIGEO[],MATCH(PlnMsv_Tab_DocumentosAux[[#This Row],[ADQ_UBIGEO]],Tab_UBIGEO[UBIGEO],0),MATCH($W$34,Tab_UBIGEO[#Headers],0)),"")</f>
        <v/>
      </c>
      <c r="X951" s="51" t="str">
        <f>IFERROR(INDEX(Tab_UBIGEO[],MATCH(PlnMsv_Tab_Documentos[[#This Row],[Departamento]],Tab_UBIGEO[Departamento],0),MATCH(X$34,Tab_UBIGEO[#Headers],0)),"")</f>
        <v/>
      </c>
      <c r="Y951" s="51" t="str">
        <f>IFERROR(INDEX(Tab_UBIGEO[],MATCH(PlnMsv_Tab_Documentos[[#This Row],[Provincia]],Tab_UBIGEO[Provincia],0),MATCH(Y$34,Tab_UBIGEO[#Headers],0)),"")</f>
        <v/>
      </c>
      <c r="Z951" s="50" t="str">
        <f>IF(PlnMsv_Tab_Documentos[[#This Row],[Departamento]]&lt;&gt;"",IF(COUNTIF(Tab_UBIGEO[Departamento],PlnMsv_Tab_Documentos[[#This Row],[Departamento]])&gt;=1,1,0),"")</f>
        <v/>
      </c>
      <c r="AA9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1" s="34"/>
    </row>
    <row r="952" spans="3:29" ht="27.6" customHeight="1">
      <c r="C952" s="88"/>
      <c r="D952" s="89"/>
      <c r="E952" s="90"/>
      <c r="F952" s="91"/>
      <c r="G952" s="92"/>
      <c r="H952" s="93"/>
      <c r="I952" s="93"/>
      <c r="J952" s="94"/>
      <c r="K952" s="94"/>
      <c r="L952" s="94"/>
      <c r="M952" s="94"/>
      <c r="N952" s="94"/>
      <c r="O952" s="95"/>
      <c r="P952" s="96"/>
      <c r="T952" s="49">
        <v>918</v>
      </c>
      <c r="U9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2" s="50" t="str">
        <f>IFERROR(INDEX(Tab_UBIGEO[],MATCH(PlnMsv_Tab_DocumentosAux[[#This Row],[ADQ_UBIGEO]],Tab_UBIGEO[UBIGEO],0),MATCH($V$34,Tab_UBIGEO[#Headers],0)),"")</f>
        <v/>
      </c>
      <c r="W952" s="50" t="str">
        <f>IFERROR(INDEX(Tab_UBIGEO[],MATCH(PlnMsv_Tab_DocumentosAux[[#This Row],[ADQ_UBIGEO]],Tab_UBIGEO[UBIGEO],0),MATCH($W$34,Tab_UBIGEO[#Headers],0)),"")</f>
        <v/>
      </c>
      <c r="X952" s="51" t="str">
        <f>IFERROR(INDEX(Tab_UBIGEO[],MATCH(PlnMsv_Tab_Documentos[[#This Row],[Departamento]],Tab_UBIGEO[Departamento],0),MATCH(X$34,Tab_UBIGEO[#Headers],0)),"")</f>
        <v/>
      </c>
      <c r="Y952" s="51" t="str">
        <f>IFERROR(INDEX(Tab_UBIGEO[],MATCH(PlnMsv_Tab_Documentos[[#This Row],[Provincia]],Tab_UBIGEO[Provincia],0),MATCH(Y$34,Tab_UBIGEO[#Headers],0)),"")</f>
        <v/>
      </c>
      <c r="Z952" s="50" t="str">
        <f>IF(PlnMsv_Tab_Documentos[[#This Row],[Departamento]]&lt;&gt;"",IF(COUNTIF(Tab_UBIGEO[Departamento],PlnMsv_Tab_Documentos[[#This Row],[Departamento]])&gt;=1,1,0),"")</f>
        <v/>
      </c>
      <c r="AA9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2" s="34"/>
    </row>
    <row r="953" spans="3:29" ht="27.6" customHeight="1">
      <c r="C953" s="88"/>
      <c r="D953" s="89"/>
      <c r="E953" s="90"/>
      <c r="F953" s="91"/>
      <c r="G953" s="92"/>
      <c r="H953" s="93"/>
      <c r="I953" s="93"/>
      <c r="J953" s="94"/>
      <c r="K953" s="94"/>
      <c r="L953" s="94"/>
      <c r="M953" s="94"/>
      <c r="N953" s="94"/>
      <c r="O953" s="95"/>
      <c r="P953" s="96"/>
      <c r="T953" s="49">
        <v>919</v>
      </c>
      <c r="U9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3" s="50" t="str">
        <f>IFERROR(INDEX(Tab_UBIGEO[],MATCH(PlnMsv_Tab_DocumentosAux[[#This Row],[ADQ_UBIGEO]],Tab_UBIGEO[UBIGEO],0),MATCH($V$34,Tab_UBIGEO[#Headers],0)),"")</f>
        <v/>
      </c>
      <c r="W953" s="50" t="str">
        <f>IFERROR(INDEX(Tab_UBIGEO[],MATCH(PlnMsv_Tab_DocumentosAux[[#This Row],[ADQ_UBIGEO]],Tab_UBIGEO[UBIGEO],0),MATCH($W$34,Tab_UBIGEO[#Headers],0)),"")</f>
        <v/>
      </c>
      <c r="X953" s="51" t="str">
        <f>IFERROR(INDEX(Tab_UBIGEO[],MATCH(PlnMsv_Tab_Documentos[[#This Row],[Departamento]],Tab_UBIGEO[Departamento],0),MATCH(X$34,Tab_UBIGEO[#Headers],0)),"")</f>
        <v/>
      </c>
      <c r="Y953" s="51" t="str">
        <f>IFERROR(INDEX(Tab_UBIGEO[],MATCH(PlnMsv_Tab_Documentos[[#This Row],[Provincia]],Tab_UBIGEO[Provincia],0),MATCH(Y$34,Tab_UBIGEO[#Headers],0)),"")</f>
        <v/>
      </c>
      <c r="Z953" s="50" t="str">
        <f>IF(PlnMsv_Tab_Documentos[[#This Row],[Departamento]]&lt;&gt;"",IF(COUNTIF(Tab_UBIGEO[Departamento],PlnMsv_Tab_Documentos[[#This Row],[Departamento]])&gt;=1,1,0),"")</f>
        <v/>
      </c>
      <c r="AA9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3" s="34"/>
    </row>
    <row r="954" spans="3:29" ht="27.6" customHeight="1">
      <c r="C954" s="88"/>
      <c r="D954" s="89"/>
      <c r="E954" s="90"/>
      <c r="F954" s="91"/>
      <c r="G954" s="92"/>
      <c r="H954" s="93"/>
      <c r="I954" s="93"/>
      <c r="J954" s="94"/>
      <c r="K954" s="94"/>
      <c r="L954" s="94"/>
      <c r="M954" s="94"/>
      <c r="N954" s="94"/>
      <c r="O954" s="95"/>
      <c r="P954" s="96"/>
      <c r="T954" s="49">
        <v>920</v>
      </c>
      <c r="U9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4" s="50" t="str">
        <f>IFERROR(INDEX(Tab_UBIGEO[],MATCH(PlnMsv_Tab_DocumentosAux[[#This Row],[ADQ_UBIGEO]],Tab_UBIGEO[UBIGEO],0),MATCH($V$34,Tab_UBIGEO[#Headers],0)),"")</f>
        <v/>
      </c>
      <c r="W954" s="50" t="str">
        <f>IFERROR(INDEX(Tab_UBIGEO[],MATCH(PlnMsv_Tab_DocumentosAux[[#This Row],[ADQ_UBIGEO]],Tab_UBIGEO[UBIGEO],0),MATCH($W$34,Tab_UBIGEO[#Headers],0)),"")</f>
        <v/>
      </c>
      <c r="X954" s="51" t="str">
        <f>IFERROR(INDEX(Tab_UBIGEO[],MATCH(PlnMsv_Tab_Documentos[[#This Row],[Departamento]],Tab_UBIGEO[Departamento],0),MATCH(X$34,Tab_UBIGEO[#Headers],0)),"")</f>
        <v/>
      </c>
      <c r="Y954" s="51" t="str">
        <f>IFERROR(INDEX(Tab_UBIGEO[],MATCH(PlnMsv_Tab_Documentos[[#This Row],[Provincia]],Tab_UBIGEO[Provincia],0),MATCH(Y$34,Tab_UBIGEO[#Headers],0)),"")</f>
        <v/>
      </c>
      <c r="Z954" s="50" t="str">
        <f>IF(PlnMsv_Tab_Documentos[[#This Row],[Departamento]]&lt;&gt;"",IF(COUNTIF(Tab_UBIGEO[Departamento],PlnMsv_Tab_Documentos[[#This Row],[Departamento]])&gt;=1,1,0),"")</f>
        <v/>
      </c>
      <c r="AA9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4" s="34"/>
    </row>
    <row r="955" spans="3:29" ht="27.6" customHeight="1">
      <c r="C955" s="88"/>
      <c r="D955" s="89"/>
      <c r="E955" s="90"/>
      <c r="F955" s="91"/>
      <c r="G955" s="92"/>
      <c r="H955" s="93"/>
      <c r="I955" s="93"/>
      <c r="J955" s="94"/>
      <c r="K955" s="94"/>
      <c r="L955" s="94"/>
      <c r="M955" s="94"/>
      <c r="N955" s="94"/>
      <c r="O955" s="95"/>
      <c r="P955" s="96"/>
      <c r="T955" s="49">
        <v>921</v>
      </c>
      <c r="U9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5" s="50" t="str">
        <f>IFERROR(INDEX(Tab_UBIGEO[],MATCH(PlnMsv_Tab_DocumentosAux[[#This Row],[ADQ_UBIGEO]],Tab_UBIGEO[UBIGEO],0),MATCH($V$34,Tab_UBIGEO[#Headers],0)),"")</f>
        <v/>
      </c>
      <c r="W955" s="50" t="str">
        <f>IFERROR(INDEX(Tab_UBIGEO[],MATCH(PlnMsv_Tab_DocumentosAux[[#This Row],[ADQ_UBIGEO]],Tab_UBIGEO[UBIGEO],0),MATCH($W$34,Tab_UBIGEO[#Headers],0)),"")</f>
        <v/>
      </c>
      <c r="X955" s="51" t="str">
        <f>IFERROR(INDEX(Tab_UBIGEO[],MATCH(PlnMsv_Tab_Documentos[[#This Row],[Departamento]],Tab_UBIGEO[Departamento],0),MATCH(X$34,Tab_UBIGEO[#Headers],0)),"")</f>
        <v/>
      </c>
      <c r="Y955" s="51" t="str">
        <f>IFERROR(INDEX(Tab_UBIGEO[],MATCH(PlnMsv_Tab_Documentos[[#This Row],[Provincia]],Tab_UBIGEO[Provincia],0),MATCH(Y$34,Tab_UBIGEO[#Headers],0)),"")</f>
        <v/>
      </c>
      <c r="Z955" s="50" t="str">
        <f>IF(PlnMsv_Tab_Documentos[[#This Row],[Departamento]]&lt;&gt;"",IF(COUNTIF(Tab_UBIGEO[Departamento],PlnMsv_Tab_Documentos[[#This Row],[Departamento]])&gt;=1,1,0),"")</f>
        <v/>
      </c>
      <c r="AA9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5" s="34"/>
    </row>
    <row r="956" spans="3:29" ht="27.6" customHeight="1">
      <c r="C956" s="88"/>
      <c r="D956" s="89"/>
      <c r="E956" s="90"/>
      <c r="F956" s="91"/>
      <c r="G956" s="92"/>
      <c r="H956" s="93"/>
      <c r="I956" s="93"/>
      <c r="J956" s="94"/>
      <c r="K956" s="94"/>
      <c r="L956" s="94"/>
      <c r="M956" s="94"/>
      <c r="N956" s="94"/>
      <c r="O956" s="95"/>
      <c r="P956" s="96"/>
      <c r="T956" s="49">
        <v>922</v>
      </c>
      <c r="U9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6" s="50" t="str">
        <f>IFERROR(INDEX(Tab_UBIGEO[],MATCH(PlnMsv_Tab_DocumentosAux[[#This Row],[ADQ_UBIGEO]],Tab_UBIGEO[UBIGEO],0),MATCH($V$34,Tab_UBIGEO[#Headers],0)),"")</f>
        <v/>
      </c>
      <c r="W956" s="50" t="str">
        <f>IFERROR(INDEX(Tab_UBIGEO[],MATCH(PlnMsv_Tab_DocumentosAux[[#This Row],[ADQ_UBIGEO]],Tab_UBIGEO[UBIGEO],0),MATCH($W$34,Tab_UBIGEO[#Headers],0)),"")</f>
        <v/>
      </c>
      <c r="X956" s="51" t="str">
        <f>IFERROR(INDEX(Tab_UBIGEO[],MATCH(PlnMsv_Tab_Documentos[[#This Row],[Departamento]],Tab_UBIGEO[Departamento],0),MATCH(X$34,Tab_UBIGEO[#Headers],0)),"")</f>
        <v/>
      </c>
      <c r="Y956" s="51" t="str">
        <f>IFERROR(INDEX(Tab_UBIGEO[],MATCH(PlnMsv_Tab_Documentos[[#This Row],[Provincia]],Tab_UBIGEO[Provincia],0),MATCH(Y$34,Tab_UBIGEO[#Headers],0)),"")</f>
        <v/>
      </c>
      <c r="Z956" s="50" t="str">
        <f>IF(PlnMsv_Tab_Documentos[[#This Row],[Departamento]]&lt;&gt;"",IF(COUNTIF(Tab_UBIGEO[Departamento],PlnMsv_Tab_Documentos[[#This Row],[Departamento]])&gt;=1,1,0),"")</f>
        <v/>
      </c>
      <c r="AA9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6" s="34"/>
    </row>
    <row r="957" spans="3:29" ht="27.6" customHeight="1">
      <c r="C957" s="88"/>
      <c r="D957" s="89"/>
      <c r="E957" s="90"/>
      <c r="F957" s="91"/>
      <c r="G957" s="92"/>
      <c r="H957" s="93"/>
      <c r="I957" s="93"/>
      <c r="J957" s="94"/>
      <c r="K957" s="94"/>
      <c r="L957" s="94"/>
      <c r="M957" s="94"/>
      <c r="N957" s="94"/>
      <c r="O957" s="95"/>
      <c r="P957" s="96"/>
      <c r="T957" s="49">
        <v>923</v>
      </c>
      <c r="U9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7" s="50" t="str">
        <f>IFERROR(INDEX(Tab_UBIGEO[],MATCH(PlnMsv_Tab_DocumentosAux[[#This Row],[ADQ_UBIGEO]],Tab_UBIGEO[UBIGEO],0),MATCH($V$34,Tab_UBIGEO[#Headers],0)),"")</f>
        <v/>
      </c>
      <c r="W957" s="50" t="str">
        <f>IFERROR(INDEX(Tab_UBIGEO[],MATCH(PlnMsv_Tab_DocumentosAux[[#This Row],[ADQ_UBIGEO]],Tab_UBIGEO[UBIGEO],0),MATCH($W$34,Tab_UBIGEO[#Headers],0)),"")</f>
        <v/>
      </c>
      <c r="X957" s="51" t="str">
        <f>IFERROR(INDEX(Tab_UBIGEO[],MATCH(PlnMsv_Tab_Documentos[[#This Row],[Departamento]],Tab_UBIGEO[Departamento],0),MATCH(X$34,Tab_UBIGEO[#Headers],0)),"")</f>
        <v/>
      </c>
      <c r="Y957" s="51" t="str">
        <f>IFERROR(INDEX(Tab_UBIGEO[],MATCH(PlnMsv_Tab_Documentos[[#This Row],[Provincia]],Tab_UBIGEO[Provincia],0),MATCH(Y$34,Tab_UBIGEO[#Headers],0)),"")</f>
        <v/>
      </c>
      <c r="Z957" s="50" t="str">
        <f>IF(PlnMsv_Tab_Documentos[[#This Row],[Departamento]]&lt;&gt;"",IF(COUNTIF(Tab_UBIGEO[Departamento],PlnMsv_Tab_Documentos[[#This Row],[Departamento]])&gt;=1,1,0),"")</f>
        <v/>
      </c>
      <c r="AA9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7" s="34"/>
    </row>
    <row r="958" spans="3:29" ht="27.6" customHeight="1">
      <c r="C958" s="88"/>
      <c r="D958" s="89"/>
      <c r="E958" s="90"/>
      <c r="F958" s="91"/>
      <c r="G958" s="92"/>
      <c r="H958" s="93"/>
      <c r="I958" s="93"/>
      <c r="J958" s="94"/>
      <c r="K958" s="94"/>
      <c r="L958" s="94"/>
      <c r="M958" s="94"/>
      <c r="N958" s="94"/>
      <c r="O958" s="95"/>
      <c r="P958" s="96"/>
      <c r="T958" s="49">
        <v>924</v>
      </c>
      <c r="U9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8" s="50" t="str">
        <f>IFERROR(INDEX(Tab_UBIGEO[],MATCH(PlnMsv_Tab_DocumentosAux[[#This Row],[ADQ_UBIGEO]],Tab_UBIGEO[UBIGEO],0),MATCH($V$34,Tab_UBIGEO[#Headers],0)),"")</f>
        <v/>
      </c>
      <c r="W958" s="50" t="str">
        <f>IFERROR(INDEX(Tab_UBIGEO[],MATCH(PlnMsv_Tab_DocumentosAux[[#This Row],[ADQ_UBIGEO]],Tab_UBIGEO[UBIGEO],0),MATCH($W$34,Tab_UBIGEO[#Headers],0)),"")</f>
        <v/>
      </c>
      <c r="X958" s="51" t="str">
        <f>IFERROR(INDEX(Tab_UBIGEO[],MATCH(PlnMsv_Tab_Documentos[[#This Row],[Departamento]],Tab_UBIGEO[Departamento],0),MATCH(X$34,Tab_UBIGEO[#Headers],0)),"")</f>
        <v/>
      </c>
      <c r="Y958" s="51" t="str">
        <f>IFERROR(INDEX(Tab_UBIGEO[],MATCH(PlnMsv_Tab_Documentos[[#This Row],[Provincia]],Tab_UBIGEO[Provincia],0),MATCH(Y$34,Tab_UBIGEO[#Headers],0)),"")</f>
        <v/>
      </c>
      <c r="Z958" s="50" t="str">
        <f>IF(PlnMsv_Tab_Documentos[[#This Row],[Departamento]]&lt;&gt;"",IF(COUNTIF(Tab_UBIGEO[Departamento],PlnMsv_Tab_Documentos[[#This Row],[Departamento]])&gt;=1,1,0),"")</f>
        <v/>
      </c>
      <c r="AA9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8" s="34"/>
    </row>
    <row r="959" spans="3:29" ht="27.6" customHeight="1">
      <c r="C959" s="88"/>
      <c r="D959" s="89"/>
      <c r="E959" s="90"/>
      <c r="F959" s="91"/>
      <c r="G959" s="92"/>
      <c r="H959" s="93"/>
      <c r="I959" s="93"/>
      <c r="J959" s="94"/>
      <c r="K959" s="94"/>
      <c r="L959" s="94"/>
      <c r="M959" s="94"/>
      <c r="N959" s="94"/>
      <c r="O959" s="95"/>
      <c r="P959" s="96"/>
      <c r="T959" s="49">
        <v>925</v>
      </c>
      <c r="U9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59" s="50" t="str">
        <f>IFERROR(INDEX(Tab_UBIGEO[],MATCH(PlnMsv_Tab_DocumentosAux[[#This Row],[ADQ_UBIGEO]],Tab_UBIGEO[UBIGEO],0),MATCH($V$34,Tab_UBIGEO[#Headers],0)),"")</f>
        <v/>
      </c>
      <c r="W959" s="50" t="str">
        <f>IFERROR(INDEX(Tab_UBIGEO[],MATCH(PlnMsv_Tab_DocumentosAux[[#This Row],[ADQ_UBIGEO]],Tab_UBIGEO[UBIGEO],0),MATCH($W$34,Tab_UBIGEO[#Headers],0)),"")</f>
        <v/>
      </c>
      <c r="X959" s="51" t="str">
        <f>IFERROR(INDEX(Tab_UBIGEO[],MATCH(PlnMsv_Tab_Documentos[[#This Row],[Departamento]],Tab_UBIGEO[Departamento],0),MATCH(X$34,Tab_UBIGEO[#Headers],0)),"")</f>
        <v/>
      </c>
      <c r="Y959" s="51" t="str">
        <f>IFERROR(INDEX(Tab_UBIGEO[],MATCH(PlnMsv_Tab_Documentos[[#This Row],[Provincia]],Tab_UBIGEO[Provincia],0),MATCH(Y$34,Tab_UBIGEO[#Headers],0)),"")</f>
        <v/>
      </c>
      <c r="Z959" s="50" t="str">
        <f>IF(PlnMsv_Tab_Documentos[[#This Row],[Departamento]]&lt;&gt;"",IF(COUNTIF(Tab_UBIGEO[Departamento],PlnMsv_Tab_Documentos[[#This Row],[Departamento]])&gt;=1,1,0),"")</f>
        <v/>
      </c>
      <c r="AA9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59" s="34"/>
    </row>
    <row r="960" spans="3:29" ht="27.6" customHeight="1">
      <c r="C960" s="88"/>
      <c r="D960" s="89"/>
      <c r="E960" s="90"/>
      <c r="F960" s="91"/>
      <c r="G960" s="92"/>
      <c r="H960" s="93"/>
      <c r="I960" s="93"/>
      <c r="J960" s="94"/>
      <c r="K960" s="94"/>
      <c r="L960" s="94"/>
      <c r="M960" s="94"/>
      <c r="N960" s="94"/>
      <c r="O960" s="95"/>
      <c r="P960" s="96"/>
      <c r="T960" s="49">
        <v>926</v>
      </c>
      <c r="U9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0" s="50" t="str">
        <f>IFERROR(INDEX(Tab_UBIGEO[],MATCH(PlnMsv_Tab_DocumentosAux[[#This Row],[ADQ_UBIGEO]],Tab_UBIGEO[UBIGEO],0),MATCH($V$34,Tab_UBIGEO[#Headers],0)),"")</f>
        <v/>
      </c>
      <c r="W960" s="50" t="str">
        <f>IFERROR(INDEX(Tab_UBIGEO[],MATCH(PlnMsv_Tab_DocumentosAux[[#This Row],[ADQ_UBIGEO]],Tab_UBIGEO[UBIGEO],0),MATCH($W$34,Tab_UBIGEO[#Headers],0)),"")</f>
        <v/>
      </c>
      <c r="X960" s="51" t="str">
        <f>IFERROR(INDEX(Tab_UBIGEO[],MATCH(PlnMsv_Tab_Documentos[[#This Row],[Departamento]],Tab_UBIGEO[Departamento],0),MATCH(X$34,Tab_UBIGEO[#Headers],0)),"")</f>
        <v/>
      </c>
      <c r="Y960" s="51" t="str">
        <f>IFERROR(INDEX(Tab_UBIGEO[],MATCH(PlnMsv_Tab_Documentos[[#This Row],[Provincia]],Tab_UBIGEO[Provincia],0),MATCH(Y$34,Tab_UBIGEO[#Headers],0)),"")</f>
        <v/>
      </c>
      <c r="Z960" s="50" t="str">
        <f>IF(PlnMsv_Tab_Documentos[[#This Row],[Departamento]]&lt;&gt;"",IF(COUNTIF(Tab_UBIGEO[Departamento],PlnMsv_Tab_Documentos[[#This Row],[Departamento]])&gt;=1,1,0),"")</f>
        <v/>
      </c>
      <c r="AA9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0" s="34"/>
    </row>
    <row r="961" spans="3:29" ht="27.6" customHeight="1">
      <c r="C961" s="88"/>
      <c r="D961" s="89"/>
      <c r="E961" s="90"/>
      <c r="F961" s="91"/>
      <c r="G961" s="92"/>
      <c r="H961" s="93"/>
      <c r="I961" s="93"/>
      <c r="J961" s="94"/>
      <c r="K961" s="94"/>
      <c r="L961" s="94"/>
      <c r="M961" s="94"/>
      <c r="N961" s="94"/>
      <c r="O961" s="95"/>
      <c r="P961" s="96"/>
      <c r="T961" s="49">
        <v>927</v>
      </c>
      <c r="U9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1" s="50" t="str">
        <f>IFERROR(INDEX(Tab_UBIGEO[],MATCH(PlnMsv_Tab_DocumentosAux[[#This Row],[ADQ_UBIGEO]],Tab_UBIGEO[UBIGEO],0),MATCH($V$34,Tab_UBIGEO[#Headers],0)),"")</f>
        <v/>
      </c>
      <c r="W961" s="50" t="str">
        <f>IFERROR(INDEX(Tab_UBIGEO[],MATCH(PlnMsv_Tab_DocumentosAux[[#This Row],[ADQ_UBIGEO]],Tab_UBIGEO[UBIGEO],0),MATCH($W$34,Tab_UBIGEO[#Headers],0)),"")</f>
        <v/>
      </c>
      <c r="X961" s="51" t="str">
        <f>IFERROR(INDEX(Tab_UBIGEO[],MATCH(PlnMsv_Tab_Documentos[[#This Row],[Departamento]],Tab_UBIGEO[Departamento],0),MATCH(X$34,Tab_UBIGEO[#Headers],0)),"")</f>
        <v/>
      </c>
      <c r="Y961" s="51" t="str">
        <f>IFERROR(INDEX(Tab_UBIGEO[],MATCH(PlnMsv_Tab_Documentos[[#This Row],[Provincia]],Tab_UBIGEO[Provincia],0),MATCH(Y$34,Tab_UBIGEO[#Headers],0)),"")</f>
        <v/>
      </c>
      <c r="Z961" s="50" t="str">
        <f>IF(PlnMsv_Tab_Documentos[[#This Row],[Departamento]]&lt;&gt;"",IF(COUNTIF(Tab_UBIGEO[Departamento],PlnMsv_Tab_Documentos[[#This Row],[Departamento]])&gt;=1,1,0),"")</f>
        <v/>
      </c>
      <c r="AA9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1" s="34"/>
    </row>
    <row r="962" spans="3:29" ht="27.6" customHeight="1">
      <c r="C962" s="88"/>
      <c r="D962" s="89"/>
      <c r="E962" s="90"/>
      <c r="F962" s="91"/>
      <c r="G962" s="92"/>
      <c r="H962" s="93"/>
      <c r="I962" s="93"/>
      <c r="J962" s="94"/>
      <c r="K962" s="94"/>
      <c r="L962" s="94"/>
      <c r="M962" s="94"/>
      <c r="N962" s="94"/>
      <c r="O962" s="95"/>
      <c r="P962" s="96"/>
      <c r="T962" s="49">
        <v>928</v>
      </c>
      <c r="U9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2" s="50" t="str">
        <f>IFERROR(INDEX(Tab_UBIGEO[],MATCH(PlnMsv_Tab_DocumentosAux[[#This Row],[ADQ_UBIGEO]],Tab_UBIGEO[UBIGEO],0),MATCH($V$34,Tab_UBIGEO[#Headers],0)),"")</f>
        <v/>
      </c>
      <c r="W962" s="50" t="str">
        <f>IFERROR(INDEX(Tab_UBIGEO[],MATCH(PlnMsv_Tab_DocumentosAux[[#This Row],[ADQ_UBIGEO]],Tab_UBIGEO[UBIGEO],0),MATCH($W$34,Tab_UBIGEO[#Headers],0)),"")</f>
        <v/>
      </c>
      <c r="X962" s="51" t="str">
        <f>IFERROR(INDEX(Tab_UBIGEO[],MATCH(PlnMsv_Tab_Documentos[[#This Row],[Departamento]],Tab_UBIGEO[Departamento],0),MATCH(X$34,Tab_UBIGEO[#Headers],0)),"")</f>
        <v/>
      </c>
      <c r="Y962" s="51" t="str">
        <f>IFERROR(INDEX(Tab_UBIGEO[],MATCH(PlnMsv_Tab_Documentos[[#This Row],[Provincia]],Tab_UBIGEO[Provincia],0),MATCH(Y$34,Tab_UBIGEO[#Headers],0)),"")</f>
        <v/>
      </c>
      <c r="Z962" s="50" t="str">
        <f>IF(PlnMsv_Tab_Documentos[[#This Row],[Departamento]]&lt;&gt;"",IF(COUNTIF(Tab_UBIGEO[Departamento],PlnMsv_Tab_Documentos[[#This Row],[Departamento]])&gt;=1,1,0),"")</f>
        <v/>
      </c>
      <c r="AA9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2" s="34"/>
    </row>
    <row r="963" spans="3:29" ht="27.6" customHeight="1">
      <c r="C963" s="88"/>
      <c r="D963" s="89"/>
      <c r="E963" s="90"/>
      <c r="F963" s="91"/>
      <c r="G963" s="92"/>
      <c r="H963" s="93"/>
      <c r="I963" s="93"/>
      <c r="J963" s="94"/>
      <c r="K963" s="94"/>
      <c r="L963" s="94"/>
      <c r="M963" s="94"/>
      <c r="N963" s="94"/>
      <c r="O963" s="95"/>
      <c r="P963" s="96"/>
      <c r="T963" s="49">
        <v>929</v>
      </c>
      <c r="U9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3" s="50" t="str">
        <f>IFERROR(INDEX(Tab_UBIGEO[],MATCH(PlnMsv_Tab_DocumentosAux[[#This Row],[ADQ_UBIGEO]],Tab_UBIGEO[UBIGEO],0),MATCH($V$34,Tab_UBIGEO[#Headers],0)),"")</f>
        <v/>
      </c>
      <c r="W963" s="50" t="str">
        <f>IFERROR(INDEX(Tab_UBIGEO[],MATCH(PlnMsv_Tab_DocumentosAux[[#This Row],[ADQ_UBIGEO]],Tab_UBIGEO[UBIGEO],0),MATCH($W$34,Tab_UBIGEO[#Headers],0)),"")</f>
        <v/>
      </c>
      <c r="X963" s="51" t="str">
        <f>IFERROR(INDEX(Tab_UBIGEO[],MATCH(PlnMsv_Tab_Documentos[[#This Row],[Departamento]],Tab_UBIGEO[Departamento],0),MATCH(X$34,Tab_UBIGEO[#Headers],0)),"")</f>
        <v/>
      </c>
      <c r="Y963" s="51" t="str">
        <f>IFERROR(INDEX(Tab_UBIGEO[],MATCH(PlnMsv_Tab_Documentos[[#This Row],[Provincia]],Tab_UBIGEO[Provincia],0),MATCH(Y$34,Tab_UBIGEO[#Headers],0)),"")</f>
        <v/>
      </c>
      <c r="Z963" s="50" t="str">
        <f>IF(PlnMsv_Tab_Documentos[[#This Row],[Departamento]]&lt;&gt;"",IF(COUNTIF(Tab_UBIGEO[Departamento],PlnMsv_Tab_Documentos[[#This Row],[Departamento]])&gt;=1,1,0),"")</f>
        <v/>
      </c>
      <c r="AA9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3" s="34"/>
    </row>
    <row r="964" spans="3:29" ht="27.6" customHeight="1">
      <c r="C964" s="88"/>
      <c r="D964" s="89"/>
      <c r="E964" s="90"/>
      <c r="F964" s="91"/>
      <c r="G964" s="92"/>
      <c r="H964" s="93"/>
      <c r="I964" s="93"/>
      <c r="J964" s="94"/>
      <c r="K964" s="94"/>
      <c r="L964" s="94"/>
      <c r="M964" s="94"/>
      <c r="N964" s="94"/>
      <c r="O964" s="95"/>
      <c r="P964" s="96"/>
      <c r="T964" s="49">
        <v>930</v>
      </c>
      <c r="U9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4" s="50" t="str">
        <f>IFERROR(INDEX(Tab_UBIGEO[],MATCH(PlnMsv_Tab_DocumentosAux[[#This Row],[ADQ_UBIGEO]],Tab_UBIGEO[UBIGEO],0),MATCH($V$34,Tab_UBIGEO[#Headers],0)),"")</f>
        <v/>
      </c>
      <c r="W964" s="50" t="str">
        <f>IFERROR(INDEX(Tab_UBIGEO[],MATCH(PlnMsv_Tab_DocumentosAux[[#This Row],[ADQ_UBIGEO]],Tab_UBIGEO[UBIGEO],0),MATCH($W$34,Tab_UBIGEO[#Headers],0)),"")</f>
        <v/>
      </c>
      <c r="X964" s="51" t="str">
        <f>IFERROR(INDEX(Tab_UBIGEO[],MATCH(PlnMsv_Tab_Documentos[[#This Row],[Departamento]],Tab_UBIGEO[Departamento],0),MATCH(X$34,Tab_UBIGEO[#Headers],0)),"")</f>
        <v/>
      </c>
      <c r="Y964" s="51" t="str">
        <f>IFERROR(INDEX(Tab_UBIGEO[],MATCH(PlnMsv_Tab_Documentos[[#This Row],[Provincia]],Tab_UBIGEO[Provincia],0),MATCH(Y$34,Tab_UBIGEO[#Headers],0)),"")</f>
        <v/>
      </c>
      <c r="Z964" s="50" t="str">
        <f>IF(PlnMsv_Tab_Documentos[[#This Row],[Departamento]]&lt;&gt;"",IF(COUNTIF(Tab_UBIGEO[Departamento],PlnMsv_Tab_Documentos[[#This Row],[Departamento]])&gt;=1,1,0),"")</f>
        <v/>
      </c>
      <c r="AA9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4" s="34"/>
    </row>
    <row r="965" spans="3:29" ht="27.6" customHeight="1">
      <c r="C965" s="88"/>
      <c r="D965" s="89"/>
      <c r="E965" s="90"/>
      <c r="F965" s="91"/>
      <c r="G965" s="92"/>
      <c r="H965" s="93"/>
      <c r="I965" s="93"/>
      <c r="J965" s="94"/>
      <c r="K965" s="94"/>
      <c r="L965" s="94"/>
      <c r="M965" s="94"/>
      <c r="N965" s="94"/>
      <c r="O965" s="95"/>
      <c r="P965" s="96"/>
      <c r="T965" s="49">
        <v>931</v>
      </c>
      <c r="U9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5" s="50" t="str">
        <f>IFERROR(INDEX(Tab_UBIGEO[],MATCH(PlnMsv_Tab_DocumentosAux[[#This Row],[ADQ_UBIGEO]],Tab_UBIGEO[UBIGEO],0),MATCH($V$34,Tab_UBIGEO[#Headers],0)),"")</f>
        <v/>
      </c>
      <c r="W965" s="50" t="str">
        <f>IFERROR(INDEX(Tab_UBIGEO[],MATCH(PlnMsv_Tab_DocumentosAux[[#This Row],[ADQ_UBIGEO]],Tab_UBIGEO[UBIGEO],0),MATCH($W$34,Tab_UBIGEO[#Headers],0)),"")</f>
        <v/>
      </c>
      <c r="X965" s="51" t="str">
        <f>IFERROR(INDEX(Tab_UBIGEO[],MATCH(PlnMsv_Tab_Documentos[[#This Row],[Departamento]],Tab_UBIGEO[Departamento],0),MATCH(X$34,Tab_UBIGEO[#Headers],0)),"")</f>
        <v/>
      </c>
      <c r="Y965" s="51" t="str">
        <f>IFERROR(INDEX(Tab_UBIGEO[],MATCH(PlnMsv_Tab_Documentos[[#This Row],[Provincia]],Tab_UBIGEO[Provincia],0),MATCH(Y$34,Tab_UBIGEO[#Headers],0)),"")</f>
        <v/>
      </c>
      <c r="Z965" s="50" t="str">
        <f>IF(PlnMsv_Tab_Documentos[[#This Row],[Departamento]]&lt;&gt;"",IF(COUNTIF(Tab_UBIGEO[Departamento],PlnMsv_Tab_Documentos[[#This Row],[Departamento]])&gt;=1,1,0),"")</f>
        <v/>
      </c>
      <c r="AA9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5" s="34"/>
    </row>
    <row r="966" spans="3:29" ht="27.6" customHeight="1">
      <c r="C966" s="88"/>
      <c r="D966" s="89"/>
      <c r="E966" s="90"/>
      <c r="F966" s="91"/>
      <c r="G966" s="92"/>
      <c r="H966" s="93"/>
      <c r="I966" s="93"/>
      <c r="J966" s="94"/>
      <c r="K966" s="94"/>
      <c r="L966" s="94"/>
      <c r="M966" s="94"/>
      <c r="N966" s="94"/>
      <c r="O966" s="95"/>
      <c r="P966" s="96"/>
      <c r="T966" s="49">
        <v>932</v>
      </c>
      <c r="U9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6" s="50" t="str">
        <f>IFERROR(INDEX(Tab_UBIGEO[],MATCH(PlnMsv_Tab_DocumentosAux[[#This Row],[ADQ_UBIGEO]],Tab_UBIGEO[UBIGEO],0),MATCH($V$34,Tab_UBIGEO[#Headers],0)),"")</f>
        <v/>
      </c>
      <c r="W966" s="50" t="str">
        <f>IFERROR(INDEX(Tab_UBIGEO[],MATCH(PlnMsv_Tab_DocumentosAux[[#This Row],[ADQ_UBIGEO]],Tab_UBIGEO[UBIGEO],0),MATCH($W$34,Tab_UBIGEO[#Headers],0)),"")</f>
        <v/>
      </c>
      <c r="X966" s="51" t="str">
        <f>IFERROR(INDEX(Tab_UBIGEO[],MATCH(PlnMsv_Tab_Documentos[[#This Row],[Departamento]],Tab_UBIGEO[Departamento],0),MATCH(X$34,Tab_UBIGEO[#Headers],0)),"")</f>
        <v/>
      </c>
      <c r="Y966" s="51" t="str">
        <f>IFERROR(INDEX(Tab_UBIGEO[],MATCH(PlnMsv_Tab_Documentos[[#This Row],[Provincia]],Tab_UBIGEO[Provincia],0),MATCH(Y$34,Tab_UBIGEO[#Headers],0)),"")</f>
        <v/>
      </c>
      <c r="Z966" s="50" t="str">
        <f>IF(PlnMsv_Tab_Documentos[[#This Row],[Departamento]]&lt;&gt;"",IF(COUNTIF(Tab_UBIGEO[Departamento],PlnMsv_Tab_Documentos[[#This Row],[Departamento]])&gt;=1,1,0),"")</f>
        <v/>
      </c>
      <c r="AA9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6" s="34"/>
    </row>
    <row r="967" spans="3:29" ht="27.6" customHeight="1">
      <c r="C967" s="88"/>
      <c r="D967" s="89"/>
      <c r="E967" s="90"/>
      <c r="F967" s="91"/>
      <c r="G967" s="92"/>
      <c r="H967" s="93"/>
      <c r="I967" s="93"/>
      <c r="J967" s="94"/>
      <c r="K967" s="94"/>
      <c r="L967" s="94"/>
      <c r="M967" s="94"/>
      <c r="N967" s="94"/>
      <c r="O967" s="95"/>
      <c r="P967" s="96"/>
      <c r="T967" s="49">
        <v>933</v>
      </c>
      <c r="U9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7" s="50" t="str">
        <f>IFERROR(INDEX(Tab_UBIGEO[],MATCH(PlnMsv_Tab_DocumentosAux[[#This Row],[ADQ_UBIGEO]],Tab_UBIGEO[UBIGEO],0),MATCH($V$34,Tab_UBIGEO[#Headers],0)),"")</f>
        <v/>
      </c>
      <c r="W967" s="50" t="str">
        <f>IFERROR(INDEX(Tab_UBIGEO[],MATCH(PlnMsv_Tab_DocumentosAux[[#This Row],[ADQ_UBIGEO]],Tab_UBIGEO[UBIGEO],0),MATCH($W$34,Tab_UBIGEO[#Headers],0)),"")</f>
        <v/>
      </c>
      <c r="X967" s="51" t="str">
        <f>IFERROR(INDEX(Tab_UBIGEO[],MATCH(PlnMsv_Tab_Documentos[[#This Row],[Departamento]],Tab_UBIGEO[Departamento],0),MATCH(X$34,Tab_UBIGEO[#Headers],0)),"")</f>
        <v/>
      </c>
      <c r="Y967" s="51" t="str">
        <f>IFERROR(INDEX(Tab_UBIGEO[],MATCH(PlnMsv_Tab_Documentos[[#This Row],[Provincia]],Tab_UBIGEO[Provincia],0),MATCH(Y$34,Tab_UBIGEO[#Headers],0)),"")</f>
        <v/>
      </c>
      <c r="Z967" s="50" t="str">
        <f>IF(PlnMsv_Tab_Documentos[[#This Row],[Departamento]]&lt;&gt;"",IF(COUNTIF(Tab_UBIGEO[Departamento],PlnMsv_Tab_Documentos[[#This Row],[Departamento]])&gt;=1,1,0),"")</f>
        <v/>
      </c>
      <c r="AA9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7" s="34"/>
    </row>
    <row r="968" spans="3:29" ht="27.6" customHeight="1">
      <c r="C968" s="88"/>
      <c r="D968" s="89"/>
      <c r="E968" s="90"/>
      <c r="F968" s="91"/>
      <c r="G968" s="92"/>
      <c r="H968" s="93"/>
      <c r="I968" s="93"/>
      <c r="J968" s="94"/>
      <c r="K968" s="94"/>
      <c r="L968" s="94"/>
      <c r="M968" s="94"/>
      <c r="N968" s="94"/>
      <c r="O968" s="95"/>
      <c r="P968" s="96"/>
      <c r="T968" s="49">
        <v>934</v>
      </c>
      <c r="U9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8" s="50" t="str">
        <f>IFERROR(INDEX(Tab_UBIGEO[],MATCH(PlnMsv_Tab_DocumentosAux[[#This Row],[ADQ_UBIGEO]],Tab_UBIGEO[UBIGEO],0),MATCH($V$34,Tab_UBIGEO[#Headers],0)),"")</f>
        <v/>
      </c>
      <c r="W968" s="50" t="str">
        <f>IFERROR(INDEX(Tab_UBIGEO[],MATCH(PlnMsv_Tab_DocumentosAux[[#This Row],[ADQ_UBIGEO]],Tab_UBIGEO[UBIGEO],0),MATCH($W$34,Tab_UBIGEO[#Headers],0)),"")</f>
        <v/>
      </c>
      <c r="X968" s="51" t="str">
        <f>IFERROR(INDEX(Tab_UBIGEO[],MATCH(PlnMsv_Tab_Documentos[[#This Row],[Departamento]],Tab_UBIGEO[Departamento],0),MATCH(X$34,Tab_UBIGEO[#Headers],0)),"")</f>
        <v/>
      </c>
      <c r="Y968" s="51" t="str">
        <f>IFERROR(INDEX(Tab_UBIGEO[],MATCH(PlnMsv_Tab_Documentos[[#This Row],[Provincia]],Tab_UBIGEO[Provincia],0),MATCH(Y$34,Tab_UBIGEO[#Headers],0)),"")</f>
        <v/>
      </c>
      <c r="Z968" s="50" t="str">
        <f>IF(PlnMsv_Tab_Documentos[[#This Row],[Departamento]]&lt;&gt;"",IF(COUNTIF(Tab_UBIGEO[Departamento],PlnMsv_Tab_Documentos[[#This Row],[Departamento]])&gt;=1,1,0),"")</f>
        <v/>
      </c>
      <c r="AA9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8" s="34"/>
    </row>
    <row r="969" spans="3:29" ht="27.6" customHeight="1">
      <c r="C969" s="88"/>
      <c r="D969" s="89"/>
      <c r="E969" s="90"/>
      <c r="F969" s="91"/>
      <c r="G969" s="92"/>
      <c r="H969" s="93"/>
      <c r="I969" s="93"/>
      <c r="J969" s="94"/>
      <c r="K969" s="94"/>
      <c r="L969" s="94"/>
      <c r="M969" s="94"/>
      <c r="N969" s="94"/>
      <c r="O969" s="95"/>
      <c r="P969" s="96"/>
      <c r="T969" s="49">
        <v>935</v>
      </c>
      <c r="U9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69" s="50" t="str">
        <f>IFERROR(INDEX(Tab_UBIGEO[],MATCH(PlnMsv_Tab_DocumentosAux[[#This Row],[ADQ_UBIGEO]],Tab_UBIGEO[UBIGEO],0),MATCH($V$34,Tab_UBIGEO[#Headers],0)),"")</f>
        <v/>
      </c>
      <c r="W969" s="50" t="str">
        <f>IFERROR(INDEX(Tab_UBIGEO[],MATCH(PlnMsv_Tab_DocumentosAux[[#This Row],[ADQ_UBIGEO]],Tab_UBIGEO[UBIGEO],0),MATCH($W$34,Tab_UBIGEO[#Headers],0)),"")</f>
        <v/>
      </c>
      <c r="X969" s="51" t="str">
        <f>IFERROR(INDEX(Tab_UBIGEO[],MATCH(PlnMsv_Tab_Documentos[[#This Row],[Departamento]],Tab_UBIGEO[Departamento],0),MATCH(X$34,Tab_UBIGEO[#Headers],0)),"")</f>
        <v/>
      </c>
      <c r="Y969" s="51" t="str">
        <f>IFERROR(INDEX(Tab_UBIGEO[],MATCH(PlnMsv_Tab_Documentos[[#This Row],[Provincia]],Tab_UBIGEO[Provincia],0),MATCH(Y$34,Tab_UBIGEO[#Headers],0)),"")</f>
        <v/>
      </c>
      <c r="Z969" s="50" t="str">
        <f>IF(PlnMsv_Tab_Documentos[[#This Row],[Departamento]]&lt;&gt;"",IF(COUNTIF(Tab_UBIGEO[Departamento],PlnMsv_Tab_Documentos[[#This Row],[Departamento]])&gt;=1,1,0),"")</f>
        <v/>
      </c>
      <c r="AA9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69" s="34"/>
    </row>
    <row r="970" spans="3:29" ht="27.6" customHeight="1">
      <c r="C970" s="88"/>
      <c r="D970" s="89"/>
      <c r="E970" s="90"/>
      <c r="F970" s="91"/>
      <c r="G970" s="92"/>
      <c r="H970" s="93"/>
      <c r="I970" s="93"/>
      <c r="J970" s="94"/>
      <c r="K970" s="94"/>
      <c r="L970" s="94"/>
      <c r="M970" s="94"/>
      <c r="N970" s="94"/>
      <c r="O970" s="95"/>
      <c r="P970" s="96"/>
      <c r="T970" s="49">
        <v>936</v>
      </c>
      <c r="U9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0" s="50" t="str">
        <f>IFERROR(INDEX(Tab_UBIGEO[],MATCH(PlnMsv_Tab_DocumentosAux[[#This Row],[ADQ_UBIGEO]],Tab_UBIGEO[UBIGEO],0),MATCH($V$34,Tab_UBIGEO[#Headers],0)),"")</f>
        <v/>
      </c>
      <c r="W970" s="50" t="str">
        <f>IFERROR(INDEX(Tab_UBIGEO[],MATCH(PlnMsv_Tab_DocumentosAux[[#This Row],[ADQ_UBIGEO]],Tab_UBIGEO[UBIGEO],0),MATCH($W$34,Tab_UBIGEO[#Headers],0)),"")</f>
        <v/>
      </c>
      <c r="X970" s="51" t="str">
        <f>IFERROR(INDEX(Tab_UBIGEO[],MATCH(PlnMsv_Tab_Documentos[[#This Row],[Departamento]],Tab_UBIGEO[Departamento],0),MATCH(X$34,Tab_UBIGEO[#Headers],0)),"")</f>
        <v/>
      </c>
      <c r="Y970" s="51" t="str">
        <f>IFERROR(INDEX(Tab_UBIGEO[],MATCH(PlnMsv_Tab_Documentos[[#This Row],[Provincia]],Tab_UBIGEO[Provincia],0),MATCH(Y$34,Tab_UBIGEO[#Headers],0)),"")</f>
        <v/>
      </c>
      <c r="Z970" s="50" t="str">
        <f>IF(PlnMsv_Tab_Documentos[[#This Row],[Departamento]]&lt;&gt;"",IF(COUNTIF(Tab_UBIGEO[Departamento],PlnMsv_Tab_Documentos[[#This Row],[Departamento]])&gt;=1,1,0),"")</f>
        <v/>
      </c>
      <c r="AA9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0" s="34"/>
    </row>
    <row r="971" spans="3:29" ht="27.6" customHeight="1">
      <c r="C971" s="88"/>
      <c r="D971" s="89"/>
      <c r="E971" s="90"/>
      <c r="F971" s="91"/>
      <c r="G971" s="92"/>
      <c r="H971" s="93"/>
      <c r="I971" s="93"/>
      <c r="J971" s="94"/>
      <c r="K971" s="94"/>
      <c r="L971" s="94"/>
      <c r="M971" s="94"/>
      <c r="N971" s="94"/>
      <c r="O971" s="95"/>
      <c r="P971" s="96"/>
      <c r="T971" s="49">
        <v>937</v>
      </c>
      <c r="U9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1" s="50" t="str">
        <f>IFERROR(INDEX(Tab_UBIGEO[],MATCH(PlnMsv_Tab_DocumentosAux[[#This Row],[ADQ_UBIGEO]],Tab_UBIGEO[UBIGEO],0),MATCH($V$34,Tab_UBIGEO[#Headers],0)),"")</f>
        <v/>
      </c>
      <c r="W971" s="50" t="str">
        <f>IFERROR(INDEX(Tab_UBIGEO[],MATCH(PlnMsv_Tab_DocumentosAux[[#This Row],[ADQ_UBIGEO]],Tab_UBIGEO[UBIGEO],0),MATCH($W$34,Tab_UBIGEO[#Headers],0)),"")</f>
        <v/>
      </c>
      <c r="X971" s="51" t="str">
        <f>IFERROR(INDEX(Tab_UBIGEO[],MATCH(PlnMsv_Tab_Documentos[[#This Row],[Departamento]],Tab_UBIGEO[Departamento],0),MATCH(X$34,Tab_UBIGEO[#Headers],0)),"")</f>
        <v/>
      </c>
      <c r="Y971" s="51" t="str">
        <f>IFERROR(INDEX(Tab_UBIGEO[],MATCH(PlnMsv_Tab_Documentos[[#This Row],[Provincia]],Tab_UBIGEO[Provincia],0),MATCH(Y$34,Tab_UBIGEO[#Headers],0)),"")</f>
        <v/>
      </c>
      <c r="Z971" s="50" t="str">
        <f>IF(PlnMsv_Tab_Documentos[[#This Row],[Departamento]]&lt;&gt;"",IF(COUNTIF(Tab_UBIGEO[Departamento],PlnMsv_Tab_Documentos[[#This Row],[Departamento]])&gt;=1,1,0),"")</f>
        <v/>
      </c>
      <c r="AA9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1" s="34"/>
    </row>
    <row r="972" spans="3:29" ht="27.6" customHeight="1">
      <c r="C972" s="88"/>
      <c r="D972" s="89"/>
      <c r="E972" s="90"/>
      <c r="F972" s="91"/>
      <c r="G972" s="92"/>
      <c r="H972" s="93"/>
      <c r="I972" s="93"/>
      <c r="J972" s="94"/>
      <c r="K972" s="94"/>
      <c r="L972" s="94"/>
      <c r="M972" s="94"/>
      <c r="N972" s="94"/>
      <c r="O972" s="95"/>
      <c r="P972" s="96"/>
      <c r="T972" s="49">
        <v>938</v>
      </c>
      <c r="U9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2" s="50" t="str">
        <f>IFERROR(INDEX(Tab_UBIGEO[],MATCH(PlnMsv_Tab_DocumentosAux[[#This Row],[ADQ_UBIGEO]],Tab_UBIGEO[UBIGEO],0),MATCH($V$34,Tab_UBIGEO[#Headers],0)),"")</f>
        <v/>
      </c>
      <c r="W972" s="50" t="str">
        <f>IFERROR(INDEX(Tab_UBIGEO[],MATCH(PlnMsv_Tab_DocumentosAux[[#This Row],[ADQ_UBIGEO]],Tab_UBIGEO[UBIGEO],0),MATCH($W$34,Tab_UBIGEO[#Headers],0)),"")</f>
        <v/>
      </c>
      <c r="X972" s="51" t="str">
        <f>IFERROR(INDEX(Tab_UBIGEO[],MATCH(PlnMsv_Tab_Documentos[[#This Row],[Departamento]],Tab_UBIGEO[Departamento],0),MATCH(X$34,Tab_UBIGEO[#Headers],0)),"")</f>
        <v/>
      </c>
      <c r="Y972" s="51" t="str">
        <f>IFERROR(INDEX(Tab_UBIGEO[],MATCH(PlnMsv_Tab_Documentos[[#This Row],[Provincia]],Tab_UBIGEO[Provincia],0),MATCH(Y$34,Tab_UBIGEO[#Headers],0)),"")</f>
        <v/>
      </c>
      <c r="Z972" s="50" t="str">
        <f>IF(PlnMsv_Tab_Documentos[[#This Row],[Departamento]]&lt;&gt;"",IF(COUNTIF(Tab_UBIGEO[Departamento],PlnMsv_Tab_Documentos[[#This Row],[Departamento]])&gt;=1,1,0),"")</f>
        <v/>
      </c>
      <c r="AA9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2" s="34"/>
    </row>
    <row r="973" spans="3:29" ht="27.6" customHeight="1">
      <c r="C973" s="88"/>
      <c r="D973" s="89"/>
      <c r="E973" s="90"/>
      <c r="F973" s="91"/>
      <c r="G973" s="92"/>
      <c r="H973" s="93"/>
      <c r="I973" s="93"/>
      <c r="J973" s="94"/>
      <c r="K973" s="94"/>
      <c r="L973" s="94"/>
      <c r="M973" s="94"/>
      <c r="N973" s="94"/>
      <c r="O973" s="95"/>
      <c r="P973" s="96"/>
      <c r="T973" s="49">
        <v>939</v>
      </c>
      <c r="U9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3" s="50" t="str">
        <f>IFERROR(INDEX(Tab_UBIGEO[],MATCH(PlnMsv_Tab_DocumentosAux[[#This Row],[ADQ_UBIGEO]],Tab_UBIGEO[UBIGEO],0),MATCH($V$34,Tab_UBIGEO[#Headers],0)),"")</f>
        <v/>
      </c>
      <c r="W973" s="50" t="str">
        <f>IFERROR(INDEX(Tab_UBIGEO[],MATCH(PlnMsv_Tab_DocumentosAux[[#This Row],[ADQ_UBIGEO]],Tab_UBIGEO[UBIGEO],0),MATCH($W$34,Tab_UBIGEO[#Headers],0)),"")</f>
        <v/>
      </c>
      <c r="X973" s="51" t="str">
        <f>IFERROR(INDEX(Tab_UBIGEO[],MATCH(PlnMsv_Tab_Documentos[[#This Row],[Departamento]],Tab_UBIGEO[Departamento],0),MATCH(X$34,Tab_UBIGEO[#Headers],0)),"")</f>
        <v/>
      </c>
      <c r="Y973" s="51" t="str">
        <f>IFERROR(INDEX(Tab_UBIGEO[],MATCH(PlnMsv_Tab_Documentos[[#This Row],[Provincia]],Tab_UBIGEO[Provincia],0),MATCH(Y$34,Tab_UBIGEO[#Headers],0)),"")</f>
        <v/>
      </c>
      <c r="Z973" s="50" t="str">
        <f>IF(PlnMsv_Tab_Documentos[[#This Row],[Departamento]]&lt;&gt;"",IF(COUNTIF(Tab_UBIGEO[Departamento],PlnMsv_Tab_Documentos[[#This Row],[Departamento]])&gt;=1,1,0),"")</f>
        <v/>
      </c>
      <c r="AA9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3" s="34"/>
    </row>
    <row r="974" spans="3:29" ht="27.6" customHeight="1">
      <c r="C974" s="88"/>
      <c r="D974" s="89"/>
      <c r="E974" s="90"/>
      <c r="F974" s="91"/>
      <c r="G974" s="92"/>
      <c r="H974" s="93"/>
      <c r="I974" s="93"/>
      <c r="J974" s="94"/>
      <c r="K974" s="94"/>
      <c r="L974" s="94"/>
      <c r="M974" s="94"/>
      <c r="N974" s="94"/>
      <c r="O974" s="95"/>
      <c r="P974" s="96"/>
      <c r="T974" s="49">
        <v>940</v>
      </c>
      <c r="U9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4" s="50" t="str">
        <f>IFERROR(INDEX(Tab_UBIGEO[],MATCH(PlnMsv_Tab_DocumentosAux[[#This Row],[ADQ_UBIGEO]],Tab_UBIGEO[UBIGEO],0),MATCH($V$34,Tab_UBIGEO[#Headers],0)),"")</f>
        <v/>
      </c>
      <c r="W974" s="50" t="str">
        <f>IFERROR(INDEX(Tab_UBIGEO[],MATCH(PlnMsv_Tab_DocumentosAux[[#This Row],[ADQ_UBIGEO]],Tab_UBIGEO[UBIGEO],0),MATCH($W$34,Tab_UBIGEO[#Headers],0)),"")</f>
        <v/>
      </c>
      <c r="X974" s="51" t="str">
        <f>IFERROR(INDEX(Tab_UBIGEO[],MATCH(PlnMsv_Tab_Documentos[[#This Row],[Departamento]],Tab_UBIGEO[Departamento],0),MATCH(X$34,Tab_UBIGEO[#Headers],0)),"")</f>
        <v/>
      </c>
      <c r="Y974" s="51" t="str">
        <f>IFERROR(INDEX(Tab_UBIGEO[],MATCH(PlnMsv_Tab_Documentos[[#This Row],[Provincia]],Tab_UBIGEO[Provincia],0),MATCH(Y$34,Tab_UBIGEO[#Headers],0)),"")</f>
        <v/>
      </c>
      <c r="Z974" s="50" t="str">
        <f>IF(PlnMsv_Tab_Documentos[[#This Row],[Departamento]]&lt;&gt;"",IF(COUNTIF(Tab_UBIGEO[Departamento],PlnMsv_Tab_Documentos[[#This Row],[Departamento]])&gt;=1,1,0),"")</f>
        <v/>
      </c>
      <c r="AA9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4" s="34"/>
    </row>
    <row r="975" spans="3:29" ht="27.6" customHeight="1">
      <c r="C975" s="88"/>
      <c r="D975" s="89"/>
      <c r="E975" s="90"/>
      <c r="F975" s="91"/>
      <c r="G975" s="92"/>
      <c r="H975" s="93"/>
      <c r="I975" s="93"/>
      <c r="J975" s="94"/>
      <c r="K975" s="94"/>
      <c r="L975" s="94"/>
      <c r="M975" s="94"/>
      <c r="N975" s="94"/>
      <c r="O975" s="95"/>
      <c r="P975" s="96"/>
      <c r="T975" s="49">
        <v>941</v>
      </c>
      <c r="U9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5" s="50" t="str">
        <f>IFERROR(INDEX(Tab_UBIGEO[],MATCH(PlnMsv_Tab_DocumentosAux[[#This Row],[ADQ_UBIGEO]],Tab_UBIGEO[UBIGEO],0),MATCH($V$34,Tab_UBIGEO[#Headers],0)),"")</f>
        <v/>
      </c>
      <c r="W975" s="50" t="str">
        <f>IFERROR(INDEX(Tab_UBIGEO[],MATCH(PlnMsv_Tab_DocumentosAux[[#This Row],[ADQ_UBIGEO]],Tab_UBIGEO[UBIGEO],0),MATCH($W$34,Tab_UBIGEO[#Headers],0)),"")</f>
        <v/>
      </c>
      <c r="X975" s="51" t="str">
        <f>IFERROR(INDEX(Tab_UBIGEO[],MATCH(PlnMsv_Tab_Documentos[[#This Row],[Departamento]],Tab_UBIGEO[Departamento],0),MATCH(X$34,Tab_UBIGEO[#Headers],0)),"")</f>
        <v/>
      </c>
      <c r="Y975" s="51" t="str">
        <f>IFERROR(INDEX(Tab_UBIGEO[],MATCH(PlnMsv_Tab_Documentos[[#This Row],[Provincia]],Tab_UBIGEO[Provincia],0),MATCH(Y$34,Tab_UBIGEO[#Headers],0)),"")</f>
        <v/>
      </c>
      <c r="Z975" s="50" t="str">
        <f>IF(PlnMsv_Tab_Documentos[[#This Row],[Departamento]]&lt;&gt;"",IF(COUNTIF(Tab_UBIGEO[Departamento],PlnMsv_Tab_Documentos[[#This Row],[Departamento]])&gt;=1,1,0),"")</f>
        <v/>
      </c>
      <c r="AA9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5" s="34"/>
    </row>
    <row r="976" spans="3:29" ht="27.6" customHeight="1">
      <c r="C976" s="88"/>
      <c r="D976" s="89"/>
      <c r="E976" s="90"/>
      <c r="F976" s="91"/>
      <c r="G976" s="92"/>
      <c r="H976" s="93"/>
      <c r="I976" s="93"/>
      <c r="J976" s="94"/>
      <c r="K976" s="94"/>
      <c r="L976" s="94"/>
      <c r="M976" s="94"/>
      <c r="N976" s="94"/>
      <c r="O976" s="95"/>
      <c r="P976" s="96"/>
      <c r="T976" s="49">
        <v>942</v>
      </c>
      <c r="U9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6" s="50" t="str">
        <f>IFERROR(INDEX(Tab_UBIGEO[],MATCH(PlnMsv_Tab_DocumentosAux[[#This Row],[ADQ_UBIGEO]],Tab_UBIGEO[UBIGEO],0),MATCH($V$34,Tab_UBIGEO[#Headers],0)),"")</f>
        <v/>
      </c>
      <c r="W976" s="50" t="str">
        <f>IFERROR(INDEX(Tab_UBIGEO[],MATCH(PlnMsv_Tab_DocumentosAux[[#This Row],[ADQ_UBIGEO]],Tab_UBIGEO[UBIGEO],0),MATCH($W$34,Tab_UBIGEO[#Headers],0)),"")</f>
        <v/>
      </c>
      <c r="X976" s="51" t="str">
        <f>IFERROR(INDEX(Tab_UBIGEO[],MATCH(PlnMsv_Tab_Documentos[[#This Row],[Departamento]],Tab_UBIGEO[Departamento],0),MATCH(X$34,Tab_UBIGEO[#Headers],0)),"")</f>
        <v/>
      </c>
      <c r="Y976" s="51" t="str">
        <f>IFERROR(INDEX(Tab_UBIGEO[],MATCH(PlnMsv_Tab_Documentos[[#This Row],[Provincia]],Tab_UBIGEO[Provincia],0),MATCH(Y$34,Tab_UBIGEO[#Headers],0)),"")</f>
        <v/>
      </c>
      <c r="Z976" s="50" t="str">
        <f>IF(PlnMsv_Tab_Documentos[[#This Row],[Departamento]]&lt;&gt;"",IF(COUNTIF(Tab_UBIGEO[Departamento],PlnMsv_Tab_Documentos[[#This Row],[Departamento]])&gt;=1,1,0),"")</f>
        <v/>
      </c>
      <c r="AA9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6" s="34"/>
    </row>
    <row r="977" spans="3:29" ht="27.6" customHeight="1">
      <c r="C977" s="88"/>
      <c r="D977" s="89"/>
      <c r="E977" s="90"/>
      <c r="F977" s="91"/>
      <c r="G977" s="92"/>
      <c r="H977" s="93"/>
      <c r="I977" s="93"/>
      <c r="J977" s="94"/>
      <c r="K977" s="94"/>
      <c r="L977" s="94"/>
      <c r="M977" s="94"/>
      <c r="N977" s="94"/>
      <c r="O977" s="95"/>
      <c r="P977" s="96"/>
      <c r="T977" s="49">
        <v>943</v>
      </c>
      <c r="U9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7" s="50" t="str">
        <f>IFERROR(INDEX(Tab_UBIGEO[],MATCH(PlnMsv_Tab_DocumentosAux[[#This Row],[ADQ_UBIGEO]],Tab_UBIGEO[UBIGEO],0),MATCH($V$34,Tab_UBIGEO[#Headers],0)),"")</f>
        <v/>
      </c>
      <c r="W977" s="50" t="str">
        <f>IFERROR(INDEX(Tab_UBIGEO[],MATCH(PlnMsv_Tab_DocumentosAux[[#This Row],[ADQ_UBIGEO]],Tab_UBIGEO[UBIGEO],0),MATCH($W$34,Tab_UBIGEO[#Headers],0)),"")</f>
        <v/>
      </c>
      <c r="X977" s="51" t="str">
        <f>IFERROR(INDEX(Tab_UBIGEO[],MATCH(PlnMsv_Tab_Documentos[[#This Row],[Departamento]],Tab_UBIGEO[Departamento],0),MATCH(X$34,Tab_UBIGEO[#Headers],0)),"")</f>
        <v/>
      </c>
      <c r="Y977" s="51" t="str">
        <f>IFERROR(INDEX(Tab_UBIGEO[],MATCH(PlnMsv_Tab_Documentos[[#This Row],[Provincia]],Tab_UBIGEO[Provincia],0),MATCH(Y$34,Tab_UBIGEO[#Headers],0)),"")</f>
        <v/>
      </c>
      <c r="Z977" s="50" t="str">
        <f>IF(PlnMsv_Tab_Documentos[[#This Row],[Departamento]]&lt;&gt;"",IF(COUNTIF(Tab_UBIGEO[Departamento],PlnMsv_Tab_Documentos[[#This Row],[Departamento]])&gt;=1,1,0),"")</f>
        <v/>
      </c>
      <c r="AA9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7" s="34"/>
    </row>
    <row r="978" spans="3:29" ht="27.6" customHeight="1">
      <c r="C978" s="88"/>
      <c r="D978" s="89"/>
      <c r="E978" s="90"/>
      <c r="F978" s="91"/>
      <c r="G978" s="92"/>
      <c r="H978" s="93"/>
      <c r="I978" s="93"/>
      <c r="J978" s="94"/>
      <c r="K978" s="94"/>
      <c r="L978" s="94"/>
      <c r="M978" s="94"/>
      <c r="N978" s="94"/>
      <c r="O978" s="95"/>
      <c r="P978" s="96"/>
      <c r="T978" s="49">
        <v>944</v>
      </c>
      <c r="U9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8" s="50" t="str">
        <f>IFERROR(INDEX(Tab_UBIGEO[],MATCH(PlnMsv_Tab_DocumentosAux[[#This Row],[ADQ_UBIGEO]],Tab_UBIGEO[UBIGEO],0),MATCH($V$34,Tab_UBIGEO[#Headers],0)),"")</f>
        <v/>
      </c>
      <c r="W978" s="50" t="str">
        <f>IFERROR(INDEX(Tab_UBIGEO[],MATCH(PlnMsv_Tab_DocumentosAux[[#This Row],[ADQ_UBIGEO]],Tab_UBIGEO[UBIGEO],0),MATCH($W$34,Tab_UBIGEO[#Headers],0)),"")</f>
        <v/>
      </c>
      <c r="X978" s="51" t="str">
        <f>IFERROR(INDEX(Tab_UBIGEO[],MATCH(PlnMsv_Tab_Documentos[[#This Row],[Departamento]],Tab_UBIGEO[Departamento],0),MATCH(X$34,Tab_UBIGEO[#Headers],0)),"")</f>
        <v/>
      </c>
      <c r="Y978" s="51" t="str">
        <f>IFERROR(INDEX(Tab_UBIGEO[],MATCH(PlnMsv_Tab_Documentos[[#This Row],[Provincia]],Tab_UBIGEO[Provincia],0),MATCH(Y$34,Tab_UBIGEO[#Headers],0)),"")</f>
        <v/>
      </c>
      <c r="Z978" s="50" t="str">
        <f>IF(PlnMsv_Tab_Documentos[[#This Row],[Departamento]]&lt;&gt;"",IF(COUNTIF(Tab_UBIGEO[Departamento],PlnMsv_Tab_Documentos[[#This Row],[Departamento]])&gt;=1,1,0),"")</f>
        <v/>
      </c>
      <c r="AA9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8" s="34"/>
    </row>
    <row r="979" spans="3:29" ht="27.6" customHeight="1">
      <c r="C979" s="88"/>
      <c r="D979" s="89"/>
      <c r="E979" s="90"/>
      <c r="F979" s="91"/>
      <c r="G979" s="92"/>
      <c r="H979" s="93"/>
      <c r="I979" s="93"/>
      <c r="J979" s="94"/>
      <c r="K979" s="94"/>
      <c r="L979" s="94"/>
      <c r="M979" s="94"/>
      <c r="N979" s="94"/>
      <c r="O979" s="95"/>
      <c r="P979" s="96"/>
      <c r="T979" s="49">
        <v>945</v>
      </c>
      <c r="U9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79" s="50" t="str">
        <f>IFERROR(INDEX(Tab_UBIGEO[],MATCH(PlnMsv_Tab_DocumentosAux[[#This Row],[ADQ_UBIGEO]],Tab_UBIGEO[UBIGEO],0),MATCH($V$34,Tab_UBIGEO[#Headers],0)),"")</f>
        <v/>
      </c>
      <c r="W979" s="50" t="str">
        <f>IFERROR(INDEX(Tab_UBIGEO[],MATCH(PlnMsv_Tab_DocumentosAux[[#This Row],[ADQ_UBIGEO]],Tab_UBIGEO[UBIGEO],0),MATCH($W$34,Tab_UBIGEO[#Headers],0)),"")</f>
        <v/>
      </c>
      <c r="X979" s="51" t="str">
        <f>IFERROR(INDEX(Tab_UBIGEO[],MATCH(PlnMsv_Tab_Documentos[[#This Row],[Departamento]],Tab_UBIGEO[Departamento],0),MATCH(X$34,Tab_UBIGEO[#Headers],0)),"")</f>
        <v/>
      </c>
      <c r="Y979" s="51" t="str">
        <f>IFERROR(INDEX(Tab_UBIGEO[],MATCH(PlnMsv_Tab_Documentos[[#This Row],[Provincia]],Tab_UBIGEO[Provincia],0),MATCH(Y$34,Tab_UBIGEO[#Headers],0)),"")</f>
        <v/>
      </c>
      <c r="Z979" s="50" t="str">
        <f>IF(PlnMsv_Tab_Documentos[[#This Row],[Departamento]]&lt;&gt;"",IF(COUNTIF(Tab_UBIGEO[Departamento],PlnMsv_Tab_Documentos[[#This Row],[Departamento]])&gt;=1,1,0),"")</f>
        <v/>
      </c>
      <c r="AA9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79" s="34"/>
    </row>
    <row r="980" spans="3:29" ht="27.6" customHeight="1">
      <c r="C980" s="88"/>
      <c r="D980" s="89"/>
      <c r="E980" s="90"/>
      <c r="F980" s="91"/>
      <c r="G980" s="92"/>
      <c r="H980" s="93"/>
      <c r="I980" s="93"/>
      <c r="J980" s="94"/>
      <c r="K980" s="94"/>
      <c r="L980" s="94"/>
      <c r="M980" s="94"/>
      <c r="N980" s="94"/>
      <c r="O980" s="95"/>
      <c r="P980" s="96"/>
      <c r="T980" s="49">
        <v>946</v>
      </c>
      <c r="U9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0" s="50" t="str">
        <f>IFERROR(INDEX(Tab_UBIGEO[],MATCH(PlnMsv_Tab_DocumentosAux[[#This Row],[ADQ_UBIGEO]],Tab_UBIGEO[UBIGEO],0),MATCH($V$34,Tab_UBIGEO[#Headers],0)),"")</f>
        <v/>
      </c>
      <c r="W980" s="50" t="str">
        <f>IFERROR(INDEX(Tab_UBIGEO[],MATCH(PlnMsv_Tab_DocumentosAux[[#This Row],[ADQ_UBIGEO]],Tab_UBIGEO[UBIGEO],0),MATCH($W$34,Tab_UBIGEO[#Headers],0)),"")</f>
        <v/>
      </c>
      <c r="X980" s="51" t="str">
        <f>IFERROR(INDEX(Tab_UBIGEO[],MATCH(PlnMsv_Tab_Documentos[[#This Row],[Departamento]],Tab_UBIGEO[Departamento],0),MATCH(X$34,Tab_UBIGEO[#Headers],0)),"")</f>
        <v/>
      </c>
      <c r="Y980" s="51" t="str">
        <f>IFERROR(INDEX(Tab_UBIGEO[],MATCH(PlnMsv_Tab_Documentos[[#This Row],[Provincia]],Tab_UBIGEO[Provincia],0),MATCH(Y$34,Tab_UBIGEO[#Headers],0)),"")</f>
        <v/>
      </c>
      <c r="Z980" s="50" t="str">
        <f>IF(PlnMsv_Tab_Documentos[[#This Row],[Departamento]]&lt;&gt;"",IF(COUNTIF(Tab_UBIGEO[Departamento],PlnMsv_Tab_Documentos[[#This Row],[Departamento]])&gt;=1,1,0),"")</f>
        <v/>
      </c>
      <c r="AA9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0" s="34"/>
    </row>
    <row r="981" spans="3:29" ht="27.6" customHeight="1">
      <c r="C981" s="88"/>
      <c r="D981" s="89"/>
      <c r="E981" s="90"/>
      <c r="F981" s="91"/>
      <c r="G981" s="92"/>
      <c r="H981" s="93"/>
      <c r="I981" s="93"/>
      <c r="J981" s="94"/>
      <c r="K981" s="94"/>
      <c r="L981" s="94"/>
      <c r="M981" s="94"/>
      <c r="N981" s="94"/>
      <c r="O981" s="95"/>
      <c r="P981" s="96"/>
      <c r="T981" s="49">
        <v>947</v>
      </c>
      <c r="U9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1" s="50" t="str">
        <f>IFERROR(INDEX(Tab_UBIGEO[],MATCH(PlnMsv_Tab_DocumentosAux[[#This Row],[ADQ_UBIGEO]],Tab_UBIGEO[UBIGEO],0),MATCH($V$34,Tab_UBIGEO[#Headers],0)),"")</f>
        <v/>
      </c>
      <c r="W981" s="50" t="str">
        <f>IFERROR(INDEX(Tab_UBIGEO[],MATCH(PlnMsv_Tab_DocumentosAux[[#This Row],[ADQ_UBIGEO]],Tab_UBIGEO[UBIGEO],0),MATCH($W$34,Tab_UBIGEO[#Headers],0)),"")</f>
        <v/>
      </c>
      <c r="X981" s="51" t="str">
        <f>IFERROR(INDEX(Tab_UBIGEO[],MATCH(PlnMsv_Tab_Documentos[[#This Row],[Departamento]],Tab_UBIGEO[Departamento],0),MATCH(X$34,Tab_UBIGEO[#Headers],0)),"")</f>
        <v/>
      </c>
      <c r="Y981" s="51" t="str">
        <f>IFERROR(INDEX(Tab_UBIGEO[],MATCH(PlnMsv_Tab_Documentos[[#This Row],[Provincia]],Tab_UBIGEO[Provincia],0),MATCH(Y$34,Tab_UBIGEO[#Headers],0)),"")</f>
        <v/>
      </c>
      <c r="Z981" s="50" t="str">
        <f>IF(PlnMsv_Tab_Documentos[[#This Row],[Departamento]]&lt;&gt;"",IF(COUNTIF(Tab_UBIGEO[Departamento],PlnMsv_Tab_Documentos[[#This Row],[Departamento]])&gt;=1,1,0),"")</f>
        <v/>
      </c>
      <c r="AA9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1" s="34"/>
    </row>
    <row r="982" spans="3:29" ht="27.6" customHeight="1">
      <c r="C982" s="88"/>
      <c r="D982" s="89"/>
      <c r="E982" s="90"/>
      <c r="F982" s="91"/>
      <c r="G982" s="92"/>
      <c r="H982" s="93"/>
      <c r="I982" s="93"/>
      <c r="J982" s="94"/>
      <c r="K982" s="94"/>
      <c r="L982" s="94"/>
      <c r="M982" s="94"/>
      <c r="N982" s="94"/>
      <c r="O982" s="95"/>
      <c r="P982" s="96"/>
      <c r="T982" s="49">
        <v>948</v>
      </c>
      <c r="U9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2" s="50" t="str">
        <f>IFERROR(INDEX(Tab_UBIGEO[],MATCH(PlnMsv_Tab_DocumentosAux[[#This Row],[ADQ_UBIGEO]],Tab_UBIGEO[UBIGEO],0),MATCH($V$34,Tab_UBIGEO[#Headers],0)),"")</f>
        <v/>
      </c>
      <c r="W982" s="50" t="str">
        <f>IFERROR(INDEX(Tab_UBIGEO[],MATCH(PlnMsv_Tab_DocumentosAux[[#This Row],[ADQ_UBIGEO]],Tab_UBIGEO[UBIGEO],0),MATCH($W$34,Tab_UBIGEO[#Headers],0)),"")</f>
        <v/>
      </c>
      <c r="X982" s="51" t="str">
        <f>IFERROR(INDEX(Tab_UBIGEO[],MATCH(PlnMsv_Tab_Documentos[[#This Row],[Departamento]],Tab_UBIGEO[Departamento],0),MATCH(X$34,Tab_UBIGEO[#Headers],0)),"")</f>
        <v/>
      </c>
      <c r="Y982" s="51" t="str">
        <f>IFERROR(INDEX(Tab_UBIGEO[],MATCH(PlnMsv_Tab_Documentos[[#This Row],[Provincia]],Tab_UBIGEO[Provincia],0),MATCH(Y$34,Tab_UBIGEO[#Headers],0)),"")</f>
        <v/>
      </c>
      <c r="Z982" s="50" t="str">
        <f>IF(PlnMsv_Tab_Documentos[[#This Row],[Departamento]]&lt;&gt;"",IF(COUNTIF(Tab_UBIGEO[Departamento],PlnMsv_Tab_Documentos[[#This Row],[Departamento]])&gt;=1,1,0),"")</f>
        <v/>
      </c>
      <c r="AA9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2" s="34"/>
    </row>
    <row r="983" spans="3:29" ht="27.6" customHeight="1">
      <c r="C983" s="88"/>
      <c r="D983" s="89"/>
      <c r="E983" s="90"/>
      <c r="F983" s="91"/>
      <c r="G983" s="92"/>
      <c r="H983" s="93"/>
      <c r="I983" s="93"/>
      <c r="J983" s="94"/>
      <c r="K983" s="94"/>
      <c r="L983" s="94"/>
      <c r="M983" s="94"/>
      <c r="N983" s="94"/>
      <c r="O983" s="95"/>
      <c r="P983" s="96"/>
      <c r="T983" s="49">
        <v>949</v>
      </c>
      <c r="U9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3" s="50" t="str">
        <f>IFERROR(INDEX(Tab_UBIGEO[],MATCH(PlnMsv_Tab_DocumentosAux[[#This Row],[ADQ_UBIGEO]],Tab_UBIGEO[UBIGEO],0),MATCH($V$34,Tab_UBIGEO[#Headers],0)),"")</f>
        <v/>
      </c>
      <c r="W983" s="50" t="str">
        <f>IFERROR(INDEX(Tab_UBIGEO[],MATCH(PlnMsv_Tab_DocumentosAux[[#This Row],[ADQ_UBIGEO]],Tab_UBIGEO[UBIGEO],0),MATCH($W$34,Tab_UBIGEO[#Headers],0)),"")</f>
        <v/>
      </c>
      <c r="X983" s="51" t="str">
        <f>IFERROR(INDEX(Tab_UBIGEO[],MATCH(PlnMsv_Tab_Documentos[[#This Row],[Departamento]],Tab_UBIGEO[Departamento],0),MATCH(X$34,Tab_UBIGEO[#Headers],0)),"")</f>
        <v/>
      </c>
      <c r="Y983" s="51" t="str">
        <f>IFERROR(INDEX(Tab_UBIGEO[],MATCH(PlnMsv_Tab_Documentos[[#This Row],[Provincia]],Tab_UBIGEO[Provincia],0),MATCH(Y$34,Tab_UBIGEO[#Headers],0)),"")</f>
        <v/>
      </c>
      <c r="Z983" s="50" t="str">
        <f>IF(PlnMsv_Tab_Documentos[[#This Row],[Departamento]]&lt;&gt;"",IF(COUNTIF(Tab_UBIGEO[Departamento],PlnMsv_Tab_Documentos[[#This Row],[Departamento]])&gt;=1,1,0),"")</f>
        <v/>
      </c>
      <c r="AA9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3" s="34"/>
    </row>
    <row r="984" spans="3:29" ht="27.6" customHeight="1">
      <c r="C984" s="88"/>
      <c r="D984" s="89"/>
      <c r="E984" s="90"/>
      <c r="F984" s="91"/>
      <c r="G984" s="92"/>
      <c r="H984" s="93"/>
      <c r="I984" s="93"/>
      <c r="J984" s="94"/>
      <c r="K984" s="94"/>
      <c r="L984" s="94"/>
      <c r="M984" s="94"/>
      <c r="N984" s="94"/>
      <c r="O984" s="95"/>
      <c r="P984" s="96"/>
      <c r="T984" s="49">
        <v>950</v>
      </c>
      <c r="U9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4" s="50" t="str">
        <f>IFERROR(INDEX(Tab_UBIGEO[],MATCH(PlnMsv_Tab_DocumentosAux[[#This Row],[ADQ_UBIGEO]],Tab_UBIGEO[UBIGEO],0),MATCH($V$34,Tab_UBIGEO[#Headers],0)),"")</f>
        <v/>
      </c>
      <c r="W984" s="50" t="str">
        <f>IFERROR(INDEX(Tab_UBIGEO[],MATCH(PlnMsv_Tab_DocumentosAux[[#This Row],[ADQ_UBIGEO]],Tab_UBIGEO[UBIGEO],0),MATCH($W$34,Tab_UBIGEO[#Headers],0)),"")</f>
        <v/>
      </c>
      <c r="X984" s="51" t="str">
        <f>IFERROR(INDEX(Tab_UBIGEO[],MATCH(PlnMsv_Tab_Documentos[[#This Row],[Departamento]],Tab_UBIGEO[Departamento],0),MATCH(X$34,Tab_UBIGEO[#Headers],0)),"")</f>
        <v/>
      </c>
      <c r="Y984" s="51" t="str">
        <f>IFERROR(INDEX(Tab_UBIGEO[],MATCH(PlnMsv_Tab_Documentos[[#This Row],[Provincia]],Tab_UBIGEO[Provincia],0),MATCH(Y$34,Tab_UBIGEO[#Headers],0)),"")</f>
        <v/>
      </c>
      <c r="Z984" s="50" t="str">
        <f>IF(PlnMsv_Tab_Documentos[[#This Row],[Departamento]]&lt;&gt;"",IF(COUNTIF(Tab_UBIGEO[Departamento],PlnMsv_Tab_Documentos[[#This Row],[Departamento]])&gt;=1,1,0),"")</f>
        <v/>
      </c>
      <c r="AA9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4" s="34"/>
    </row>
    <row r="985" spans="3:29" ht="27.6" customHeight="1">
      <c r="C985" s="88"/>
      <c r="D985" s="89"/>
      <c r="E985" s="90"/>
      <c r="F985" s="91"/>
      <c r="G985" s="92"/>
      <c r="H985" s="93"/>
      <c r="I985" s="93"/>
      <c r="J985" s="94"/>
      <c r="K985" s="94"/>
      <c r="L985" s="94"/>
      <c r="M985" s="94"/>
      <c r="N985" s="94"/>
      <c r="O985" s="95"/>
      <c r="P985" s="96"/>
      <c r="T985" s="49">
        <v>951</v>
      </c>
      <c r="U9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5" s="50" t="str">
        <f>IFERROR(INDEX(Tab_UBIGEO[],MATCH(PlnMsv_Tab_DocumentosAux[[#This Row],[ADQ_UBIGEO]],Tab_UBIGEO[UBIGEO],0),MATCH($V$34,Tab_UBIGEO[#Headers],0)),"")</f>
        <v/>
      </c>
      <c r="W985" s="50" t="str">
        <f>IFERROR(INDEX(Tab_UBIGEO[],MATCH(PlnMsv_Tab_DocumentosAux[[#This Row],[ADQ_UBIGEO]],Tab_UBIGEO[UBIGEO],0),MATCH($W$34,Tab_UBIGEO[#Headers],0)),"")</f>
        <v/>
      </c>
      <c r="X985" s="51" t="str">
        <f>IFERROR(INDEX(Tab_UBIGEO[],MATCH(PlnMsv_Tab_Documentos[[#This Row],[Departamento]],Tab_UBIGEO[Departamento],0),MATCH(X$34,Tab_UBIGEO[#Headers],0)),"")</f>
        <v/>
      </c>
      <c r="Y985" s="51" t="str">
        <f>IFERROR(INDEX(Tab_UBIGEO[],MATCH(PlnMsv_Tab_Documentos[[#This Row],[Provincia]],Tab_UBIGEO[Provincia],0),MATCH(Y$34,Tab_UBIGEO[#Headers],0)),"")</f>
        <v/>
      </c>
      <c r="Z985" s="50" t="str">
        <f>IF(PlnMsv_Tab_Documentos[[#This Row],[Departamento]]&lt;&gt;"",IF(COUNTIF(Tab_UBIGEO[Departamento],PlnMsv_Tab_Documentos[[#This Row],[Departamento]])&gt;=1,1,0),"")</f>
        <v/>
      </c>
      <c r="AA9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5" s="34"/>
    </row>
    <row r="986" spans="3:29" ht="27.6" customHeight="1">
      <c r="C986" s="88"/>
      <c r="D986" s="89"/>
      <c r="E986" s="90"/>
      <c r="F986" s="91"/>
      <c r="G986" s="92"/>
      <c r="H986" s="93"/>
      <c r="I986" s="93"/>
      <c r="J986" s="94"/>
      <c r="K986" s="94"/>
      <c r="L986" s="94"/>
      <c r="M986" s="94"/>
      <c r="N986" s="94"/>
      <c r="O986" s="95"/>
      <c r="P986" s="96"/>
      <c r="T986" s="49">
        <v>952</v>
      </c>
      <c r="U9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6" s="50" t="str">
        <f>IFERROR(INDEX(Tab_UBIGEO[],MATCH(PlnMsv_Tab_DocumentosAux[[#This Row],[ADQ_UBIGEO]],Tab_UBIGEO[UBIGEO],0),MATCH($V$34,Tab_UBIGEO[#Headers],0)),"")</f>
        <v/>
      </c>
      <c r="W986" s="50" t="str">
        <f>IFERROR(INDEX(Tab_UBIGEO[],MATCH(PlnMsv_Tab_DocumentosAux[[#This Row],[ADQ_UBIGEO]],Tab_UBIGEO[UBIGEO],0),MATCH($W$34,Tab_UBIGEO[#Headers],0)),"")</f>
        <v/>
      </c>
      <c r="X986" s="51" t="str">
        <f>IFERROR(INDEX(Tab_UBIGEO[],MATCH(PlnMsv_Tab_Documentos[[#This Row],[Departamento]],Tab_UBIGEO[Departamento],0),MATCH(X$34,Tab_UBIGEO[#Headers],0)),"")</f>
        <v/>
      </c>
      <c r="Y986" s="51" t="str">
        <f>IFERROR(INDEX(Tab_UBIGEO[],MATCH(PlnMsv_Tab_Documentos[[#This Row],[Provincia]],Tab_UBIGEO[Provincia],0),MATCH(Y$34,Tab_UBIGEO[#Headers],0)),"")</f>
        <v/>
      </c>
      <c r="Z986" s="50" t="str">
        <f>IF(PlnMsv_Tab_Documentos[[#This Row],[Departamento]]&lt;&gt;"",IF(COUNTIF(Tab_UBIGEO[Departamento],PlnMsv_Tab_Documentos[[#This Row],[Departamento]])&gt;=1,1,0),"")</f>
        <v/>
      </c>
      <c r="AA9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6" s="34"/>
    </row>
    <row r="987" spans="3:29" ht="27.6" customHeight="1">
      <c r="C987" s="88"/>
      <c r="D987" s="89"/>
      <c r="E987" s="90"/>
      <c r="F987" s="91"/>
      <c r="G987" s="92"/>
      <c r="H987" s="93"/>
      <c r="I987" s="93"/>
      <c r="J987" s="94"/>
      <c r="K987" s="94"/>
      <c r="L987" s="94"/>
      <c r="M987" s="94"/>
      <c r="N987" s="94"/>
      <c r="O987" s="95"/>
      <c r="P987" s="96"/>
      <c r="T987" s="49">
        <v>953</v>
      </c>
      <c r="U9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7" s="50" t="str">
        <f>IFERROR(INDEX(Tab_UBIGEO[],MATCH(PlnMsv_Tab_DocumentosAux[[#This Row],[ADQ_UBIGEO]],Tab_UBIGEO[UBIGEO],0),MATCH($V$34,Tab_UBIGEO[#Headers],0)),"")</f>
        <v/>
      </c>
      <c r="W987" s="50" t="str">
        <f>IFERROR(INDEX(Tab_UBIGEO[],MATCH(PlnMsv_Tab_DocumentosAux[[#This Row],[ADQ_UBIGEO]],Tab_UBIGEO[UBIGEO],0),MATCH($W$34,Tab_UBIGEO[#Headers],0)),"")</f>
        <v/>
      </c>
      <c r="X987" s="51" t="str">
        <f>IFERROR(INDEX(Tab_UBIGEO[],MATCH(PlnMsv_Tab_Documentos[[#This Row],[Departamento]],Tab_UBIGEO[Departamento],0),MATCH(X$34,Tab_UBIGEO[#Headers],0)),"")</f>
        <v/>
      </c>
      <c r="Y987" s="51" t="str">
        <f>IFERROR(INDEX(Tab_UBIGEO[],MATCH(PlnMsv_Tab_Documentos[[#This Row],[Provincia]],Tab_UBIGEO[Provincia],0),MATCH(Y$34,Tab_UBIGEO[#Headers],0)),"")</f>
        <v/>
      </c>
      <c r="Z987" s="50" t="str">
        <f>IF(PlnMsv_Tab_Documentos[[#This Row],[Departamento]]&lt;&gt;"",IF(COUNTIF(Tab_UBIGEO[Departamento],PlnMsv_Tab_Documentos[[#This Row],[Departamento]])&gt;=1,1,0),"")</f>
        <v/>
      </c>
      <c r="AA9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7" s="34"/>
    </row>
    <row r="988" spans="3:29" ht="27.6" customHeight="1">
      <c r="C988" s="88"/>
      <c r="D988" s="89"/>
      <c r="E988" s="90"/>
      <c r="F988" s="91"/>
      <c r="G988" s="92"/>
      <c r="H988" s="93"/>
      <c r="I988" s="93"/>
      <c r="J988" s="94"/>
      <c r="K988" s="94"/>
      <c r="L988" s="94"/>
      <c r="M988" s="94"/>
      <c r="N988" s="94"/>
      <c r="O988" s="95"/>
      <c r="P988" s="96"/>
      <c r="T988" s="49">
        <v>954</v>
      </c>
      <c r="U9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8" s="50" t="str">
        <f>IFERROR(INDEX(Tab_UBIGEO[],MATCH(PlnMsv_Tab_DocumentosAux[[#This Row],[ADQ_UBIGEO]],Tab_UBIGEO[UBIGEO],0),MATCH($V$34,Tab_UBIGEO[#Headers],0)),"")</f>
        <v/>
      </c>
      <c r="W988" s="50" t="str">
        <f>IFERROR(INDEX(Tab_UBIGEO[],MATCH(PlnMsv_Tab_DocumentosAux[[#This Row],[ADQ_UBIGEO]],Tab_UBIGEO[UBIGEO],0),MATCH($W$34,Tab_UBIGEO[#Headers],0)),"")</f>
        <v/>
      </c>
      <c r="X988" s="51" t="str">
        <f>IFERROR(INDEX(Tab_UBIGEO[],MATCH(PlnMsv_Tab_Documentos[[#This Row],[Departamento]],Tab_UBIGEO[Departamento],0),MATCH(X$34,Tab_UBIGEO[#Headers],0)),"")</f>
        <v/>
      </c>
      <c r="Y988" s="51" t="str">
        <f>IFERROR(INDEX(Tab_UBIGEO[],MATCH(PlnMsv_Tab_Documentos[[#This Row],[Provincia]],Tab_UBIGEO[Provincia],0),MATCH(Y$34,Tab_UBIGEO[#Headers],0)),"")</f>
        <v/>
      </c>
      <c r="Z988" s="50" t="str">
        <f>IF(PlnMsv_Tab_Documentos[[#This Row],[Departamento]]&lt;&gt;"",IF(COUNTIF(Tab_UBIGEO[Departamento],PlnMsv_Tab_Documentos[[#This Row],[Departamento]])&gt;=1,1,0),"")</f>
        <v/>
      </c>
      <c r="AA9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8" s="34"/>
    </row>
    <row r="989" spans="3:29" ht="27.6" customHeight="1">
      <c r="C989" s="88"/>
      <c r="D989" s="89"/>
      <c r="E989" s="90"/>
      <c r="F989" s="91"/>
      <c r="G989" s="92"/>
      <c r="H989" s="93"/>
      <c r="I989" s="93"/>
      <c r="J989" s="94"/>
      <c r="K989" s="94"/>
      <c r="L989" s="94"/>
      <c r="M989" s="94"/>
      <c r="N989" s="94"/>
      <c r="O989" s="95"/>
      <c r="P989" s="96"/>
      <c r="T989" s="49">
        <v>955</v>
      </c>
      <c r="U9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89" s="50" t="str">
        <f>IFERROR(INDEX(Tab_UBIGEO[],MATCH(PlnMsv_Tab_DocumentosAux[[#This Row],[ADQ_UBIGEO]],Tab_UBIGEO[UBIGEO],0),MATCH($V$34,Tab_UBIGEO[#Headers],0)),"")</f>
        <v/>
      </c>
      <c r="W989" s="50" t="str">
        <f>IFERROR(INDEX(Tab_UBIGEO[],MATCH(PlnMsv_Tab_DocumentosAux[[#This Row],[ADQ_UBIGEO]],Tab_UBIGEO[UBIGEO],0),MATCH($W$34,Tab_UBIGEO[#Headers],0)),"")</f>
        <v/>
      </c>
      <c r="X989" s="51" t="str">
        <f>IFERROR(INDEX(Tab_UBIGEO[],MATCH(PlnMsv_Tab_Documentos[[#This Row],[Departamento]],Tab_UBIGEO[Departamento],0),MATCH(X$34,Tab_UBIGEO[#Headers],0)),"")</f>
        <v/>
      </c>
      <c r="Y989" s="51" t="str">
        <f>IFERROR(INDEX(Tab_UBIGEO[],MATCH(PlnMsv_Tab_Documentos[[#This Row],[Provincia]],Tab_UBIGEO[Provincia],0),MATCH(Y$34,Tab_UBIGEO[#Headers],0)),"")</f>
        <v/>
      </c>
      <c r="Z989" s="50" t="str">
        <f>IF(PlnMsv_Tab_Documentos[[#This Row],[Departamento]]&lt;&gt;"",IF(COUNTIF(Tab_UBIGEO[Departamento],PlnMsv_Tab_Documentos[[#This Row],[Departamento]])&gt;=1,1,0),"")</f>
        <v/>
      </c>
      <c r="AA9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89" s="34"/>
    </row>
    <row r="990" spans="3:29" ht="27.6" customHeight="1">
      <c r="C990" s="88"/>
      <c r="D990" s="89"/>
      <c r="E990" s="90"/>
      <c r="F990" s="91"/>
      <c r="G990" s="92"/>
      <c r="H990" s="93"/>
      <c r="I990" s="93"/>
      <c r="J990" s="94"/>
      <c r="K990" s="94"/>
      <c r="L990" s="94"/>
      <c r="M990" s="94"/>
      <c r="N990" s="94"/>
      <c r="O990" s="95"/>
      <c r="P990" s="96"/>
      <c r="T990" s="49">
        <v>956</v>
      </c>
      <c r="U9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0" s="50" t="str">
        <f>IFERROR(INDEX(Tab_UBIGEO[],MATCH(PlnMsv_Tab_DocumentosAux[[#This Row],[ADQ_UBIGEO]],Tab_UBIGEO[UBIGEO],0),MATCH($V$34,Tab_UBIGEO[#Headers],0)),"")</f>
        <v/>
      </c>
      <c r="W990" s="50" t="str">
        <f>IFERROR(INDEX(Tab_UBIGEO[],MATCH(PlnMsv_Tab_DocumentosAux[[#This Row],[ADQ_UBIGEO]],Tab_UBIGEO[UBIGEO],0),MATCH($W$34,Tab_UBIGEO[#Headers],0)),"")</f>
        <v/>
      </c>
      <c r="X990" s="51" t="str">
        <f>IFERROR(INDEX(Tab_UBIGEO[],MATCH(PlnMsv_Tab_Documentos[[#This Row],[Departamento]],Tab_UBIGEO[Departamento],0),MATCH(X$34,Tab_UBIGEO[#Headers],0)),"")</f>
        <v/>
      </c>
      <c r="Y990" s="51" t="str">
        <f>IFERROR(INDEX(Tab_UBIGEO[],MATCH(PlnMsv_Tab_Documentos[[#This Row],[Provincia]],Tab_UBIGEO[Provincia],0),MATCH(Y$34,Tab_UBIGEO[#Headers],0)),"")</f>
        <v/>
      </c>
      <c r="Z990" s="50" t="str">
        <f>IF(PlnMsv_Tab_Documentos[[#This Row],[Departamento]]&lt;&gt;"",IF(COUNTIF(Tab_UBIGEO[Departamento],PlnMsv_Tab_Documentos[[#This Row],[Departamento]])&gt;=1,1,0),"")</f>
        <v/>
      </c>
      <c r="AA9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0" s="34"/>
    </row>
    <row r="991" spans="3:29" ht="27.6" customHeight="1">
      <c r="C991" s="88"/>
      <c r="D991" s="89"/>
      <c r="E991" s="90"/>
      <c r="F991" s="91"/>
      <c r="G991" s="92"/>
      <c r="H991" s="93"/>
      <c r="I991" s="93"/>
      <c r="J991" s="94"/>
      <c r="K991" s="94"/>
      <c r="L991" s="94"/>
      <c r="M991" s="94"/>
      <c r="N991" s="94"/>
      <c r="O991" s="95"/>
      <c r="P991" s="96"/>
      <c r="T991" s="49">
        <v>957</v>
      </c>
      <c r="U9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1" s="50" t="str">
        <f>IFERROR(INDEX(Tab_UBIGEO[],MATCH(PlnMsv_Tab_DocumentosAux[[#This Row],[ADQ_UBIGEO]],Tab_UBIGEO[UBIGEO],0),MATCH($V$34,Tab_UBIGEO[#Headers],0)),"")</f>
        <v/>
      </c>
      <c r="W991" s="50" t="str">
        <f>IFERROR(INDEX(Tab_UBIGEO[],MATCH(PlnMsv_Tab_DocumentosAux[[#This Row],[ADQ_UBIGEO]],Tab_UBIGEO[UBIGEO],0),MATCH($W$34,Tab_UBIGEO[#Headers],0)),"")</f>
        <v/>
      </c>
      <c r="X991" s="51" t="str">
        <f>IFERROR(INDEX(Tab_UBIGEO[],MATCH(PlnMsv_Tab_Documentos[[#This Row],[Departamento]],Tab_UBIGEO[Departamento],0),MATCH(X$34,Tab_UBIGEO[#Headers],0)),"")</f>
        <v/>
      </c>
      <c r="Y991" s="51" t="str">
        <f>IFERROR(INDEX(Tab_UBIGEO[],MATCH(PlnMsv_Tab_Documentos[[#This Row],[Provincia]],Tab_UBIGEO[Provincia],0),MATCH(Y$34,Tab_UBIGEO[#Headers],0)),"")</f>
        <v/>
      </c>
      <c r="Z991" s="50" t="str">
        <f>IF(PlnMsv_Tab_Documentos[[#This Row],[Departamento]]&lt;&gt;"",IF(COUNTIF(Tab_UBIGEO[Departamento],PlnMsv_Tab_Documentos[[#This Row],[Departamento]])&gt;=1,1,0),"")</f>
        <v/>
      </c>
      <c r="AA9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1" s="34"/>
    </row>
    <row r="992" spans="3:29" ht="27.6" customHeight="1">
      <c r="C992" s="88"/>
      <c r="D992" s="89"/>
      <c r="E992" s="90"/>
      <c r="F992" s="91"/>
      <c r="G992" s="92"/>
      <c r="H992" s="93"/>
      <c r="I992" s="93"/>
      <c r="J992" s="94"/>
      <c r="K992" s="94"/>
      <c r="L992" s="94"/>
      <c r="M992" s="94"/>
      <c r="N992" s="94"/>
      <c r="O992" s="95"/>
      <c r="P992" s="96"/>
      <c r="T992" s="49">
        <v>958</v>
      </c>
      <c r="U9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2" s="50" t="str">
        <f>IFERROR(INDEX(Tab_UBIGEO[],MATCH(PlnMsv_Tab_DocumentosAux[[#This Row],[ADQ_UBIGEO]],Tab_UBIGEO[UBIGEO],0),MATCH($V$34,Tab_UBIGEO[#Headers],0)),"")</f>
        <v/>
      </c>
      <c r="W992" s="50" t="str">
        <f>IFERROR(INDEX(Tab_UBIGEO[],MATCH(PlnMsv_Tab_DocumentosAux[[#This Row],[ADQ_UBIGEO]],Tab_UBIGEO[UBIGEO],0),MATCH($W$34,Tab_UBIGEO[#Headers],0)),"")</f>
        <v/>
      </c>
      <c r="X992" s="51" t="str">
        <f>IFERROR(INDEX(Tab_UBIGEO[],MATCH(PlnMsv_Tab_Documentos[[#This Row],[Departamento]],Tab_UBIGEO[Departamento],0),MATCH(X$34,Tab_UBIGEO[#Headers],0)),"")</f>
        <v/>
      </c>
      <c r="Y992" s="51" t="str">
        <f>IFERROR(INDEX(Tab_UBIGEO[],MATCH(PlnMsv_Tab_Documentos[[#This Row],[Provincia]],Tab_UBIGEO[Provincia],0),MATCH(Y$34,Tab_UBIGEO[#Headers],0)),"")</f>
        <v/>
      </c>
      <c r="Z992" s="50" t="str">
        <f>IF(PlnMsv_Tab_Documentos[[#This Row],[Departamento]]&lt;&gt;"",IF(COUNTIF(Tab_UBIGEO[Departamento],PlnMsv_Tab_Documentos[[#This Row],[Departamento]])&gt;=1,1,0),"")</f>
        <v/>
      </c>
      <c r="AA9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2" s="34"/>
    </row>
    <row r="993" spans="3:29" ht="27.6" customHeight="1">
      <c r="C993" s="88"/>
      <c r="D993" s="89"/>
      <c r="E993" s="90"/>
      <c r="F993" s="91"/>
      <c r="G993" s="92"/>
      <c r="H993" s="93"/>
      <c r="I993" s="93"/>
      <c r="J993" s="94"/>
      <c r="K993" s="94"/>
      <c r="L993" s="94"/>
      <c r="M993" s="94"/>
      <c r="N993" s="94"/>
      <c r="O993" s="95"/>
      <c r="P993" s="96"/>
      <c r="T993" s="49">
        <v>959</v>
      </c>
      <c r="U9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3" s="50" t="str">
        <f>IFERROR(INDEX(Tab_UBIGEO[],MATCH(PlnMsv_Tab_DocumentosAux[[#This Row],[ADQ_UBIGEO]],Tab_UBIGEO[UBIGEO],0),MATCH($V$34,Tab_UBIGEO[#Headers],0)),"")</f>
        <v/>
      </c>
      <c r="W993" s="50" t="str">
        <f>IFERROR(INDEX(Tab_UBIGEO[],MATCH(PlnMsv_Tab_DocumentosAux[[#This Row],[ADQ_UBIGEO]],Tab_UBIGEO[UBIGEO],0),MATCH($W$34,Tab_UBIGEO[#Headers],0)),"")</f>
        <v/>
      </c>
      <c r="X993" s="51" t="str">
        <f>IFERROR(INDEX(Tab_UBIGEO[],MATCH(PlnMsv_Tab_Documentos[[#This Row],[Departamento]],Tab_UBIGEO[Departamento],0),MATCH(X$34,Tab_UBIGEO[#Headers],0)),"")</f>
        <v/>
      </c>
      <c r="Y993" s="51" t="str">
        <f>IFERROR(INDEX(Tab_UBIGEO[],MATCH(PlnMsv_Tab_Documentos[[#This Row],[Provincia]],Tab_UBIGEO[Provincia],0),MATCH(Y$34,Tab_UBIGEO[#Headers],0)),"")</f>
        <v/>
      </c>
      <c r="Z993" s="50" t="str">
        <f>IF(PlnMsv_Tab_Documentos[[#This Row],[Departamento]]&lt;&gt;"",IF(COUNTIF(Tab_UBIGEO[Departamento],PlnMsv_Tab_Documentos[[#This Row],[Departamento]])&gt;=1,1,0),"")</f>
        <v/>
      </c>
      <c r="AA9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3" s="34"/>
    </row>
    <row r="994" spans="3:29" ht="27.6" customHeight="1">
      <c r="C994" s="88"/>
      <c r="D994" s="89"/>
      <c r="E994" s="90"/>
      <c r="F994" s="91"/>
      <c r="G994" s="92"/>
      <c r="H994" s="93"/>
      <c r="I994" s="93"/>
      <c r="J994" s="94"/>
      <c r="K994" s="94"/>
      <c r="L994" s="94"/>
      <c r="M994" s="94"/>
      <c r="N994" s="94"/>
      <c r="O994" s="95"/>
      <c r="P994" s="96"/>
      <c r="T994" s="49">
        <v>960</v>
      </c>
      <c r="U9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4" s="50" t="str">
        <f>IFERROR(INDEX(Tab_UBIGEO[],MATCH(PlnMsv_Tab_DocumentosAux[[#This Row],[ADQ_UBIGEO]],Tab_UBIGEO[UBIGEO],0),MATCH($V$34,Tab_UBIGEO[#Headers],0)),"")</f>
        <v/>
      </c>
      <c r="W994" s="50" t="str">
        <f>IFERROR(INDEX(Tab_UBIGEO[],MATCH(PlnMsv_Tab_DocumentosAux[[#This Row],[ADQ_UBIGEO]],Tab_UBIGEO[UBIGEO],0),MATCH($W$34,Tab_UBIGEO[#Headers],0)),"")</f>
        <v/>
      </c>
      <c r="X994" s="51" t="str">
        <f>IFERROR(INDEX(Tab_UBIGEO[],MATCH(PlnMsv_Tab_Documentos[[#This Row],[Departamento]],Tab_UBIGEO[Departamento],0),MATCH(X$34,Tab_UBIGEO[#Headers],0)),"")</f>
        <v/>
      </c>
      <c r="Y994" s="51" t="str">
        <f>IFERROR(INDEX(Tab_UBIGEO[],MATCH(PlnMsv_Tab_Documentos[[#This Row],[Provincia]],Tab_UBIGEO[Provincia],0),MATCH(Y$34,Tab_UBIGEO[#Headers],0)),"")</f>
        <v/>
      </c>
      <c r="Z994" s="50" t="str">
        <f>IF(PlnMsv_Tab_Documentos[[#This Row],[Departamento]]&lt;&gt;"",IF(COUNTIF(Tab_UBIGEO[Departamento],PlnMsv_Tab_Documentos[[#This Row],[Departamento]])&gt;=1,1,0),"")</f>
        <v/>
      </c>
      <c r="AA9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4" s="34"/>
    </row>
    <row r="995" spans="3:29" ht="27.6" customHeight="1">
      <c r="C995" s="88"/>
      <c r="D995" s="89"/>
      <c r="E995" s="90"/>
      <c r="F995" s="91"/>
      <c r="G995" s="92"/>
      <c r="H995" s="93"/>
      <c r="I995" s="93"/>
      <c r="J995" s="94"/>
      <c r="K995" s="94"/>
      <c r="L995" s="94"/>
      <c r="M995" s="94"/>
      <c r="N995" s="94"/>
      <c r="O995" s="95"/>
      <c r="P995" s="96"/>
      <c r="T995" s="49">
        <v>961</v>
      </c>
      <c r="U9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5" s="50" t="str">
        <f>IFERROR(INDEX(Tab_UBIGEO[],MATCH(PlnMsv_Tab_DocumentosAux[[#This Row],[ADQ_UBIGEO]],Tab_UBIGEO[UBIGEO],0),MATCH($V$34,Tab_UBIGEO[#Headers],0)),"")</f>
        <v/>
      </c>
      <c r="W995" s="50" t="str">
        <f>IFERROR(INDEX(Tab_UBIGEO[],MATCH(PlnMsv_Tab_DocumentosAux[[#This Row],[ADQ_UBIGEO]],Tab_UBIGEO[UBIGEO],0),MATCH($W$34,Tab_UBIGEO[#Headers],0)),"")</f>
        <v/>
      </c>
      <c r="X995" s="51" t="str">
        <f>IFERROR(INDEX(Tab_UBIGEO[],MATCH(PlnMsv_Tab_Documentos[[#This Row],[Departamento]],Tab_UBIGEO[Departamento],0),MATCH(X$34,Tab_UBIGEO[#Headers],0)),"")</f>
        <v/>
      </c>
      <c r="Y995" s="51" t="str">
        <f>IFERROR(INDEX(Tab_UBIGEO[],MATCH(PlnMsv_Tab_Documentos[[#This Row],[Provincia]],Tab_UBIGEO[Provincia],0),MATCH(Y$34,Tab_UBIGEO[#Headers],0)),"")</f>
        <v/>
      </c>
      <c r="Z995" s="50" t="str">
        <f>IF(PlnMsv_Tab_Documentos[[#This Row],[Departamento]]&lt;&gt;"",IF(COUNTIF(Tab_UBIGEO[Departamento],PlnMsv_Tab_Documentos[[#This Row],[Departamento]])&gt;=1,1,0),"")</f>
        <v/>
      </c>
      <c r="AA9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5" s="34"/>
    </row>
    <row r="996" spans="3:29" ht="27.6" customHeight="1">
      <c r="C996" s="88"/>
      <c r="D996" s="89"/>
      <c r="E996" s="90"/>
      <c r="F996" s="91"/>
      <c r="G996" s="92"/>
      <c r="H996" s="93"/>
      <c r="I996" s="93"/>
      <c r="J996" s="94"/>
      <c r="K996" s="94"/>
      <c r="L996" s="94"/>
      <c r="M996" s="94"/>
      <c r="N996" s="94"/>
      <c r="O996" s="95"/>
      <c r="P996" s="96"/>
      <c r="T996" s="49">
        <v>962</v>
      </c>
      <c r="U9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6" s="50" t="str">
        <f>IFERROR(INDEX(Tab_UBIGEO[],MATCH(PlnMsv_Tab_DocumentosAux[[#This Row],[ADQ_UBIGEO]],Tab_UBIGEO[UBIGEO],0),MATCH($V$34,Tab_UBIGEO[#Headers],0)),"")</f>
        <v/>
      </c>
      <c r="W996" s="50" t="str">
        <f>IFERROR(INDEX(Tab_UBIGEO[],MATCH(PlnMsv_Tab_DocumentosAux[[#This Row],[ADQ_UBIGEO]],Tab_UBIGEO[UBIGEO],0),MATCH($W$34,Tab_UBIGEO[#Headers],0)),"")</f>
        <v/>
      </c>
      <c r="X996" s="51" t="str">
        <f>IFERROR(INDEX(Tab_UBIGEO[],MATCH(PlnMsv_Tab_Documentos[[#This Row],[Departamento]],Tab_UBIGEO[Departamento],0),MATCH(X$34,Tab_UBIGEO[#Headers],0)),"")</f>
        <v/>
      </c>
      <c r="Y996" s="51" t="str">
        <f>IFERROR(INDEX(Tab_UBIGEO[],MATCH(PlnMsv_Tab_Documentos[[#This Row],[Provincia]],Tab_UBIGEO[Provincia],0),MATCH(Y$34,Tab_UBIGEO[#Headers],0)),"")</f>
        <v/>
      </c>
      <c r="Z996" s="50" t="str">
        <f>IF(PlnMsv_Tab_Documentos[[#This Row],[Departamento]]&lt;&gt;"",IF(COUNTIF(Tab_UBIGEO[Departamento],PlnMsv_Tab_Documentos[[#This Row],[Departamento]])&gt;=1,1,0),"")</f>
        <v/>
      </c>
      <c r="AA9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6" s="34"/>
    </row>
    <row r="997" spans="3:29" ht="27.6" customHeight="1">
      <c r="C997" s="88"/>
      <c r="D997" s="89"/>
      <c r="E997" s="90"/>
      <c r="F997" s="91"/>
      <c r="G997" s="92"/>
      <c r="H997" s="93"/>
      <c r="I997" s="93"/>
      <c r="J997" s="94"/>
      <c r="K997" s="94"/>
      <c r="L997" s="94"/>
      <c r="M997" s="94"/>
      <c r="N997" s="94"/>
      <c r="O997" s="95"/>
      <c r="P997" s="96"/>
      <c r="T997" s="49">
        <v>963</v>
      </c>
      <c r="U9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7" s="50" t="str">
        <f>IFERROR(INDEX(Tab_UBIGEO[],MATCH(PlnMsv_Tab_DocumentosAux[[#This Row],[ADQ_UBIGEO]],Tab_UBIGEO[UBIGEO],0),MATCH($V$34,Tab_UBIGEO[#Headers],0)),"")</f>
        <v/>
      </c>
      <c r="W997" s="50" t="str">
        <f>IFERROR(INDEX(Tab_UBIGEO[],MATCH(PlnMsv_Tab_DocumentosAux[[#This Row],[ADQ_UBIGEO]],Tab_UBIGEO[UBIGEO],0),MATCH($W$34,Tab_UBIGEO[#Headers],0)),"")</f>
        <v/>
      </c>
      <c r="X997" s="51" t="str">
        <f>IFERROR(INDEX(Tab_UBIGEO[],MATCH(PlnMsv_Tab_Documentos[[#This Row],[Departamento]],Tab_UBIGEO[Departamento],0),MATCH(X$34,Tab_UBIGEO[#Headers],0)),"")</f>
        <v/>
      </c>
      <c r="Y997" s="51" t="str">
        <f>IFERROR(INDEX(Tab_UBIGEO[],MATCH(PlnMsv_Tab_Documentos[[#This Row],[Provincia]],Tab_UBIGEO[Provincia],0),MATCH(Y$34,Tab_UBIGEO[#Headers],0)),"")</f>
        <v/>
      </c>
      <c r="Z997" s="50" t="str">
        <f>IF(PlnMsv_Tab_Documentos[[#This Row],[Departamento]]&lt;&gt;"",IF(COUNTIF(Tab_UBIGEO[Departamento],PlnMsv_Tab_Documentos[[#This Row],[Departamento]])&gt;=1,1,0),"")</f>
        <v/>
      </c>
      <c r="AA9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7" s="34"/>
    </row>
    <row r="998" spans="3:29" ht="27.6" customHeight="1">
      <c r="C998" s="88"/>
      <c r="D998" s="89"/>
      <c r="E998" s="90"/>
      <c r="F998" s="91"/>
      <c r="G998" s="92"/>
      <c r="H998" s="93"/>
      <c r="I998" s="93"/>
      <c r="J998" s="94"/>
      <c r="K998" s="94"/>
      <c r="L998" s="94"/>
      <c r="M998" s="94"/>
      <c r="N998" s="94"/>
      <c r="O998" s="95"/>
      <c r="P998" s="96"/>
      <c r="T998" s="49">
        <v>964</v>
      </c>
      <c r="U9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8" s="50" t="str">
        <f>IFERROR(INDEX(Tab_UBIGEO[],MATCH(PlnMsv_Tab_DocumentosAux[[#This Row],[ADQ_UBIGEO]],Tab_UBIGEO[UBIGEO],0),MATCH($V$34,Tab_UBIGEO[#Headers],0)),"")</f>
        <v/>
      </c>
      <c r="W998" s="50" t="str">
        <f>IFERROR(INDEX(Tab_UBIGEO[],MATCH(PlnMsv_Tab_DocumentosAux[[#This Row],[ADQ_UBIGEO]],Tab_UBIGEO[UBIGEO],0),MATCH($W$34,Tab_UBIGEO[#Headers],0)),"")</f>
        <v/>
      </c>
      <c r="X998" s="51" t="str">
        <f>IFERROR(INDEX(Tab_UBIGEO[],MATCH(PlnMsv_Tab_Documentos[[#This Row],[Departamento]],Tab_UBIGEO[Departamento],0),MATCH(X$34,Tab_UBIGEO[#Headers],0)),"")</f>
        <v/>
      </c>
      <c r="Y998" s="51" t="str">
        <f>IFERROR(INDEX(Tab_UBIGEO[],MATCH(PlnMsv_Tab_Documentos[[#This Row],[Provincia]],Tab_UBIGEO[Provincia],0),MATCH(Y$34,Tab_UBIGEO[#Headers],0)),"")</f>
        <v/>
      </c>
      <c r="Z998" s="50" t="str">
        <f>IF(PlnMsv_Tab_Documentos[[#This Row],[Departamento]]&lt;&gt;"",IF(COUNTIF(Tab_UBIGEO[Departamento],PlnMsv_Tab_Documentos[[#This Row],[Departamento]])&gt;=1,1,0),"")</f>
        <v/>
      </c>
      <c r="AA9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8" s="34"/>
    </row>
    <row r="999" spans="3:29" ht="27.6" customHeight="1">
      <c r="C999" s="88"/>
      <c r="D999" s="89"/>
      <c r="E999" s="90"/>
      <c r="F999" s="91"/>
      <c r="G999" s="92"/>
      <c r="H999" s="93"/>
      <c r="I999" s="93"/>
      <c r="J999" s="94"/>
      <c r="K999" s="94"/>
      <c r="L999" s="94"/>
      <c r="M999" s="94"/>
      <c r="N999" s="94"/>
      <c r="O999" s="95"/>
      <c r="P999" s="96"/>
      <c r="T999" s="49">
        <v>965</v>
      </c>
      <c r="U9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999" s="50" t="str">
        <f>IFERROR(INDEX(Tab_UBIGEO[],MATCH(PlnMsv_Tab_DocumentosAux[[#This Row],[ADQ_UBIGEO]],Tab_UBIGEO[UBIGEO],0),MATCH($V$34,Tab_UBIGEO[#Headers],0)),"")</f>
        <v/>
      </c>
      <c r="W999" s="50" t="str">
        <f>IFERROR(INDEX(Tab_UBIGEO[],MATCH(PlnMsv_Tab_DocumentosAux[[#This Row],[ADQ_UBIGEO]],Tab_UBIGEO[UBIGEO],0),MATCH($W$34,Tab_UBIGEO[#Headers],0)),"")</f>
        <v/>
      </c>
      <c r="X999" s="51" t="str">
        <f>IFERROR(INDEX(Tab_UBIGEO[],MATCH(PlnMsv_Tab_Documentos[[#This Row],[Departamento]],Tab_UBIGEO[Departamento],0),MATCH(X$34,Tab_UBIGEO[#Headers],0)),"")</f>
        <v/>
      </c>
      <c r="Y999" s="51" t="str">
        <f>IFERROR(INDEX(Tab_UBIGEO[],MATCH(PlnMsv_Tab_Documentos[[#This Row],[Provincia]],Tab_UBIGEO[Provincia],0),MATCH(Y$34,Tab_UBIGEO[#Headers],0)),"")</f>
        <v/>
      </c>
      <c r="Z999" s="50" t="str">
        <f>IF(PlnMsv_Tab_Documentos[[#This Row],[Departamento]]&lt;&gt;"",IF(COUNTIF(Tab_UBIGEO[Departamento],PlnMsv_Tab_Documentos[[#This Row],[Departamento]])&gt;=1,1,0),"")</f>
        <v/>
      </c>
      <c r="AA9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9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999" s="34"/>
    </row>
    <row r="1000" spans="3:29" ht="27.6" customHeight="1">
      <c r="C1000" s="88"/>
      <c r="D1000" s="89"/>
      <c r="E1000" s="90"/>
      <c r="F1000" s="91"/>
      <c r="G1000" s="92"/>
      <c r="H1000" s="93"/>
      <c r="I1000" s="93"/>
      <c r="J1000" s="94"/>
      <c r="K1000" s="94"/>
      <c r="L1000" s="94"/>
      <c r="M1000" s="94"/>
      <c r="N1000" s="94"/>
      <c r="O1000" s="95"/>
      <c r="P1000" s="96"/>
      <c r="T1000" s="49">
        <v>966</v>
      </c>
      <c r="U10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0" s="50" t="str">
        <f>IFERROR(INDEX(Tab_UBIGEO[],MATCH(PlnMsv_Tab_DocumentosAux[[#This Row],[ADQ_UBIGEO]],Tab_UBIGEO[UBIGEO],0),MATCH($V$34,Tab_UBIGEO[#Headers],0)),"")</f>
        <v/>
      </c>
      <c r="W1000" s="50" t="str">
        <f>IFERROR(INDEX(Tab_UBIGEO[],MATCH(PlnMsv_Tab_DocumentosAux[[#This Row],[ADQ_UBIGEO]],Tab_UBIGEO[UBIGEO],0),MATCH($W$34,Tab_UBIGEO[#Headers],0)),"")</f>
        <v/>
      </c>
      <c r="X1000" s="51" t="str">
        <f>IFERROR(INDEX(Tab_UBIGEO[],MATCH(PlnMsv_Tab_Documentos[[#This Row],[Departamento]],Tab_UBIGEO[Departamento],0),MATCH(X$34,Tab_UBIGEO[#Headers],0)),"")</f>
        <v/>
      </c>
      <c r="Y1000" s="51" t="str">
        <f>IFERROR(INDEX(Tab_UBIGEO[],MATCH(PlnMsv_Tab_Documentos[[#This Row],[Provincia]],Tab_UBIGEO[Provincia],0),MATCH(Y$34,Tab_UBIGEO[#Headers],0)),"")</f>
        <v/>
      </c>
      <c r="Z1000" s="50" t="str">
        <f>IF(PlnMsv_Tab_Documentos[[#This Row],[Departamento]]&lt;&gt;"",IF(COUNTIF(Tab_UBIGEO[Departamento],PlnMsv_Tab_Documentos[[#This Row],[Departamento]])&gt;=1,1,0),"")</f>
        <v/>
      </c>
      <c r="AA10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0" s="34"/>
    </row>
    <row r="1001" spans="3:29" ht="27.6" customHeight="1">
      <c r="C1001" s="88"/>
      <c r="D1001" s="89"/>
      <c r="E1001" s="90"/>
      <c r="F1001" s="91"/>
      <c r="G1001" s="92"/>
      <c r="H1001" s="93"/>
      <c r="I1001" s="93"/>
      <c r="J1001" s="94"/>
      <c r="K1001" s="94"/>
      <c r="L1001" s="94"/>
      <c r="M1001" s="94"/>
      <c r="N1001" s="94"/>
      <c r="O1001" s="95"/>
      <c r="P1001" s="96"/>
      <c r="T1001" s="49">
        <v>967</v>
      </c>
      <c r="U10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1" s="50" t="str">
        <f>IFERROR(INDEX(Tab_UBIGEO[],MATCH(PlnMsv_Tab_DocumentosAux[[#This Row],[ADQ_UBIGEO]],Tab_UBIGEO[UBIGEO],0),MATCH($V$34,Tab_UBIGEO[#Headers],0)),"")</f>
        <v/>
      </c>
      <c r="W1001" s="50" t="str">
        <f>IFERROR(INDEX(Tab_UBIGEO[],MATCH(PlnMsv_Tab_DocumentosAux[[#This Row],[ADQ_UBIGEO]],Tab_UBIGEO[UBIGEO],0),MATCH($W$34,Tab_UBIGEO[#Headers],0)),"")</f>
        <v/>
      </c>
      <c r="X1001" s="51" t="str">
        <f>IFERROR(INDEX(Tab_UBIGEO[],MATCH(PlnMsv_Tab_Documentos[[#This Row],[Departamento]],Tab_UBIGEO[Departamento],0),MATCH(X$34,Tab_UBIGEO[#Headers],0)),"")</f>
        <v/>
      </c>
      <c r="Y1001" s="51" t="str">
        <f>IFERROR(INDEX(Tab_UBIGEO[],MATCH(PlnMsv_Tab_Documentos[[#This Row],[Provincia]],Tab_UBIGEO[Provincia],0),MATCH(Y$34,Tab_UBIGEO[#Headers],0)),"")</f>
        <v/>
      </c>
      <c r="Z1001" s="50" t="str">
        <f>IF(PlnMsv_Tab_Documentos[[#This Row],[Departamento]]&lt;&gt;"",IF(COUNTIF(Tab_UBIGEO[Departamento],PlnMsv_Tab_Documentos[[#This Row],[Departamento]])&gt;=1,1,0),"")</f>
        <v/>
      </c>
      <c r="AA10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1" s="34"/>
    </row>
    <row r="1002" spans="3:29" ht="27.6" customHeight="1">
      <c r="C1002" s="88"/>
      <c r="D1002" s="89"/>
      <c r="E1002" s="90"/>
      <c r="F1002" s="91"/>
      <c r="G1002" s="92"/>
      <c r="H1002" s="93"/>
      <c r="I1002" s="93"/>
      <c r="J1002" s="94"/>
      <c r="K1002" s="94"/>
      <c r="L1002" s="94"/>
      <c r="M1002" s="94"/>
      <c r="N1002" s="94"/>
      <c r="O1002" s="95"/>
      <c r="P1002" s="96"/>
      <c r="T1002" s="49">
        <v>968</v>
      </c>
      <c r="U10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2" s="50" t="str">
        <f>IFERROR(INDEX(Tab_UBIGEO[],MATCH(PlnMsv_Tab_DocumentosAux[[#This Row],[ADQ_UBIGEO]],Tab_UBIGEO[UBIGEO],0),MATCH($V$34,Tab_UBIGEO[#Headers],0)),"")</f>
        <v/>
      </c>
      <c r="W1002" s="50" t="str">
        <f>IFERROR(INDEX(Tab_UBIGEO[],MATCH(PlnMsv_Tab_DocumentosAux[[#This Row],[ADQ_UBIGEO]],Tab_UBIGEO[UBIGEO],0),MATCH($W$34,Tab_UBIGEO[#Headers],0)),"")</f>
        <v/>
      </c>
      <c r="X1002" s="51" t="str">
        <f>IFERROR(INDEX(Tab_UBIGEO[],MATCH(PlnMsv_Tab_Documentos[[#This Row],[Departamento]],Tab_UBIGEO[Departamento],0),MATCH(X$34,Tab_UBIGEO[#Headers],0)),"")</f>
        <v/>
      </c>
      <c r="Y1002" s="51" t="str">
        <f>IFERROR(INDEX(Tab_UBIGEO[],MATCH(PlnMsv_Tab_Documentos[[#This Row],[Provincia]],Tab_UBIGEO[Provincia],0),MATCH(Y$34,Tab_UBIGEO[#Headers],0)),"")</f>
        <v/>
      </c>
      <c r="Z1002" s="50" t="str">
        <f>IF(PlnMsv_Tab_Documentos[[#This Row],[Departamento]]&lt;&gt;"",IF(COUNTIF(Tab_UBIGEO[Departamento],PlnMsv_Tab_Documentos[[#This Row],[Departamento]])&gt;=1,1,0),"")</f>
        <v/>
      </c>
      <c r="AA10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2" s="34"/>
    </row>
    <row r="1003" spans="3:29" ht="27.6" customHeight="1">
      <c r="C1003" s="88"/>
      <c r="D1003" s="89"/>
      <c r="E1003" s="90"/>
      <c r="F1003" s="91"/>
      <c r="G1003" s="92"/>
      <c r="H1003" s="93"/>
      <c r="I1003" s="93"/>
      <c r="J1003" s="94"/>
      <c r="K1003" s="94"/>
      <c r="L1003" s="94"/>
      <c r="M1003" s="94"/>
      <c r="N1003" s="94"/>
      <c r="O1003" s="95"/>
      <c r="P1003" s="96"/>
      <c r="T1003" s="49">
        <v>969</v>
      </c>
      <c r="U10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3" s="50" t="str">
        <f>IFERROR(INDEX(Tab_UBIGEO[],MATCH(PlnMsv_Tab_DocumentosAux[[#This Row],[ADQ_UBIGEO]],Tab_UBIGEO[UBIGEO],0),MATCH($V$34,Tab_UBIGEO[#Headers],0)),"")</f>
        <v/>
      </c>
      <c r="W1003" s="50" t="str">
        <f>IFERROR(INDEX(Tab_UBIGEO[],MATCH(PlnMsv_Tab_DocumentosAux[[#This Row],[ADQ_UBIGEO]],Tab_UBIGEO[UBIGEO],0),MATCH($W$34,Tab_UBIGEO[#Headers],0)),"")</f>
        <v/>
      </c>
      <c r="X1003" s="51" t="str">
        <f>IFERROR(INDEX(Tab_UBIGEO[],MATCH(PlnMsv_Tab_Documentos[[#This Row],[Departamento]],Tab_UBIGEO[Departamento],0),MATCH(X$34,Tab_UBIGEO[#Headers],0)),"")</f>
        <v/>
      </c>
      <c r="Y1003" s="51" t="str">
        <f>IFERROR(INDEX(Tab_UBIGEO[],MATCH(PlnMsv_Tab_Documentos[[#This Row],[Provincia]],Tab_UBIGEO[Provincia],0),MATCH(Y$34,Tab_UBIGEO[#Headers],0)),"")</f>
        <v/>
      </c>
      <c r="Z1003" s="50" t="str">
        <f>IF(PlnMsv_Tab_Documentos[[#This Row],[Departamento]]&lt;&gt;"",IF(COUNTIF(Tab_UBIGEO[Departamento],PlnMsv_Tab_Documentos[[#This Row],[Departamento]])&gt;=1,1,0),"")</f>
        <v/>
      </c>
      <c r="AA10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3" s="34"/>
    </row>
    <row r="1004" spans="3:29" ht="27.6" customHeight="1">
      <c r="C1004" s="88"/>
      <c r="D1004" s="89"/>
      <c r="E1004" s="90"/>
      <c r="F1004" s="91"/>
      <c r="G1004" s="92"/>
      <c r="H1004" s="93"/>
      <c r="I1004" s="93"/>
      <c r="J1004" s="94"/>
      <c r="K1004" s="94"/>
      <c r="L1004" s="94"/>
      <c r="M1004" s="94"/>
      <c r="N1004" s="94"/>
      <c r="O1004" s="95"/>
      <c r="P1004" s="96"/>
      <c r="T1004" s="49">
        <v>970</v>
      </c>
      <c r="U10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4" s="50" t="str">
        <f>IFERROR(INDEX(Tab_UBIGEO[],MATCH(PlnMsv_Tab_DocumentosAux[[#This Row],[ADQ_UBIGEO]],Tab_UBIGEO[UBIGEO],0),MATCH($V$34,Tab_UBIGEO[#Headers],0)),"")</f>
        <v/>
      </c>
      <c r="W1004" s="50" t="str">
        <f>IFERROR(INDEX(Tab_UBIGEO[],MATCH(PlnMsv_Tab_DocumentosAux[[#This Row],[ADQ_UBIGEO]],Tab_UBIGEO[UBIGEO],0),MATCH($W$34,Tab_UBIGEO[#Headers],0)),"")</f>
        <v/>
      </c>
      <c r="X1004" s="51" t="str">
        <f>IFERROR(INDEX(Tab_UBIGEO[],MATCH(PlnMsv_Tab_Documentos[[#This Row],[Departamento]],Tab_UBIGEO[Departamento],0),MATCH(X$34,Tab_UBIGEO[#Headers],0)),"")</f>
        <v/>
      </c>
      <c r="Y1004" s="51" t="str">
        <f>IFERROR(INDEX(Tab_UBIGEO[],MATCH(PlnMsv_Tab_Documentos[[#This Row],[Provincia]],Tab_UBIGEO[Provincia],0),MATCH(Y$34,Tab_UBIGEO[#Headers],0)),"")</f>
        <v/>
      </c>
      <c r="Z1004" s="50" t="str">
        <f>IF(PlnMsv_Tab_Documentos[[#This Row],[Departamento]]&lt;&gt;"",IF(COUNTIF(Tab_UBIGEO[Departamento],PlnMsv_Tab_Documentos[[#This Row],[Departamento]])&gt;=1,1,0),"")</f>
        <v/>
      </c>
      <c r="AA10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4" s="34"/>
    </row>
    <row r="1005" spans="3:29" ht="27.6" customHeight="1">
      <c r="C1005" s="88"/>
      <c r="D1005" s="89"/>
      <c r="E1005" s="90"/>
      <c r="F1005" s="91"/>
      <c r="G1005" s="92"/>
      <c r="H1005" s="93"/>
      <c r="I1005" s="93"/>
      <c r="J1005" s="94"/>
      <c r="K1005" s="94"/>
      <c r="L1005" s="94"/>
      <c r="M1005" s="94"/>
      <c r="N1005" s="94"/>
      <c r="O1005" s="95"/>
      <c r="P1005" s="96"/>
      <c r="T1005" s="49">
        <v>971</v>
      </c>
      <c r="U10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5" s="50" t="str">
        <f>IFERROR(INDEX(Tab_UBIGEO[],MATCH(PlnMsv_Tab_DocumentosAux[[#This Row],[ADQ_UBIGEO]],Tab_UBIGEO[UBIGEO],0),MATCH($V$34,Tab_UBIGEO[#Headers],0)),"")</f>
        <v/>
      </c>
      <c r="W1005" s="50" t="str">
        <f>IFERROR(INDEX(Tab_UBIGEO[],MATCH(PlnMsv_Tab_DocumentosAux[[#This Row],[ADQ_UBIGEO]],Tab_UBIGEO[UBIGEO],0),MATCH($W$34,Tab_UBIGEO[#Headers],0)),"")</f>
        <v/>
      </c>
      <c r="X1005" s="51" t="str">
        <f>IFERROR(INDEX(Tab_UBIGEO[],MATCH(PlnMsv_Tab_Documentos[[#This Row],[Departamento]],Tab_UBIGEO[Departamento],0),MATCH(X$34,Tab_UBIGEO[#Headers],0)),"")</f>
        <v/>
      </c>
      <c r="Y1005" s="51" t="str">
        <f>IFERROR(INDEX(Tab_UBIGEO[],MATCH(PlnMsv_Tab_Documentos[[#This Row],[Provincia]],Tab_UBIGEO[Provincia],0),MATCH(Y$34,Tab_UBIGEO[#Headers],0)),"")</f>
        <v/>
      </c>
      <c r="Z1005" s="50" t="str">
        <f>IF(PlnMsv_Tab_Documentos[[#This Row],[Departamento]]&lt;&gt;"",IF(COUNTIF(Tab_UBIGEO[Departamento],PlnMsv_Tab_Documentos[[#This Row],[Departamento]])&gt;=1,1,0),"")</f>
        <v/>
      </c>
      <c r="AA10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5" s="34"/>
    </row>
    <row r="1006" spans="3:29" ht="27.6" customHeight="1">
      <c r="C1006" s="88"/>
      <c r="D1006" s="89"/>
      <c r="E1006" s="90"/>
      <c r="F1006" s="91"/>
      <c r="G1006" s="92"/>
      <c r="H1006" s="93"/>
      <c r="I1006" s="93"/>
      <c r="J1006" s="94"/>
      <c r="K1006" s="94"/>
      <c r="L1006" s="94"/>
      <c r="M1006" s="94"/>
      <c r="N1006" s="94"/>
      <c r="O1006" s="95"/>
      <c r="P1006" s="96"/>
      <c r="T1006" s="49">
        <v>972</v>
      </c>
      <c r="U10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6" s="50" t="str">
        <f>IFERROR(INDEX(Tab_UBIGEO[],MATCH(PlnMsv_Tab_DocumentosAux[[#This Row],[ADQ_UBIGEO]],Tab_UBIGEO[UBIGEO],0),MATCH($V$34,Tab_UBIGEO[#Headers],0)),"")</f>
        <v/>
      </c>
      <c r="W1006" s="50" t="str">
        <f>IFERROR(INDEX(Tab_UBIGEO[],MATCH(PlnMsv_Tab_DocumentosAux[[#This Row],[ADQ_UBIGEO]],Tab_UBIGEO[UBIGEO],0),MATCH($W$34,Tab_UBIGEO[#Headers],0)),"")</f>
        <v/>
      </c>
      <c r="X1006" s="51" t="str">
        <f>IFERROR(INDEX(Tab_UBIGEO[],MATCH(PlnMsv_Tab_Documentos[[#This Row],[Departamento]],Tab_UBIGEO[Departamento],0),MATCH(X$34,Tab_UBIGEO[#Headers],0)),"")</f>
        <v/>
      </c>
      <c r="Y1006" s="51" t="str">
        <f>IFERROR(INDEX(Tab_UBIGEO[],MATCH(PlnMsv_Tab_Documentos[[#This Row],[Provincia]],Tab_UBIGEO[Provincia],0),MATCH(Y$34,Tab_UBIGEO[#Headers],0)),"")</f>
        <v/>
      </c>
      <c r="Z1006" s="50" t="str">
        <f>IF(PlnMsv_Tab_Documentos[[#This Row],[Departamento]]&lt;&gt;"",IF(COUNTIF(Tab_UBIGEO[Departamento],PlnMsv_Tab_Documentos[[#This Row],[Departamento]])&gt;=1,1,0),"")</f>
        <v/>
      </c>
      <c r="AA10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6" s="34"/>
    </row>
    <row r="1007" spans="3:29" ht="27.6" customHeight="1">
      <c r="C1007" s="88"/>
      <c r="D1007" s="89"/>
      <c r="E1007" s="90"/>
      <c r="F1007" s="91"/>
      <c r="G1007" s="92"/>
      <c r="H1007" s="93"/>
      <c r="I1007" s="93"/>
      <c r="J1007" s="94"/>
      <c r="K1007" s="94"/>
      <c r="L1007" s="94"/>
      <c r="M1007" s="94"/>
      <c r="N1007" s="94"/>
      <c r="O1007" s="95"/>
      <c r="P1007" s="96"/>
      <c r="T1007" s="49">
        <v>973</v>
      </c>
      <c r="U10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7" s="50" t="str">
        <f>IFERROR(INDEX(Tab_UBIGEO[],MATCH(PlnMsv_Tab_DocumentosAux[[#This Row],[ADQ_UBIGEO]],Tab_UBIGEO[UBIGEO],0),MATCH($V$34,Tab_UBIGEO[#Headers],0)),"")</f>
        <v/>
      </c>
      <c r="W1007" s="50" t="str">
        <f>IFERROR(INDEX(Tab_UBIGEO[],MATCH(PlnMsv_Tab_DocumentosAux[[#This Row],[ADQ_UBIGEO]],Tab_UBIGEO[UBIGEO],0),MATCH($W$34,Tab_UBIGEO[#Headers],0)),"")</f>
        <v/>
      </c>
      <c r="X1007" s="51" t="str">
        <f>IFERROR(INDEX(Tab_UBIGEO[],MATCH(PlnMsv_Tab_Documentos[[#This Row],[Departamento]],Tab_UBIGEO[Departamento],0),MATCH(X$34,Tab_UBIGEO[#Headers],0)),"")</f>
        <v/>
      </c>
      <c r="Y1007" s="51" t="str">
        <f>IFERROR(INDEX(Tab_UBIGEO[],MATCH(PlnMsv_Tab_Documentos[[#This Row],[Provincia]],Tab_UBIGEO[Provincia],0),MATCH(Y$34,Tab_UBIGEO[#Headers],0)),"")</f>
        <v/>
      </c>
      <c r="Z1007" s="50" t="str">
        <f>IF(PlnMsv_Tab_Documentos[[#This Row],[Departamento]]&lt;&gt;"",IF(COUNTIF(Tab_UBIGEO[Departamento],PlnMsv_Tab_Documentos[[#This Row],[Departamento]])&gt;=1,1,0),"")</f>
        <v/>
      </c>
      <c r="AA10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7" s="34"/>
    </row>
    <row r="1008" spans="3:29" ht="27.6" customHeight="1">
      <c r="C1008" s="88"/>
      <c r="D1008" s="89"/>
      <c r="E1008" s="90"/>
      <c r="F1008" s="91"/>
      <c r="G1008" s="92"/>
      <c r="H1008" s="93"/>
      <c r="I1008" s="93"/>
      <c r="J1008" s="94"/>
      <c r="K1008" s="94"/>
      <c r="L1008" s="94"/>
      <c r="M1008" s="94"/>
      <c r="N1008" s="94"/>
      <c r="O1008" s="95"/>
      <c r="P1008" s="96"/>
      <c r="T1008" s="49">
        <v>974</v>
      </c>
      <c r="U10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8" s="50" t="str">
        <f>IFERROR(INDEX(Tab_UBIGEO[],MATCH(PlnMsv_Tab_DocumentosAux[[#This Row],[ADQ_UBIGEO]],Tab_UBIGEO[UBIGEO],0),MATCH($V$34,Tab_UBIGEO[#Headers],0)),"")</f>
        <v/>
      </c>
      <c r="W1008" s="50" t="str">
        <f>IFERROR(INDEX(Tab_UBIGEO[],MATCH(PlnMsv_Tab_DocumentosAux[[#This Row],[ADQ_UBIGEO]],Tab_UBIGEO[UBIGEO],0),MATCH($W$34,Tab_UBIGEO[#Headers],0)),"")</f>
        <v/>
      </c>
      <c r="X1008" s="51" t="str">
        <f>IFERROR(INDEX(Tab_UBIGEO[],MATCH(PlnMsv_Tab_Documentos[[#This Row],[Departamento]],Tab_UBIGEO[Departamento],0),MATCH(X$34,Tab_UBIGEO[#Headers],0)),"")</f>
        <v/>
      </c>
      <c r="Y1008" s="51" t="str">
        <f>IFERROR(INDEX(Tab_UBIGEO[],MATCH(PlnMsv_Tab_Documentos[[#This Row],[Provincia]],Tab_UBIGEO[Provincia],0),MATCH(Y$34,Tab_UBIGEO[#Headers],0)),"")</f>
        <v/>
      </c>
      <c r="Z1008" s="50" t="str">
        <f>IF(PlnMsv_Tab_Documentos[[#This Row],[Departamento]]&lt;&gt;"",IF(COUNTIF(Tab_UBIGEO[Departamento],PlnMsv_Tab_Documentos[[#This Row],[Departamento]])&gt;=1,1,0),"")</f>
        <v/>
      </c>
      <c r="AA10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8" s="34"/>
    </row>
    <row r="1009" spans="3:29" ht="27.6" customHeight="1">
      <c r="C1009" s="88"/>
      <c r="D1009" s="89"/>
      <c r="E1009" s="90"/>
      <c r="F1009" s="91"/>
      <c r="G1009" s="92"/>
      <c r="H1009" s="93"/>
      <c r="I1009" s="93"/>
      <c r="J1009" s="94"/>
      <c r="K1009" s="94"/>
      <c r="L1009" s="94"/>
      <c r="M1009" s="94"/>
      <c r="N1009" s="94"/>
      <c r="O1009" s="95"/>
      <c r="P1009" s="96"/>
      <c r="T1009" s="49">
        <v>975</v>
      </c>
      <c r="U10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09" s="50" t="str">
        <f>IFERROR(INDEX(Tab_UBIGEO[],MATCH(PlnMsv_Tab_DocumentosAux[[#This Row],[ADQ_UBIGEO]],Tab_UBIGEO[UBIGEO],0),MATCH($V$34,Tab_UBIGEO[#Headers],0)),"")</f>
        <v/>
      </c>
      <c r="W1009" s="50" t="str">
        <f>IFERROR(INDEX(Tab_UBIGEO[],MATCH(PlnMsv_Tab_DocumentosAux[[#This Row],[ADQ_UBIGEO]],Tab_UBIGEO[UBIGEO],0),MATCH($W$34,Tab_UBIGEO[#Headers],0)),"")</f>
        <v/>
      </c>
      <c r="X1009" s="51" t="str">
        <f>IFERROR(INDEX(Tab_UBIGEO[],MATCH(PlnMsv_Tab_Documentos[[#This Row],[Departamento]],Tab_UBIGEO[Departamento],0),MATCH(X$34,Tab_UBIGEO[#Headers],0)),"")</f>
        <v/>
      </c>
      <c r="Y1009" s="51" t="str">
        <f>IFERROR(INDEX(Tab_UBIGEO[],MATCH(PlnMsv_Tab_Documentos[[#This Row],[Provincia]],Tab_UBIGEO[Provincia],0),MATCH(Y$34,Tab_UBIGEO[#Headers],0)),"")</f>
        <v/>
      </c>
      <c r="Z1009" s="50" t="str">
        <f>IF(PlnMsv_Tab_Documentos[[#This Row],[Departamento]]&lt;&gt;"",IF(COUNTIF(Tab_UBIGEO[Departamento],PlnMsv_Tab_Documentos[[#This Row],[Departamento]])&gt;=1,1,0),"")</f>
        <v/>
      </c>
      <c r="AA10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09" s="34"/>
    </row>
    <row r="1010" spans="3:29" ht="27.6" customHeight="1">
      <c r="C1010" s="88"/>
      <c r="D1010" s="89"/>
      <c r="E1010" s="90"/>
      <c r="F1010" s="91"/>
      <c r="G1010" s="92"/>
      <c r="H1010" s="93"/>
      <c r="I1010" s="93"/>
      <c r="J1010" s="94"/>
      <c r="K1010" s="94"/>
      <c r="L1010" s="94"/>
      <c r="M1010" s="94"/>
      <c r="N1010" s="94"/>
      <c r="O1010" s="95"/>
      <c r="P1010" s="96"/>
      <c r="T1010" s="49">
        <v>976</v>
      </c>
      <c r="U10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0" s="50" t="str">
        <f>IFERROR(INDEX(Tab_UBIGEO[],MATCH(PlnMsv_Tab_DocumentosAux[[#This Row],[ADQ_UBIGEO]],Tab_UBIGEO[UBIGEO],0),MATCH($V$34,Tab_UBIGEO[#Headers],0)),"")</f>
        <v/>
      </c>
      <c r="W1010" s="50" t="str">
        <f>IFERROR(INDEX(Tab_UBIGEO[],MATCH(PlnMsv_Tab_DocumentosAux[[#This Row],[ADQ_UBIGEO]],Tab_UBIGEO[UBIGEO],0),MATCH($W$34,Tab_UBIGEO[#Headers],0)),"")</f>
        <v/>
      </c>
      <c r="X1010" s="51" t="str">
        <f>IFERROR(INDEX(Tab_UBIGEO[],MATCH(PlnMsv_Tab_Documentos[[#This Row],[Departamento]],Tab_UBIGEO[Departamento],0),MATCH(X$34,Tab_UBIGEO[#Headers],0)),"")</f>
        <v/>
      </c>
      <c r="Y1010" s="51" t="str">
        <f>IFERROR(INDEX(Tab_UBIGEO[],MATCH(PlnMsv_Tab_Documentos[[#This Row],[Provincia]],Tab_UBIGEO[Provincia],0),MATCH(Y$34,Tab_UBIGEO[#Headers],0)),"")</f>
        <v/>
      </c>
      <c r="Z1010" s="50" t="str">
        <f>IF(PlnMsv_Tab_Documentos[[#This Row],[Departamento]]&lt;&gt;"",IF(COUNTIF(Tab_UBIGEO[Departamento],PlnMsv_Tab_Documentos[[#This Row],[Departamento]])&gt;=1,1,0),"")</f>
        <v/>
      </c>
      <c r="AA10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0" s="34"/>
    </row>
    <row r="1011" spans="3:29" ht="27.6" customHeight="1">
      <c r="C1011" s="88"/>
      <c r="D1011" s="89"/>
      <c r="E1011" s="90"/>
      <c r="F1011" s="91"/>
      <c r="G1011" s="92"/>
      <c r="H1011" s="93"/>
      <c r="I1011" s="93"/>
      <c r="J1011" s="94"/>
      <c r="K1011" s="94"/>
      <c r="L1011" s="94"/>
      <c r="M1011" s="94"/>
      <c r="N1011" s="94"/>
      <c r="O1011" s="95"/>
      <c r="P1011" s="96"/>
      <c r="T1011" s="49">
        <v>977</v>
      </c>
      <c r="U10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1" s="50" t="str">
        <f>IFERROR(INDEX(Tab_UBIGEO[],MATCH(PlnMsv_Tab_DocumentosAux[[#This Row],[ADQ_UBIGEO]],Tab_UBIGEO[UBIGEO],0),MATCH($V$34,Tab_UBIGEO[#Headers],0)),"")</f>
        <v/>
      </c>
      <c r="W1011" s="50" t="str">
        <f>IFERROR(INDEX(Tab_UBIGEO[],MATCH(PlnMsv_Tab_DocumentosAux[[#This Row],[ADQ_UBIGEO]],Tab_UBIGEO[UBIGEO],0),MATCH($W$34,Tab_UBIGEO[#Headers],0)),"")</f>
        <v/>
      </c>
      <c r="X1011" s="51" t="str">
        <f>IFERROR(INDEX(Tab_UBIGEO[],MATCH(PlnMsv_Tab_Documentos[[#This Row],[Departamento]],Tab_UBIGEO[Departamento],0),MATCH(X$34,Tab_UBIGEO[#Headers],0)),"")</f>
        <v/>
      </c>
      <c r="Y1011" s="51" t="str">
        <f>IFERROR(INDEX(Tab_UBIGEO[],MATCH(PlnMsv_Tab_Documentos[[#This Row],[Provincia]],Tab_UBIGEO[Provincia],0),MATCH(Y$34,Tab_UBIGEO[#Headers],0)),"")</f>
        <v/>
      </c>
      <c r="Z1011" s="50" t="str">
        <f>IF(PlnMsv_Tab_Documentos[[#This Row],[Departamento]]&lt;&gt;"",IF(COUNTIF(Tab_UBIGEO[Departamento],PlnMsv_Tab_Documentos[[#This Row],[Departamento]])&gt;=1,1,0),"")</f>
        <v/>
      </c>
      <c r="AA10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1" s="34"/>
    </row>
    <row r="1012" spans="3:29" ht="27.6" customHeight="1">
      <c r="C1012" s="88"/>
      <c r="D1012" s="89"/>
      <c r="E1012" s="90"/>
      <c r="F1012" s="91"/>
      <c r="G1012" s="92"/>
      <c r="H1012" s="93"/>
      <c r="I1012" s="93"/>
      <c r="J1012" s="94"/>
      <c r="K1012" s="94"/>
      <c r="L1012" s="94"/>
      <c r="M1012" s="94"/>
      <c r="N1012" s="94"/>
      <c r="O1012" s="95"/>
      <c r="P1012" s="96"/>
      <c r="T1012" s="49">
        <v>978</v>
      </c>
      <c r="U10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2" s="50" t="str">
        <f>IFERROR(INDEX(Tab_UBIGEO[],MATCH(PlnMsv_Tab_DocumentosAux[[#This Row],[ADQ_UBIGEO]],Tab_UBIGEO[UBIGEO],0),MATCH($V$34,Tab_UBIGEO[#Headers],0)),"")</f>
        <v/>
      </c>
      <c r="W1012" s="50" t="str">
        <f>IFERROR(INDEX(Tab_UBIGEO[],MATCH(PlnMsv_Tab_DocumentosAux[[#This Row],[ADQ_UBIGEO]],Tab_UBIGEO[UBIGEO],0),MATCH($W$34,Tab_UBIGEO[#Headers],0)),"")</f>
        <v/>
      </c>
      <c r="X1012" s="51" t="str">
        <f>IFERROR(INDEX(Tab_UBIGEO[],MATCH(PlnMsv_Tab_Documentos[[#This Row],[Departamento]],Tab_UBIGEO[Departamento],0),MATCH(X$34,Tab_UBIGEO[#Headers],0)),"")</f>
        <v/>
      </c>
      <c r="Y1012" s="51" t="str">
        <f>IFERROR(INDEX(Tab_UBIGEO[],MATCH(PlnMsv_Tab_Documentos[[#This Row],[Provincia]],Tab_UBIGEO[Provincia],0),MATCH(Y$34,Tab_UBIGEO[#Headers],0)),"")</f>
        <v/>
      </c>
      <c r="Z1012" s="50" t="str">
        <f>IF(PlnMsv_Tab_Documentos[[#This Row],[Departamento]]&lt;&gt;"",IF(COUNTIF(Tab_UBIGEO[Departamento],PlnMsv_Tab_Documentos[[#This Row],[Departamento]])&gt;=1,1,0),"")</f>
        <v/>
      </c>
      <c r="AA10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2" s="34"/>
    </row>
    <row r="1013" spans="3:29" ht="27.6" customHeight="1">
      <c r="C1013" s="88"/>
      <c r="D1013" s="89"/>
      <c r="E1013" s="90"/>
      <c r="F1013" s="91"/>
      <c r="G1013" s="92"/>
      <c r="H1013" s="93"/>
      <c r="I1013" s="93"/>
      <c r="J1013" s="94"/>
      <c r="K1013" s="94"/>
      <c r="L1013" s="94"/>
      <c r="M1013" s="94"/>
      <c r="N1013" s="94"/>
      <c r="O1013" s="95"/>
      <c r="P1013" s="96"/>
      <c r="T1013" s="49">
        <v>979</v>
      </c>
      <c r="U10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3" s="50" t="str">
        <f>IFERROR(INDEX(Tab_UBIGEO[],MATCH(PlnMsv_Tab_DocumentosAux[[#This Row],[ADQ_UBIGEO]],Tab_UBIGEO[UBIGEO],0),MATCH($V$34,Tab_UBIGEO[#Headers],0)),"")</f>
        <v/>
      </c>
      <c r="W1013" s="50" t="str">
        <f>IFERROR(INDEX(Tab_UBIGEO[],MATCH(PlnMsv_Tab_DocumentosAux[[#This Row],[ADQ_UBIGEO]],Tab_UBIGEO[UBIGEO],0),MATCH($W$34,Tab_UBIGEO[#Headers],0)),"")</f>
        <v/>
      </c>
      <c r="X1013" s="51" t="str">
        <f>IFERROR(INDEX(Tab_UBIGEO[],MATCH(PlnMsv_Tab_Documentos[[#This Row],[Departamento]],Tab_UBIGEO[Departamento],0),MATCH(X$34,Tab_UBIGEO[#Headers],0)),"")</f>
        <v/>
      </c>
      <c r="Y1013" s="51" t="str">
        <f>IFERROR(INDEX(Tab_UBIGEO[],MATCH(PlnMsv_Tab_Documentos[[#This Row],[Provincia]],Tab_UBIGEO[Provincia],0),MATCH(Y$34,Tab_UBIGEO[#Headers],0)),"")</f>
        <v/>
      </c>
      <c r="Z1013" s="50" t="str">
        <f>IF(PlnMsv_Tab_Documentos[[#This Row],[Departamento]]&lt;&gt;"",IF(COUNTIF(Tab_UBIGEO[Departamento],PlnMsv_Tab_Documentos[[#This Row],[Departamento]])&gt;=1,1,0),"")</f>
        <v/>
      </c>
      <c r="AA10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3" s="34"/>
    </row>
    <row r="1014" spans="3:29" ht="27.6" customHeight="1">
      <c r="C1014" s="88"/>
      <c r="D1014" s="89"/>
      <c r="E1014" s="90"/>
      <c r="F1014" s="91"/>
      <c r="G1014" s="92"/>
      <c r="H1014" s="93"/>
      <c r="I1014" s="93"/>
      <c r="J1014" s="94"/>
      <c r="K1014" s="94"/>
      <c r="L1014" s="94"/>
      <c r="M1014" s="94"/>
      <c r="N1014" s="94"/>
      <c r="O1014" s="95"/>
      <c r="P1014" s="96"/>
      <c r="T1014" s="49">
        <v>980</v>
      </c>
      <c r="U10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4" s="50" t="str">
        <f>IFERROR(INDEX(Tab_UBIGEO[],MATCH(PlnMsv_Tab_DocumentosAux[[#This Row],[ADQ_UBIGEO]],Tab_UBIGEO[UBIGEO],0),MATCH($V$34,Tab_UBIGEO[#Headers],0)),"")</f>
        <v/>
      </c>
      <c r="W1014" s="50" t="str">
        <f>IFERROR(INDEX(Tab_UBIGEO[],MATCH(PlnMsv_Tab_DocumentosAux[[#This Row],[ADQ_UBIGEO]],Tab_UBIGEO[UBIGEO],0),MATCH($W$34,Tab_UBIGEO[#Headers],0)),"")</f>
        <v/>
      </c>
      <c r="X1014" s="51" t="str">
        <f>IFERROR(INDEX(Tab_UBIGEO[],MATCH(PlnMsv_Tab_Documentos[[#This Row],[Departamento]],Tab_UBIGEO[Departamento],0),MATCH(X$34,Tab_UBIGEO[#Headers],0)),"")</f>
        <v/>
      </c>
      <c r="Y1014" s="51" t="str">
        <f>IFERROR(INDEX(Tab_UBIGEO[],MATCH(PlnMsv_Tab_Documentos[[#This Row],[Provincia]],Tab_UBIGEO[Provincia],0),MATCH(Y$34,Tab_UBIGEO[#Headers],0)),"")</f>
        <v/>
      </c>
      <c r="Z1014" s="50" t="str">
        <f>IF(PlnMsv_Tab_Documentos[[#This Row],[Departamento]]&lt;&gt;"",IF(COUNTIF(Tab_UBIGEO[Departamento],PlnMsv_Tab_Documentos[[#This Row],[Departamento]])&gt;=1,1,0),"")</f>
        <v/>
      </c>
      <c r="AA10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4" s="34"/>
    </row>
    <row r="1015" spans="3:29" ht="27.6" customHeight="1">
      <c r="C1015" s="88"/>
      <c r="D1015" s="89"/>
      <c r="E1015" s="90"/>
      <c r="F1015" s="91"/>
      <c r="G1015" s="92"/>
      <c r="H1015" s="93"/>
      <c r="I1015" s="93"/>
      <c r="J1015" s="94"/>
      <c r="K1015" s="94"/>
      <c r="L1015" s="94"/>
      <c r="M1015" s="94"/>
      <c r="N1015" s="94"/>
      <c r="O1015" s="95"/>
      <c r="P1015" s="96"/>
      <c r="T1015" s="49">
        <v>981</v>
      </c>
      <c r="U10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5" s="50" t="str">
        <f>IFERROR(INDEX(Tab_UBIGEO[],MATCH(PlnMsv_Tab_DocumentosAux[[#This Row],[ADQ_UBIGEO]],Tab_UBIGEO[UBIGEO],0),MATCH($V$34,Tab_UBIGEO[#Headers],0)),"")</f>
        <v/>
      </c>
      <c r="W1015" s="50" t="str">
        <f>IFERROR(INDEX(Tab_UBIGEO[],MATCH(PlnMsv_Tab_DocumentosAux[[#This Row],[ADQ_UBIGEO]],Tab_UBIGEO[UBIGEO],0),MATCH($W$34,Tab_UBIGEO[#Headers],0)),"")</f>
        <v/>
      </c>
      <c r="X1015" s="51" t="str">
        <f>IFERROR(INDEX(Tab_UBIGEO[],MATCH(PlnMsv_Tab_Documentos[[#This Row],[Departamento]],Tab_UBIGEO[Departamento],0),MATCH(X$34,Tab_UBIGEO[#Headers],0)),"")</f>
        <v/>
      </c>
      <c r="Y1015" s="51" t="str">
        <f>IFERROR(INDEX(Tab_UBIGEO[],MATCH(PlnMsv_Tab_Documentos[[#This Row],[Provincia]],Tab_UBIGEO[Provincia],0),MATCH(Y$34,Tab_UBIGEO[#Headers],0)),"")</f>
        <v/>
      </c>
      <c r="Z1015" s="50" t="str">
        <f>IF(PlnMsv_Tab_Documentos[[#This Row],[Departamento]]&lt;&gt;"",IF(COUNTIF(Tab_UBIGEO[Departamento],PlnMsv_Tab_Documentos[[#This Row],[Departamento]])&gt;=1,1,0),"")</f>
        <v/>
      </c>
      <c r="AA10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5" s="34"/>
    </row>
    <row r="1016" spans="3:29" ht="27.6" customHeight="1">
      <c r="C1016" s="88"/>
      <c r="D1016" s="89"/>
      <c r="E1016" s="90"/>
      <c r="F1016" s="91"/>
      <c r="G1016" s="92"/>
      <c r="H1016" s="93"/>
      <c r="I1016" s="93"/>
      <c r="J1016" s="94"/>
      <c r="K1016" s="94"/>
      <c r="L1016" s="94"/>
      <c r="M1016" s="94"/>
      <c r="N1016" s="94"/>
      <c r="O1016" s="95"/>
      <c r="P1016" s="96"/>
      <c r="T1016" s="49">
        <v>982</v>
      </c>
      <c r="U10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6" s="50" t="str">
        <f>IFERROR(INDEX(Tab_UBIGEO[],MATCH(PlnMsv_Tab_DocumentosAux[[#This Row],[ADQ_UBIGEO]],Tab_UBIGEO[UBIGEO],0),MATCH($V$34,Tab_UBIGEO[#Headers],0)),"")</f>
        <v/>
      </c>
      <c r="W1016" s="50" t="str">
        <f>IFERROR(INDEX(Tab_UBIGEO[],MATCH(PlnMsv_Tab_DocumentosAux[[#This Row],[ADQ_UBIGEO]],Tab_UBIGEO[UBIGEO],0),MATCH($W$34,Tab_UBIGEO[#Headers],0)),"")</f>
        <v/>
      </c>
      <c r="X1016" s="51" t="str">
        <f>IFERROR(INDEX(Tab_UBIGEO[],MATCH(PlnMsv_Tab_Documentos[[#This Row],[Departamento]],Tab_UBIGEO[Departamento],0),MATCH(X$34,Tab_UBIGEO[#Headers],0)),"")</f>
        <v/>
      </c>
      <c r="Y1016" s="51" t="str">
        <f>IFERROR(INDEX(Tab_UBIGEO[],MATCH(PlnMsv_Tab_Documentos[[#This Row],[Provincia]],Tab_UBIGEO[Provincia],0),MATCH(Y$34,Tab_UBIGEO[#Headers],0)),"")</f>
        <v/>
      </c>
      <c r="Z1016" s="50" t="str">
        <f>IF(PlnMsv_Tab_Documentos[[#This Row],[Departamento]]&lt;&gt;"",IF(COUNTIF(Tab_UBIGEO[Departamento],PlnMsv_Tab_Documentos[[#This Row],[Departamento]])&gt;=1,1,0),"")</f>
        <v/>
      </c>
      <c r="AA10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6" s="34"/>
    </row>
    <row r="1017" spans="3:29" ht="27.6" customHeight="1">
      <c r="C1017" s="88"/>
      <c r="D1017" s="89"/>
      <c r="E1017" s="90"/>
      <c r="F1017" s="91"/>
      <c r="G1017" s="92"/>
      <c r="H1017" s="93"/>
      <c r="I1017" s="93"/>
      <c r="J1017" s="94"/>
      <c r="K1017" s="94"/>
      <c r="L1017" s="94"/>
      <c r="M1017" s="94"/>
      <c r="N1017" s="94"/>
      <c r="O1017" s="95"/>
      <c r="P1017" s="96"/>
      <c r="T1017" s="49">
        <v>983</v>
      </c>
      <c r="U10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7" s="50" t="str">
        <f>IFERROR(INDEX(Tab_UBIGEO[],MATCH(PlnMsv_Tab_DocumentosAux[[#This Row],[ADQ_UBIGEO]],Tab_UBIGEO[UBIGEO],0),MATCH($V$34,Tab_UBIGEO[#Headers],0)),"")</f>
        <v/>
      </c>
      <c r="W1017" s="50" t="str">
        <f>IFERROR(INDEX(Tab_UBIGEO[],MATCH(PlnMsv_Tab_DocumentosAux[[#This Row],[ADQ_UBIGEO]],Tab_UBIGEO[UBIGEO],0),MATCH($W$34,Tab_UBIGEO[#Headers],0)),"")</f>
        <v/>
      </c>
      <c r="X1017" s="51" t="str">
        <f>IFERROR(INDEX(Tab_UBIGEO[],MATCH(PlnMsv_Tab_Documentos[[#This Row],[Departamento]],Tab_UBIGEO[Departamento],0),MATCH(X$34,Tab_UBIGEO[#Headers],0)),"")</f>
        <v/>
      </c>
      <c r="Y1017" s="51" t="str">
        <f>IFERROR(INDEX(Tab_UBIGEO[],MATCH(PlnMsv_Tab_Documentos[[#This Row],[Provincia]],Tab_UBIGEO[Provincia],0),MATCH(Y$34,Tab_UBIGEO[#Headers],0)),"")</f>
        <v/>
      </c>
      <c r="Z1017" s="50" t="str">
        <f>IF(PlnMsv_Tab_Documentos[[#This Row],[Departamento]]&lt;&gt;"",IF(COUNTIF(Tab_UBIGEO[Departamento],PlnMsv_Tab_Documentos[[#This Row],[Departamento]])&gt;=1,1,0),"")</f>
        <v/>
      </c>
      <c r="AA10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7" s="34"/>
    </row>
    <row r="1018" spans="3:29" ht="27.6" customHeight="1">
      <c r="C1018" s="88"/>
      <c r="D1018" s="89"/>
      <c r="E1018" s="90"/>
      <c r="F1018" s="91"/>
      <c r="G1018" s="92"/>
      <c r="H1018" s="93"/>
      <c r="I1018" s="93"/>
      <c r="J1018" s="94"/>
      <c r="K1018" s="94"/>
      <c r="L1018" s="94"/>
      <c r="M1018" s="94"/>
      <c r="N1018" s="94"/>
      <c r="O1018" s="95"/>
      <c r="P1018" s="96"/>
      <c r="T1018" s="49">
        <v>984</v>
      </c>
      <c r="U10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8" s="50" t="str">
        <f>IFERROR(INDEX(Tab_UBIGEO[],MATCH(PlnMsv_Tab_DocumentosAux[[#This Row],[ADQ_UBIGEO]],Tab_UBIGEO[UBIGEO],0),MATCH($V$34,Tab_UBIGEO[#Headers],0)),"")</f>
        <v/>
      </c>
      <c r="W1018" s="50" t="str">
        <f>IFERROR(INDEX(Tab_UBIGEO[],MATCH(PlnMsv_Tab_DocumentosAux[[#This Row],[ADQ_UBIGEO]],Tab_UBIGEO[UBIGEO],0),MATCH($W$34,Tab_UBIGEO[#Headers],0)),"")</f>
        <v/>
      </c>
      <c r="X1018" s="51" t="str">
        <f>IFERROR(INDEX(Tab_UBIGEO[],MATCH(PlnMsv_Tab_Documentos[[#This Row],[Departamento]],Tab_UBIGEO[Departamento],0),MATCH(X$34,Tab_UBIGEO[#Headers],0)),"")</f>
        <v/>
      </c>
      <c r="Y1018" s="51" t="str">
        <f>IFERROR(INDEX(Tab_UBIGEO[],MATCH(PlnMsv_Tab_Documentos[[#This Row],[Provincia]],Tab_UBIGEO[Provincia],0),MATCH(Y$34,Tab_UBIGEO[#Headers],0)),"")</f>
        <v/>
      </c>
      <c r="Z1018" s="50" t="str">
        <f>IF(PlnMsv_Tab_Documentos[[#This Row],[Departamento]]&lt;&gt;"",IF(COUNTIF(Tab_UBIGEO[Departamento],PlnMsv_Tab_Documentos[[#This Row],[Departamento]])&gt;=1,1,0),"")</f>
        <v/>
      </c>
      <c r="AA10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8" s="34"/>
    </row>
    <row r="1019" spans="3:29" ht="27.6" customHeight="1">
      <c r="C1019" s="88"/>
      <c r="D1019" s="89"/>
      <c r="E1019" s="90"/>
      <c r="F1019" s="91"/>
      <c r="G1019" s="92"/>
      <c r="H1019" s="93"/>
      <c r="I1019" s="93"/>
      <c r="J1019" s="94"/>
      <c r="K1019" s="94"/>
      <c r="L1019" s="94"/>
      <c r="M1019" s="94"/>
      <c r="N1019" s="94"/>
      <c r="O1019" s="95"/>
      <c r="P1019" s="96"/>
      <c r="T1019" s="49">
        <v>985</v>
      </c>
      <c r="U10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19" s="50" t="str">
        <f>IFERROR(INDEX(Tab_UBIGEO[],MATCH(PlnMsv_Tab_DocumentosAux[[#This Row],[ADQ_UBIGEO]],Tab_UBIGEO[UBIGEO],0),MATCH($V$34,Tab_UBIGEO[#Headers],0)),"")</f>
        <v/>
      </c>
      <c r="W1019" s="50" t="str">
        <f>IFERROR(INDEX(Tab_UBIGEO[],MATCH(PlnMsv_Tab_DocumentosAux[[#This Row],[ADQ_UBIGEO]],Tab_UBIGEO[UBIGEO],0),MATCH($W$34,Tab_UBIGEO[#Headers],0)),"")</f>
        <v/>
      </c>
      <c r="X1019" s="51" t="str">
        <f>IFERROR(INDEX(Tab_UBIGEO[],MATCH(PlnMsv_Tab_Documentos[[#This Row],[Departamento]],Tab_UBIGEO[Departamento],0),MATCH(X$34,Tab_UBIGEO[#Headers],0)),"")</f>
        <v/>
      </c>
      <c r="Y1019" s="51" t="str">
        <f>IFERROR(INDEX(Tab_UBIGEO[],MATCH(PlnMsv_Tab_Documentos[[#This Row],[Provincia]],Tab_UBIGEO[Provincia],0),MATCH(Y$34,Tab_UBIGEO[#Headers],0)),"")</f>
        <v/>
      </c>
      <c r="Z1019" s="50" t="str">
        <f>IF(PlnMsv_Tab_Documentos[[#This Row],[Departamento]]&lt;&gt;"",IF(COUNTIF(Tab_UBIGEO[Departamento],PlnMsv_Tab_Documentos[[#This Row],[Departamento]])&gt;=1,1,0),"")</f>
        <v/>
      </c>
      <c r="AA10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19" s="34"/>
    </row>
    <row r="1020" spans="3:29" ht="27.6" customHeight="1">
      <c r="C1020" s="88"/>
      <c r="D1020" s="89"/>
      <c r="E1020" s="90"/>
      <c r="F1020" s="91"/>
      <c r="G1020" s="92"/>
      <c r="H1020" s="93"/>
      <c r="I1020" s="93"/>
      <c r="J1020" s="94"/>
      <c r="K1020" s="94"/>
      <c r="L1020" s="94"/>
      <c r="M1020" s="94"/>
      <c r="N1020" s="94"/>
      <c r="O1020" s="95"/>
      <c r="P1020" s="96"/>
      <c r="T1020" s="49">
        <v>986</v>
      </c>
      <c r="U10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0" s="50" t="str">
        <f>IFERROR(INDEX(Tab_UBIGEO[],MATCH(PlnMsv_Tab_DocumentosAux[[#This Row],[ADQ_UBIGEO]],Tab_UBIGEO[UBIGEO],0),MATCH($V$34,Tab_UBIGEO[#Headers],0)),"")</f>
        <v/>
      </c>
      <c r="W1020" s="50" t="str">
        <f>IFERROR(INDEX(Tab_UBIGEO[],MATCH(PlnMsv_Tab_DocumentosAux[[#This Row],[ADQ_UBIGEO]],Tab_UBIGEO[UBIGEO],0),MATCH($W$34,Tab_UBIGEO[#Headers],0)),"")</f>
        <v/>
      </c>
      <c r="X1020" s="51" t="str">
        <f>IFERROR(INDEX(Tab_UBIGEO[],MATCH(PlnMsv_Tab_Documentos[[#This Row],[Departamento]],Tab_UBIGEO[Departamento],0),MATCH(X$34,Tab_UBIGEO[#Headers],0)),"")</f>
        <v/>
      </c>
      <c r="Y1020" s="51" t="str">
        <f>IFERROR(INDEX(Tab_UBIGEO[],MATCH(PlnMsv_Tab_Documentos[[#This Row],[Provincia]],Tab_UBIGEO[Provincia],0),MATCH(Y$34,Tab_UBIGEO[#Headers],0)),"")</f>
        <v/>
      </c>
      <c r="Z1020" s="50" t="str">
        <f>IF(PlnMsv_Tab_Documentos[[#This Row],[Departamento]]&lt;&gt;"",IF(COUNTIF(Tab_UBIGEO[Departamento],PlnMsv_Tab_Documentos[[#This Row],[Departamento]])&gt;=1,1,0),"")</f>
        <v/>
      </c>
      <c r="AA10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0" s="34"/>
    </row>
    <row r="1021" spans="3:29" ht="27.6" customHeight="1">
      <c r="C1021" s="88"/>
      <c r="D1021" s="89"/>
      <c r="E1021" s="90"/>
      <c r="F1021" s="91"/>
      <c r="G1021" s="92"/>
      <c r="H1021" s="93"/>
      <c r="I1021" s="93"/>
      <c r="J1021" s="94"/>
      <c r="K1021" s="94"/>
      <c r="L1021" s="94"/>
      <c r="M1021" s="94"/>
      <c r="N1021" s="94"/>
      <c r="O1021" s="95"/>
      <c r="P1021" s="96"/>
      <c r="T1021" s="49">
        <v>987</v>
      </c>
      <c r="U10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1" s="50" t="str">
        <f>IFERROR(INDEX(Tab_UBIGEO[],MATCH(PlnMsv_Tab_DocumentosAux[[#This Row],[ADQ_UBIGEO]],Tab_UBIGEO[UBIGEO],0),MATCH($V$34,Tab_UBIGEO[#Headers],0)),"")</f>
        <v/>
      </c>
      <c r="W1021" s="50" t="str">
        <f>IFERROR(INDEX(Tab_UBIGEO[],MATCH(PlnMsv_Tab_DocumentosAux[[#This Row],[ADQ_UBIGEO]],Tab_UBIGEO[UBIGEO],0),MATCH($W$34,Tab_UBIGEO[#Headers],0)),"")</f>
        <v/>
      </c>
      <c r="X1021" s="51" t="str">
        <f>IFERROR(INDEX(Tab_UBIGEO[],MATCH(PlnMsv_Tab_Documentos[[#This Row],[Departamento]],Tab_UBIGEO[Departamento],0),MATCH(X$34,Tab_UBIGEO[#Headers],0)),"")</f>
        <v/>
      </c>
      <c r="Y1021" s="51" t="str">
        <f>IFERROR(INDEX(Tab_UBIGEO[],MATCH(PlnMsv_Tab_Documentos[[#This Row],[Provincia]],Tab_UBIGEO[Provincia],0),MATCH(Y$34,Tab_UBIGEO[#Headers],0)),"")</f>
        <v/>
      </c>
      <c r="Z1021" s="50" t="str">
        <f>IF(PlnMsv_Tab_Documentos[[#This Row],[Departamento]]&lt;&gt;"",IF(COUNTIF(Tab_UBIGEO[Departamento],PlnMsv_Tab_Documentos[[#This Row],[Departamento]])&gt;=1,1,0),"")</f>
        <v/>
      </c>
      <c r="AA10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1" s="34"/>
    </row>
    <row r="1022" spans="3:29" ht="27.6" customHeight="1">
      <c r="C1022" s="88"/>
      <c r="D1022" s="89"/>
      <c r="E1022" s="90"/>
      <c r="F1022" s="91"/>
      <c r="G1022" s="92"/>
      <c r="H1022" s="93"/>
      <c r="I1022" s="93"/>
      <c r="J1022" s="94"/>
      <c r="K1022" s="94"/>
      <c r="L1022" s="94"/>
      <c r="M1022" s="94"/>
      <c r="N1022" s="94"/>
      <c r="O1022" s="95"/>
      <c r="P1022" s="96"/>
      <c r="T1022" s="49">
        <v>988</v>
      </c>
      <c r="U10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2" s="50" t="str">
        <f>IFERROR(INDEX(Tab_UBIGEO[],MATCH(PlnMsv_Tab_DocumentosAux[[#This Row],[ADQ_UBIGEO]],Tab_UBIGEO[UBIGEO],0),MATCH($V$34,Tab_UBIGEO[#Headers],0)),"")</f>
        <v/>
      </c>
      <c r="W1022" s="50" t="str">
        <f>IFERROR(INDEX(Tab_UBIGEO[],MATCH(PlnMsv_Tab_DocumentosAux[[#This Row],[ADQ_UBIGEO]],Tab_UBIGEO[UBIGEO],0),MATCH($W$34,Tab_UBIGEO[#Headers],0)),"")</f>
        <v/>
      </c>
      <c r="X1022" s="51" t="str">
        <f>IFERROR(INDEX(Tab_UBIGEO[],MATCH(PlnMsv_Tab_Documentos[[#This Row],[Departamento]],Tab_UBIGEO[Departamento],0),MATCH(X$34,Tab_UBIGEO[#Headers],0)),"")</f>
        <v/>
      </c>
      <c r="Y1022" s="51" t="str">
        <f>IFERROR(INDEX(Tab_UBIGEO[],MATCH(PlnMsv_Tab_Documentos[[#This Row],[Provincia]],Tab_UBIGEO[Provincia],0),MATCH(Y$34,Tab_UBIGEO[#Headers],0)),"")</f>
        <v/>
      </c>
      <c r="Z1022" s="50" t="str">
        <f>IF(PlnMsv_Tab_Documentos[[#This Row],[Departamento]]&lt;&gt;"",IF(COUNTIF(Tab_UBIGEO[Departamento],PlnMsv_Tab_Documentos[[#This Row],[Departamento]])&gt;=1,1,0),"")</f>
        <v/>
      </c>
      <c r="AA10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2" s="34"/>
    </row>
    <row r="1023" spans="3:29" ht="27.6" customHeight="1">
      <c r="C1023" s="88"/>
      <c r="D1023" s="89"/>
      <c r="E1023" s="90"/>
      <c r="F1023" s="91"/>
      <c r="G1023" s="92"/>
      <c r="H1023" s="93"/>
      <c r="I1023" s="93"/>
      <c r="J1023" s="94"/>
      <c r="K1023" s="94"/>
      <c r="L1023" s="94"/>
      <c r="M1023" s="94"/>
      <c r="N1023" s="94"/>
      <c r="O1023" s="95"/>
      <c r="P1023" s="96"/>
      <c r="T1023" s="49">
        <v>989</v>
      </c>
      <c r="U10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3" s="50" t="str">
        <f>IFERROR(INDEX(Tab_UBIGEO[],MATCH(PlnMsv_Tab_DocumentosAux[[#This Row],[ADQ_UBIGEO]],Tab_UBIGEO[UBIGEO],0),MATCH($V$34,Tab_UBIGEO[#Headers],0)),"")</f>
        <v/>
      </c>
      <c r="W1023" s="50" t="str">
        <f>IFERROR(INDEX(Tab_UBIGEO[],MATCH(PlnMsv_Tab_DocumentosAux[[#This Row],[ADQ_UBIGEO]],Tab_UBIGEO[UBIGEO],0),MATCH($W$34,Tab_UBIGEO[#Headers],0)),"")</f>
        <v/>
      </c>
      <c r="X1023" s="51" t="str">
        <f>IFERROR(INDEX(Tab_UBIGEO[],MATCH(PlnMsv_Tab_Documentos[[#This Row],[Departamento]],Tab_UBIGEO[Departamento],0),MATCH(X$34,Tab_UBIGEO[#Headers],0)),"")</f>
        <v/>
      </c>
      <c r="Y1023" s="51" t="str">
        <f>IFERROR(INDEX(Tab_UBIGEO[],MATCH(PlnMsv_Tab_Documentos[[#This Row],[Provincia]],Tab_UBIGEO[Provincia],0),MATCH(Y$34,Tab_UBIGEO[#Headers],0)),"")</f>
        <v/>
      </c>
      <c r="Z1023" s="50" t="str">
        <f>IF(PlnMsv_Tab_Documentos[[#This Row],[Departamento]]&lt;&gt;"",IF(COUNTIF(Tab_UBIGEO[Departamento],PlnMsv_Tab_Documentos[[#This Row],[Departamento]])&gt;=1,1,0),"")</f>
        <v/>
      </c>
      <c r="AA10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3" s="34"/>
    </row>
    <row r="1024" spans="3:29" ht="27.6" customHeight="1">
      <c r="C1024" s="88"/>
      <c r="D1024" s="89"/>
      <c r="E1024" s="90"/>
      <c r="F1024" s="91"/>
      <c r="G1024" s="92"/>
      <c r="H1024" s="93"/>
      <c r="I1024" s="93"/>
      <c r="J1024" s="94"/>
      <c r="K1024" s="94"/>
      <c r="L1024" s="94"/>
      <c r="M1024" s="94"/>
      <c r="N1024" s="94"/>
      <c r="O1024" s="95"/>
      <c r="P1024" s="96"/>
      <c r="T1024" s="49">
        <v>990</v>
      </c>
      <c r="U10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4" s="50" t="str">
        <f>IFERROR(INDEX(Tab_UBIGEO[],MATCH(PlnMsv_Tab_DocumentosAux[[#This Row],[ADQ_UBIGEO]],Tab_UBIGEO[UBIGEO],0),MATCH($V$34,Tab_UBIGEO[#Headers],0)),"")</f>
        <v/>
      </c>
      <c r="W1024" s="50" t="str">
        <f>IFERROR(INDEX(Tab_UBIGEO[],MATCH(PlnMsv_Tab_DocumentosAux[[#This Row],[ADQ_UBIGEO]],Tab_UBIGEO[UBIGEO],0),MATCH($W$34,Tab_UBIGEO[#Headers],0)),"")</f>
        <v/>
      </c>
      <c r="X1024" s="51" t="str">
        <f>IFERROR(INDEX(Tab_UBIGEO[],MATCH(PlnMsv_Tab_Documentos[[#This Row],[Departamento]],Tab_UBIGEO[Departamento],0),MATCH(X$34,Tab_UBIGEO[#Headers],0)),"")</f>
        <v/>
      </c>
      <c r="Y1024" s="51" t="str">
        <f>IFERROR(INDEX(Tab_UBIGEO[],MATCH(PlnMsv_Tab_Documentos[[#This Row],[Provincia]],Tab_UBIGEO[Provincia],0),MATCH(Y$34,Tab_UBIGEO[#Headers],0)),"")</f>
        <v/>
      </c>
      <c r="Z1024" s="50" t="str">
        <f>IF(PlnMsv_Tab_Documentos[[#This Row],[Departamento]]&lt;&gt;"",IF(COUNTIF(Tab_UBIGEO[Departamento],PlnMsv_Tab_Documentos[[#This Row],[Departamento]])&gt;=1,1,0),"")</f>
        <v/>
      </c>
      <c r="AA10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4" s="34"/>
    </row>
    <row r="1025" spans="3:29" ht="27.6" customHeight="1">
      <c r="C1025" s="88"/>
      <c r="D1025" s="89"/>
      <c r="E1025" s="90"/>
      <c r="F1025" s="91"/>
      <c r="G1025" s="92"/>
      <c r="H1025" s="93"/>
      <c r="I1025" s="93"/>
      <c r="J1025" s="94"/>
      <c r="K1025" s="94"/>
      <c r="L1025" s="94"/>
      <c r="M1025" s="94"/>
      <c r="N1025" s="94"/>
      <c r="O1025" s="95"/>
      <c r="P1025" s="96"/>
      <c r="T1025" s="49">
        <v>991</v>
      </c>
      <c r="U10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5" s="50" t="str">
        <f>IFERROR(INDEX(Tab_UBIGEO[],MATCH(PlnMsv_Tab_DocumentosAux[[#This Row],[ADQ_UBIGEO]],Tab_UBIGEO[UBIGEO],0),MATCH($V$34,Tab_UBIGEO[#Headers],0)),"")</f>
        <v/>
      </c>
      <c r="W1025" s="50" t="str">
        <f>IFERROR(INDEX(Tab_UBIGEO[],MATCH(PlnMsv_Tab_DocumentosAux[[#This Row],[ADQ_UBIGEO]],Tab_UBIGEO[UBIGEO],0),MATCH($W$34,Tab_UBIGEO[#Headers],0)),"")</f>
        <v/>
      </c>
      <c r="X1025" s="51" t="str">
        <f>IFERROR(INDEX(Tab_UBIGEO[],MATCH(PlnMsv_Tab_Documentos[[#This Row],[Departamento]],Tab_UBIGEO[Departamento],0),MATCH(X$34,Tab_UBIGEO[#Headers],0)),"")</f>
        <v/>
      </c>
      <c r="Y1025" s="51" t="str">
        <f>IFERROR(INDEX(Tab_UBIGEO[],MATCH(PlnMsv_Tab_Documentos[[#This Row],[Provincia]],Tab_UBIGEO[Provincia],0),MATCH(Y$34,Tab_UBIGEO[#Headers],0)),"")</f>
        <v/>
      </c>
      <c r="Z1025" s="50" t="str">
        <f>IF(PlnMsv_Tab_Documentos[[#This Row],[Departamento]]&lt;&gt;"",IF(COUNTIF(Tab_UBIGEO[Departamento],PlnMsv_Tab_Documentos[[#This Row],[Departamento]])&gt;=1,1,0),"")</f>
        <v/>
      </c>
      <c r="AA10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5" s="34"/>
    </row>
    <row r="1026" spans="3:29" ht="27.6" customHeight="1">
      <c r="C1026" s="88"/>
      <c r="D1026" s="89"/>
      <c r="E1026" s="90"/>
      <c r="F1026" s="91"/>
      <c r="G1026" s="92"/>
      <c r="H1026" s="93"/>
      <c r="I1026" s="93"/>
      <c r="J1026" s="94"/>
      <c r="K1026" s="94"/>
      <c r="L1026" s="94"/>
      <c r="M1026" s="94"/>
      <c r="N1026" s="94"/>
      <c r="O1026" s="95"/>
      <c r="P1026" s="96"/>
      <c r="T1026" s="49">
        <v>992</v>
      </c>
      <c r="U10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6" s="50" t="str">
        <f>IFERROR(INDEX(Tab_UBIGEO[],MATCH(PlnMsv_Tab_DocumentosAux[[#This Row],[ADQ_UBIGEO]],Tab_UBIGEO[UBIGEO],0),MATCH($V$34,Tab_UBIGEO[#Headers],0)),"")</f>
        <v/>
      </c>
      <c r="W1026" s="50" t="str">
        <f>IFERROR(INDEX(Tab_UBIGEO[],MATCH(PlnMsv_Tab_DocumentosAux[[#This Row],[ADQ_UBIGEO]],Tab_UBIGEO[UBIGEO],0),MATCH($W$34,Tab_UBIGEO[#Headers],0)),"")</f>
        <v/>
      </c>
      <c r="X1026" s="51" t="str">
        <f>IFERROR(INDEX(Tab_UBIGEO[],MATCH(PlnMsv_Tab_Documentos[[#This Row],[Departamento]],Tab_UBIGEO[Departamento],0),MATCH(X$34,Tab_UBIGEO[#Headers],0)),"")</f>
        <v/>
      </c>
      <c r="Y1026" s="51" t="str">
        <f>IFERROR(INDEX(Tab_UBIGEO[],MATCH(PlnMsv_Tab_Documentos[[#This Row],[Provincia]],Tab_UBIGEO[Provincia],0),MATCH(Y$34,Tab_UBIGEO[#Headers],0)),"")</f>
        <v/>
      </c>
      <c r="Z1026" s="50" t="str">
        <f>IF(PlnMsv_Tab_Documentos[[#This Row],[Departamento]]&lt;&gt;"",IF(COUNTIF(Tab_UBIGEO[Departamento],PlnMsv_Tab_Documentos[[#This Row],[Departamento]])&gt;=1,1,0),"")</f>
        <v/>
      </c>
      <c r="AA10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6" s="34"/>
    </row>
    <row r="1027" spans="3:29" ht="27.6" customHeight="1">
      <c r="C1027" s="88"/>
      <c r="D1027" s="89"/>
      <c r="E1027" s="90"/>
      <c r="F1027" s="91"/>
      <c r="G1027" s="92"/>
      <c r="H1027" s="93"/>
      <c r="I1027" s="93"/>
      <c r="J1027" s="94"/>
      <c r="K1027" s="94"/>
      <c r="L1027" s="94"/>
      <c r="M1027" s="94"/>
      <c r="N1027" s="94"/>
      <c r="O1027" s="95"/>
      <c r="P1027" s="96"/>
      <c r="T1027" s="49">
        <v>993</v>
      </c>
      <c r="U10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7" s="50" t="str">
        <f>IFERROR(INDEX(Tab_UBIGEO[],MATCH(PlnMsv_Tab_DocumentosAux[[#This Row],[ADQ_UBIGEO]],Tab_UBIGEO[UBIGEO],0),MATCH($V$34,Tab_UBIGEO[#Headers],0)),"")</f>
        <v/>
      </c>
      <c r="W1027" s="50" t="str">
        <f>IFERROR(INDEX(Tab_UBIGEO[],MATCH(PlnMsv_Tab_DocumentosAux[[#This Row],[ADQ_UBIGEO]],Tab_UBIGEO[UBIGEO],0),MATCH($W$34,Tab_UBIGEO[#Headers],0)),"")</f>
        <v/>
      </c>
      <c r="X1027" s="51" t="str">
        <f>IFERROR(INDEX(Tab_UBIGEO[],MATCH(PlnMsv_Tab_Documentos[[#This Row],[Departamento]],Tab_UBIGEO[Departamento],0),MATCH(X$34,Tab_UBIGEO[#Headers],0)),"")</f>
        <v/>
      </c>
      <c r="Y1027" s="51" t="str">
        <f>IFERROR(INDEX(Tab_UBIGEO[],MATCH(PlnMsv_Tab_Documentos[[#This Row],[Provincia]],Tab_UBIGEO[Provincia],0),MATCH(Y$34,Tab_UBIGEO[#Headers],0)),"")</f>
        <v/>
      </c>
      <c r="Z1027" s="50" t="str">
        <f>IF(PlnMsv_Tab_Documentos[[#This Row],[Departamento]]&lt;&gt;"",IF(COUNTIF(Tab_UBIGEO[Departamento],PlnMsv_Tab_Documentos[[#This Row],[Departamento]])&gt;=1,1,0),"")</f>
        <v/>
      </c>
      <c r="AA10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7" s="34"/>
    </row>
    <row r="1028" spans="3:29" ht="27.6" customHeight="1">
      <c r="C1028" s="88"/>
      <c r="D1028" s="89"/>
      <c r="E1028" s="90"/>
      <c r="F1028" s="91"/>
      <c r="G1028" s="92"/>
      <c r="H1028" s="93"/>
      <c r="I1028" s="93"/>
      <c r="J1028" s="94"/>
      <c r="K1028" s="94"/>
      <c r="L1028" s="94"/>
      <c r="M1028" s="94"/>
      <c r="N1028" s="94"/>
      <c r="O1028" s="95"/>
      <c r="P1028" s="96"/>
      <c r="T1028" s="49">
        <v>994</v>
      </c>
      <c r="U10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8" s="50" t="str">
        <f>IFERROR(INDEX(Tab_UBIGEO[],MATCH(PlnMsv_Tab_DocumentosAux[[#This Row],[ADQ_UBIGEO]],Tab_UBIGEO[UBIGEO],0),MATCH($V$34,Tab_UBIGEO[#Headers],0)),"")</f>
        <v/>
      </c>
      <c r="W1028" s="50" t="str">
        <f>IFERROR(INDEX(Tab_UBIGEO[],MATCH(PlnMsv_Tab_DocumentosAux[[#This Row],[ADQ_UBIGEO]],Tab_UBIGEO[UBIGEO],0),MATCH($W$34,Tab_UBIGEO[#Headers],0)),"")</f>
        <v/>
      </c>
      <c r="X1028" s="51" t="str">
        <f>IFERROR(INDEX(Tab_UBIGEO[],MATCH(PlnMsv_Tab_Documentos[[#This Row],[Departamento]],Tab_UBIGEO[Departamento],0),MATCH(X$34,Tab_UBIGEO[#Headers],0)),"")</f>
        <v/>
      </c>
      <c r="Y1028" s="51" t="str">
        <f>IFERROR(INDEX(Tab_UBIGEO[],MATCH(PlnMsv_Tab_Documentos[[#This Row],[Provincia]],Tab_UBIGEO[Provincia],0),MATCH(Y$34,Tab_UBIGEO[#Headers],0)),"")</f>
        <v/>
      </c>
      <c r="Z1028" s="50" t="str">
        <f>IF(PlnMsv_Tab_Documentos[[#This Row],[Departamento]]&lt;&gt;"",IF(COUNTIF(Tab_UBIGEO[Departamento],PlnMsv_Tab_Documentos[[#This Row],[Departamento]])&gt;=1,1,0),"")</f>
        <v/>
      </c>
      <c r="AA10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8" s="34"/>
    </row>
    <row r="1029" spans="3:29" ht="27.6" customHeight="1">
      <c r="C1029" s="88"/>
      <c r="D1029" s="89"/>
      <c r="E1029" s="90"/>
      <c r="F1029" s="91"/>
      <c r="G1029" s="92"/>
      <c r="H1029" s="93"/>
      <c r="I1029" s="93"/>
      <c r="J1029" s="94"/>
      <c r="K1029" s="94"/>
      <c r="L1029" s="94"/>
      <c r="M1029" s="94"/>
      <c r="N1029" s="94"/>
      <c r="O1029" s="95"/>
      <c r="P1029" s="96"/>
      <c r="T1029" s="49">
        <v>995</v>
      </c>
      <c r="U10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29" s="50" t="str">
        <f>IFERROR(INDEX(Tab_UBIGEO[],MATCH(PlnMsv_Tab_DocumentosAux[[#This Row],[ADQ_UBIGEO]],Tab_UBIGEO[UBIGEO],0),MATCH($V$34,Tab_UBIGEO[#Headers],0)),"")</f>
        <v/>
      </c>
      <c r="W1029" s="50" t="str">
        <f>IFERROR(INDEX(Tab_UBIGEO[],MATCH(PlnMsv_Tab_DocumentosAux[[#This Row],[ADQ_UBIGEO]],Tab_UBIGEO[UBIGEO],0),MATCH($W$34,Tab_UBIGEO[#Headers],0)),"")</f>
        <v/>
      </c>
      <c r="X1029" s="51" t="str">
        <f>IFERROR(INDEX(Tab_UBIGEO[],MATCH(PlnMsv_Tab_Documentos[[#This Row],[Departamento]],Tab_UBIGEO[Departamento],0),MATCH(X$34,Tab_UBIGEO[#Headers],0)),"")</f>
        <v/>
      </c>
      <c r="Y1029" s="51" t="str">
        <f>IFERROR(INDEX(Tab_UBIGEO[],MATCH(PlnMsv_Tab_Documentos[[#This Row],[Provincia]],Tab_UBIGEO[Provincia],0),MATCH(Y$34,Tab_UBIGEO[#Headers],0)),"")</f>
        <v/>
      </c>
      <c r="Z1029" s="50" t="str">
        <f>IF(PlnMsv_Tab_Documentos[[#This Row],[Departamento]]&lt;&gt;"",IF(COUNTIF(Tab_UBIGEO[Departamento],PlnMsv_Tab_Documentos[[#This Row],[Departamento]])&gt;=1,1,0),"")</f>
        <v/>
      </c>
      <c r="AA10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29" s="34"/>
    </row>
    <row r="1030" spans="3:29" ht="27.6" customHeight="1">
      <c r="C1030" s="88"/>
      <c r="D1030" s="89"/>
      <c r="E1030" s="90"/>
      <c r="F1030" s="91"/>
      <c r="G1030" s="92"/>
      <c r="H1030" s="93"/>
      <c r="I1030" s="93"/>
      <c r="J1030" s="94"/>
      <c r="K1030" s="94"/>
      <c r="L1030" s="94"/>
      <c r="M1030" s="94"/>
      <c r="N1030" s="94"/>
      <c r="O1030" s="95"/>
      <c r="P1030" s="96"/>
      <c r="T1030" s="49">
        <v>996</v>
      </c>
      <c r="U10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0" s="50" t="str">
        <f>IFERROR(INDEX(Tab_UBIGEO[],MATCH(PlnMsv_Tab_DocumentosAux[[#This Row],[ADQ_UBIGEO]],Tab_UBIGEO[UBIGEO],0),MATCH($V$34,Tab_UBIGEO[#Headers],0)),"")</f>
        <v/>
      </c>
      <c r="W1030" s="50" t="str">
        <f>IFERROR(INDEX(Tab_UBIGEO[],MATCH(PlnMsv_Tab_DocumentosAux[[#This Row],[ADQ_UBIGEO]],Tab_UBIGEO[UBIGEO],0),MATCH($W$34,Tab_UBIGEO[#Headers],0)),"")</f>
        <v/>
      </c>
      <c r="X1030" s="51" t="str">
        <f>IFERROR(INDEX(Tab_UBIGEO[],MATCH(PlnMsv_Tab_Documentos[[#This Row],[Departamento]],Tab_UBIGEO[Departamento],0),MATCH(X$34,Tab_UBIGEO[#Headers],0)),"")</f>
        <v/>
      </c>
      <c r="Y1030" s="51" t="str">
        <f>IFERROR(INDEX(Tab_UBIGEO[],MATCH(PlnMsv_Tab_Documentos[[#This Row],[Provincia]],Tab_UBIGEO[Provincia],0),MATCH(Y$34,Tab_UBIGEO[#Headers],0)),"")</f>
        <v/>
      </c>
      <c r="Z1030" s="50" t="str">
        <f>IF(PlnMsv_Tab_Documentos[[#This Row],[Departamento]]&lt;&gt;"",IF(COUNTIF(Tab_UBIGEO[Departamento],PlnMsv_Tab_Documentos[[#This Row],[Departamento]])&gt;=1,1,0),"")</f>
        <v/>
      </c>
      <c r="AA10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0" s="34"/>
    </row>
    <row r="1031" spans="3:29" ht="27.6" customHeight="1">
      <c r="C1031" s="88"/>
      <c r="D1031" s="89"/>
      <c r="E1031" s="90"/>
      <c r="F1031" s="91"/>
      <c r="G1031" s="92"/>
      <c r="H1031" s="93"/>
      <c r="I1031" s="93"/>
      <c r="J1031" s="94"/>
      <c r="K1031" s="94"/>
      <c r="L1031" s="94"/>
      <c r="M1031" s="94"/>
      <c r="N1031" s="94"/>
      <c r="O1031" s="95"/>
      <c r="P1031" s="96"/>
      <c r="T1031" s="49">
        <v>997</v>
      </c>
      <c r="U10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1" s="50" t="str">
        <f>IFERROR(INDEX(Tab_UBIGEO[],MATCH(PlnMsv_Tab_DocumentosAux[[#This Row],[ADQ_UBIGEO]],Tab_UBIGEO[UBIGEO],0),MATCH($V$34,Tab_UBIGEO[#Headers],0)),"")</f>
        <v/>
      </c>
      <c r="W1031" s="50" t="str">
        <f>IFERROR(INDEX(Tab_UBIGEO[],MATCH(PlnMsv_Tab_DocumentosAux[[#This Row],[ADQ_UBIGEO]],Tab_UBIGEO[UBIGEO],0),MATCH($W$34,Tab_UBIGEO[#Headers],0)),"")</f>
        <v/>
      </c>
      <c r="X1031" s="51" t="str">
        <f>IFERROR(INDEX(Tab_UBIGEO[],MATCH(PlnMsv_Tab_Documentos[[#This Row],[Departamento]],Tab_UBIGEO[Departamento],0),MATCH(X$34,Tab_UBIGEO[#Headers],0)),"")</f>
        <v/>
      </c>
      <c r="Y1031" s="51" t="str">
        <f>IFERROR(INDEX(Tab_UBIGEO[],MATCH(PlnMsv_Tab_Documentos[[#This Row],[Provincia]],Tab_UBIGEO[Provincia],0),MATCH(Y$34,Tab_UBIGEO[#Headers],0)),"")</f>
        <v/>
      </c>
      <c r="Z1031" s="50" t="str">
        <f>IF(PlnMsv_Tab_Documentos[[#This Row],[Departamento]]&lt;&gt;"",IF(COUNTIF(Tab_UBIGEO[Departamento],PlnMsv_Tab_Documentos[[#This Row],[Departamento]])&gt;=1,1,0),"")</f>
        <v/>
      </c>
      <c r="AA10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1" s="34"/>
    </row>
    <row r="1032" spans="3:29" ht="27.6" customHeight="1">
      <c r="C1032" s="88"/>
      <c r="D1032" s="89"/>
      <c r="E1032" s="90"/>
      <c r="F1032" s="91"/>
      <c r="G1032" s="92"/>
      <c r="H1032" s="93"/>
      <c r="I1032" s="93"/>
      <c r="J1032" s="94"/>
      <c r="K1032" s="94"/>
      <c r="L1032" s="94"/>
      <c r="M1032" s="94"/>
      <c r="N1032" s="94"/>
      <c r="O1032" s="95"/>
      <c r="P1032" s="96"/>
      <c r="T1032" s="49">
        <v>998</v>
      </c>
      <c r="U10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2" s="50" t="str">
        <f>IFERROR(INDEX(Tab_UBIGEO[],MATCH(PlnMsv_Tab_DocumentosAux[[#This Row],[ADQ_UBIGEO]],Tab_UBIGEO[UBIGEO],0),MATCH($V$34,Tab_UBIGEO[#Headers],0)),"")</f>
        <v/>
      </c>
      <c r="W1032" s="50" t="str">
        <f>IFERROR(INDEX(Tab_UBIGEO[],MATCH(PlnMsv_Tab_DocumentosAux[[#This Row],[ADQ_UBIGEO]],Tab_UBIGEO[UBIGEO],0),MATCH($W$34,Tab_UBIGEO[#Headers],0)),"")</f>
        <v/>
      </c>
      <c r="X1032" s="51" t="str">
        <f>IFERROR(INDEX(Tab_UBIGEO[],MATCH(PlnMsv_Tab_Documentos[[#This Row],[Departamento]],Tab_UBIGEO[Departamento],0),MATCH(X$34,Tab_UBIGEO[#Headers],0)),"")</f>
        <v/>
      </c>
      <c r="Y1032" s="51" t="str">
        <f>IFERROR(INDEX(Tab_UBIGEO[],MATCH(PlnMsv_Tab_Documentos[[#This Row],[Provincia]],Tab_UBIGEO[Provincia],0),MATCH(Y$34,Tab_UBIGEO[#Headers],0)),"")</f>
        <v/>
      </c>
      <c r="Z1032" s="50" t="str">
        <f>IF(PlnMsv_Tab_Documentos[[#This Row],[Departamento]]&lt;&gt;"",IF(COUNTIF(Tab_UBIGEO[Departamento],PlnMsv_Tab_Documentos[[#This Row],[Departamento]])&gt;=1,1,0),"")</f>
        <v/>
      </c>
      <c r="AA10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2" s="34"/>
    </row>
    <row r="1033" spans="3:29" ht="27.6" customHeight="1">
      <c r="C1033" s="88"/>
      <c r="D1033" s="89"/>
      <c r="E1033" s="90"/>
      <c r="F1033" s="91"/>
      <c r="G1033" s="92"/>
      <c r="H1033" s="93"/>
      <c r="I1033" s="93"/>
      <c r="J1033" s="94"/>
      <c r="K1033" s="94"/>
      <c r="L1033" s="94"/>
      <c r="M1033" s="94"/>
      <c r="N1033" s="94"/>
      <c r="O1033" s="95"/>
      <c r="P1033" s="96"/>
      <c r="T1033" s="49">
        <v>999</v>
      </c>
      <c r="U10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3" s="50" t="str">
        <f>IFERROR(INDEX(Tab_UBIGEO[],MATCH(PlnMsv_Tab_DocumentosAux[[#This Row],[ADQ_UBIGEO]],Tab_UBIGEO[UBIGEO],0),MATCH($V$34,Tab_UBIGEO[#Headers],0)),"")</f>
        <v/>
      </c>
      <c r="W1033" s="50" t="str">
        <f>IFERROR(INDEX(Tab_UBIGEO[],MATCH(PlnMsv_Tab_DocumentosAux[[#This Row],[ADQ_UBIGEO]],Tab_UBIGEO[UBIGEO],0),MATCH($W$34,Tab_UBIGEO[#Headers],0)),"")</f>
        <v/>
      </c>
      <c r="X1033" s="51" t="str">
        <f>IFERROR(INDEX(Tab_UBIGEO[],MATCH(PlnMsv_Tab_Documentos[[#This Row],[Departamento]],Tab_UBIGEO[Departamento],0),MATCH(X$34,Tab_UBIGEO[#Headers],0)),"")</f>
        <v/>
      </c>
      <c r="Y1033" s="51" t="str">
        <f>IFERROR(INDEX(Tab_UBIGEO[],MATCH(PlnMsv_Tab_Documentos[[#This Row],[Provincia]],Tab_UBIGEO[Provincia],0),MATCH(Y$34,Tab_UBIGEO[#Headers],0)),"")</f>
        <v/>
      </c>
      <c r="Z1033" s="50" t="str">
        <f>IF(PlnMsv_Tab_Documentos[[#This Row],[Departamento]]&lt;&gt;"",IF(COUNTIF(Tab_UBIGEO[Departamento],PlnMsv_Tab_Documentos[[#This Row],[Departamento]])&gt;=1,1,0),"")</f>
        <v/>
      </c>
      <c r="AA10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3" s="34"/>
    </row>
    <row r="1034" spans="3:29" ht="27.6" customHeight="1">
      <c r="C1034" s="88"/>
      <c r="D1034" s="89"/>
      <c r="E1034" s="90"/>
      <c r="F1034" s="91"/>
      <c r="G1034" s="92"/>
      <c r="H1034" s="93"/>
      <c r="I1034" s="93"/>
      <c r="J1034" s="94"/>
      <c r="K1034" s="94"/>
      <c r="L1034" s="94"/>
      <c r="M1034" s="94"/>
      <c r="N1034" s="94"/>
      <c r="O1034" s="95"/>
      <c r="P1034" s="96"/>
      <c r="T1034" s="49">
        <v>1000</v>
      </c>
      <c r="U10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4" s="50" t="str">
        <f>IFERROR(INDEX(Tab_UBIGEO[],MATCH(PlnMsv_Tab_DocumentosAux[[#This Row],[ADQ_UBIGEO]],Tab_UBIGEO[UBIGEO],0),MATCH($V$34,Tab_UBIGEO[#Headers],0)),"")</f>
        <v/>
      </c>
      <c r="W1034" s="50" t="str">
        <f>IFERROR(INDEX(Tab_UBIGEO[],MATCH(PlnMsv_Tab_DocumentosAux[[#This Row],[ADQ_UBIGEO]],Tab_UBIGEO[UBIGEO],0),MATCH($W$34,Tab_UBIGEO[#Headers],0)),"")</f>
        <v/>
      </c>
      <c r="X1034" s="51" t="str">
        <f>IFERROR(INDEX(Tab_UBIGEO[],MATCH(PlnMsv_Tab_Documentos[[#This Row],[Departamento]],Tab_UBIGEO[Departamento],0),MATCH(X$34,Tab_UBIGEO[#Headers],0)),"")</f>
        <v/>
      </c>
      <c r="Y1034" s="51" t="str">
        <f>IFERROR(INDEX(Tab_UBIGEO[],MATCH(PlnMsv_Tab_Documentos[[#This Row],[Provincia]],Tab_UBIGEO[Provincia],0),MATCH(Y$34,Tab_UBIGEO[#Headers],0)),"")</f>
        <v/>
      </c>
      <c r="Z1034" s="50" t="str">
        <f>IF(PlnMsv_Tab_Documentos[[#This Row],[Departamento]]&lt;&gt;"",IF(COUNTIF(Tab_UBIGEO[Departamento],PlnMsv_Tab_Documentos[[#This Row],[Departamento]])&gt;=1,1,0),"")</f>
        <v/>
      </c>
      <c r="AA10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4" s="34"/>
    </row>
    <row r="1035" spans="3:29" ht="27.6" customHeight="1">
      <c r="C1035" s="88"/>
      <c r="D1035" s="89"/>
      <c r="E1035" s="90"/>
      <c r="F1035" s="91"/>
      <c r="G1035" s="92"/>
      <c r="H1035" s="93"/>
      <c r="I1035" s="93"/>
      <c r="J1035" s="94"/>
      <c r="K1035" s="94"/>
      <c r="L1035" s="94"/>
      <c r="M1035" s="94"/>
      <c r="N1035" s="94"/>
      <c r="O1035" s="95"/>
      <c r="P1035" s="96"/>
      <c r="T1035" s="49">
        <v>1001</v>
      </c>
      <c r="U10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5" s="50" t="str">
        <f>IFERROR(INDEX(Tab_UBIGEO[],MATCH(PlnMsv_Tab_DocumentosAux[[#This Row],[ADQ_UBIGEO]],Tab_UBIGEO[UBIGEO],0),MATCH($V$34,Tab_UBIGEO[#Headers],0)),"")</f>
        <v/>
      </c>
      <c r="W1035" s="50" t="str">
        <f>IFERROR(INDEX(Tab_UBIGEO[],MATCH(PlnMsv_Tab_DocumentosAux[[#This Row],[ADQ_UBIGEO]],Tab_UBIGEO[UBIGEO],0),MATCH($W$34,Tab_UBIGEO[#Headers],0)),"")</f>
        <v/>
      </c>
      <c r="X1035" s="51" t="str">
        <f>IFERROR(INDEX(Tab_UBIGEO[],MATCH(PlnMsv_Tab_Documentos[[#This Row],[Departamento]],Tab_UBIGEO[Departamento],0),MATCH(X$34,Tab_UBIGEO[#Headers],0)),"")</f>
        <v/>
      </c>
      <c r="Y1035" s="51" t="str">
        <f>IFERROR(INDEX(Tab_UBIGEO[],MATCH(PlnMsv_Tab_Documentos[[#This Row],[Provincia]],Tab_UBIGEO[Provincia],0),MATCH(Y$34,Tab_UBIGEO[#Headers],0)),"")</f>
        <v/>
      </c>
      <c r="Z1035" s="50" t="str">
        <f>IF(PlnMsv_Tab_Documentos[[#This Row],[Departamento]]&lt;&gt;"",IF(COUNTIF(Tab_UBIGEO[Departamento],PlnMsv_Tab_Documentos[[#This Row],[Departamento]])&gt;=1,1,0),"")</f>
        <v/>
      </c>
      <c r="AA10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5" s="34"/>
    </row>
    <row r="1036" spans="3:29" ht="27.6" customHeight="1">
      <c r="C1036" s="88"/>
      <c r="D1036" s="89"/>
      <c r="E1036" s="90"/>
      <c r="F1036" s="91"/>
      <c r="G1036" s="92"/>
      <c r="H1036" s="93"/>
      <c r="I1036" s="93"/>
      <c r="J1036" s="94"/>
      <c r="K1036" s="94"/>
      <c r="L1036" s="94"/>
      <c r="M1036" s="94"/>
      <c r="N1036" s="94"/>
      <c r="O1036" s="95"/>
      <c r="P1036" s="96"/>
      <c r="T1036" s="49">
        <v>1002</v>
      </c>
      <c r="U10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6" s="50" t="str">
        <f>IFERROR(INDEX(Tab_UBIGEO[],MATCH(PlnMsv_Tab_DocumentosAux[[#This Row],[ADQ_UBIGEO]],Tab_UBIGEO[UBIGEO],0),MATCH($V$34,Tab_UBIGEO[#Headers],0)),"")</f>
        <v/>
      </c>
      <c r="W1036" s="50" t="str">
        <f>IFERROR(INDEX(Tab_UBIGEO[],MATCH(PlnMsv_Tab_DocumentosAux[[#This Row],[ADQ_UBIGEO]],Tab_UBIGEO[UBIGEO],0),MATCH($W$34,Tab_UBIGEO[#Headers],0)),"")</f>
        <v/>
      </c>
      <c r="X1036" s="51" t="str">
        <f>IFERROR(INDEX(Tab_UBIGEO[],MATCH(PlnMsv_Tab_Documentos[[#This Row],[Departamento]],Tab_UBIGEO[Departamento],0),MATCH(X$34,Tab_UBIGEO[#Headers],0)),"")</f>
        <v/>
      </c>
      <c r="Y1036" s="51" t="str">
        <f>IFERROR(INDEX(Tab_UBIGEO[],MATCH(PlnMsv_Tab_Documentos[[#This Row],[Provincia]],Tab_UBIGEO[Provincia],0),MATCH(Y$34,Tab_UBIGEO[#Headers],0)),"")</f>
        <v/>
      </c>
      <c r="Z1036" s="50" t="str">
        <f>IF(PlnMsv_Tab_Documentos[[#This Row],[Departamento]]&lt;&gt;"",IF(COUNTIF(Tab_UBIGEO[Departamento],PlnMsv_Tab_Documentos[[#This Row],[Departamento]])&gt;=1,1,0),"")</f>
        <v/>
      </c>
      <c r="AA10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6" s="34"/>
    </row>
    <row r="1037" spans="3:29" ht="27.6" customHeight="1">
      <c r="C1037" s="88"/>
      <c r="D1037" s="89"/>
      <c r="E1037" s="90"/>
      <c r="F1037" s="91"/>
      <c r="G1037" s="92"/>
      <c r="H1037" s="93"/>
      <c r="I1037" s="93"/>
      <c r="J1037" s="94"/>
      <c r="K1037" s="94"/>
      <c r="L1037" s="94"/>
      <c r="M1037" s="94"/>
      <c r="N1037" s="94"/>
      <c r="O1037" s="95"/>
      <c r="P1037" s="96"/>
      <c r="T1037" s="49">
        <v>1003</v>
      </c>
      <c r="U10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7" s="50" t="str">
        <f>IFERROR(INDEX(Tab_UBIGEO[],MATCH(PlnMsv_Tab_DocumentosAux[[#This Row],[ADQ_UBIGEO]],Tab_UBIGEO[UBIGEO],0),MATCH($V$34,Tab_UBIGEO[#Headers],0)),"")</f>
        <v/>
      </c>
      <c r="W1037" s="50" t="str">
        <f>IFERROR(INDEX(Tab_UBIGEO[],MATCH(PlnMsv_Tab_DocumentosAux[[#This Row],[ADQ_UBIGEO]],Tab_UBIGEO[UBIGEO],0),MATCH($W$34,Tab_UBIGEO[#Headers],0)),"")</f>
        <v/>
      </c>
      <c r="X1037" s="51" t="str">
        <f>IFERROR(INDEX(Tab_UBIGEO[],MATCH(PlnMsv_Tab_Documentos[[#This Row],[Departamento]],Tab_UBIGEO[Departamento],0),MATCH(X$34,Tab_UBIGEO[#Headers],0)),"")</f>
        <v/>
      </c>
      <c r="Y1037" s="51" t="str">
        <f>IFERROR(INDEX(Tab_UBIGEO[],MATCH(PlnMsv_Tab_Documentos[[#This Row],[Provincia]],Tab_UBIGEO[Provincia],0),MATCH(Y$34,Tab_UBIGEO[#Headers],0)),"")</f>
        <v/>
      </c>
      <c r="Z1037" s="50" t="str">
        <f>IF(PlnMsv_Tab_Documentos[[#This Row],[Departamento]]&lt;&gt;"",IF(COUNTIF(Tab_UBIGEO[Departamento],PlnMsv_Tab_Documentos[[#This Row],[Departamento]])&gt;=1,1,0),"")</f>
        <v/>
      </c>
      <c r="AA10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7" s="34"/>
    </row>
    <row r="1038" spans="3:29" ht="27.6" customHeight="1">
      <c r="C1038" s="88"/>
      <c r="D1038" s="89"/>
      <c r="E1038" s="90"/>
      <c r="F1038" s="91"/>
      <c r="G1038" s="92"/>
      <c r="H1038" s="93"/>
      <c r="I1038" s="93"/>
      <c r="J1038" s="94"/>
      <c r="K1038" s="94"/>
      <c r="L1038" s="94"/>
      <c r="M1038" s="94"/>
      <c r="N1038" s="94"/>
      <c r="O1038" s="95"/>
      <c r="P1038" s="96"/>
      <c r="T1038" s="49">
        <v>1004</v>
      </c>
      <c r="U10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8" s="50" t="str">
        <f>IFERROR(INDEX(Tab_UBIGEO[],MATCH(PlnMsv_Tab_DocumentosAux[[#This Row],[ADQ_UBIGEO]],Tab_UBIGEO[UBIGEO],0),MATCH($V$34,Tab_UBIGEO[#Headers],0)),"")</f>
        <v/>
      </c>
      <c r="W1038" s="50" t="str">
        <f>IFERROR(INDEX(Tab_UBIGEO[],MATCH(PlnMsv_Tab_DocumentosAux[[#This Row],[ADQ_UBIGEO]],Tab_UBIGEO[UBIGEO],0),MATCH($W$34,Tab_UBIGEO[#Headers],0)),"")</f>
        <v/>
      </c>
      <c r="X1038" s="51" t="str">
        <f>IFERROR(INDEX(Tab_UBIGEO[],MATCH(PlnMsv_Tab_Documentos[[#This Row],[Departamento]],Tab_UBIGEO[Departamento],0),MATCH(X$34,Tab_UBIGEO[#Headers],0)),"")</f>
        <v/>
      </c>
      <c r="Y1038" s="51" t="str">
        <f>IFERROR(INDEX(Tab_UBIGEO[],MATCH(PlnMsv_Tab_Documentos[[#This Row],[Provincia]],Tab_UBIGEO[Provincia],0),MATCH(Y$34,Tab_UBIGEO[#Headers],0)),"")</f>
        <v/>
      </c>
      <c r="Z1038" s="50" t="str">
        <f>IF(PlnMsv_Tab_Documentos[[#This Row],[Departamento]]&lt;&gt;"",IF(COUNTIF(Tab_UBIGEO[Departamento],PlnMsv_Tab_Documentos[[#This Row],[Departamento]])&gt;=1,1,0),"")</f>
        <v/>
      </c>
      <c r="AA10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8" s="34"/>
    </row>
    <row r="1039" spans="3:29" ht="27.6" customHeight="1">
      <c r="C1039" s="88"/>
      <c r="D1039" s="89"/>
      <c r="E1039" s="90"/>
      <c r="F1039" s="91"/>
      <c r="G1039" s="92"/>
      <c r="H1039" s="93"/>
      <c r="I1039" s="93"/>
      <c r="J1039" s="94"/>
      <c r="K1039" s="94"/>
      <c r="L1039" s="94"/>
      <c r="M1039" s="94"/>
      <c r="N1039" s="94"/>
      <c r="O1039" s="95"/>
      <c r="P1039" s="96"/>
      <c r="T1039" s="49">
        <v>1005</v>
      </c>
      <c r="U10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39" s="50" t="str">
        <f>IFERROR(INDEX(Tab_UBIGEO[],MATCH(PlnMsv_Tab_DocumentosAux[[#This Row],[ADQ_UBIGEO]],Tab_UBIGEO[UBIGEO],0),MATCH($V$34,Tab_UBIGEO[#Headers],0)),"")</f>
        <v/>
      </c>
      <c r="W1039" s="50" t="str">
        <f>IFERROR(INDEX(Tab_UBIGEO[],MATCH(PlnMsv_Tab_DocumentosAux[[#This Row],[ADQ_UBIGEO]],Tab_UBIGEO[UBIGEO],0),MATCH($W$34,Tab_UBIGEO[#Headers],0)),"")</f>
        <v/>
      </c>
      <c r="X1039" s="51" t="str">
        <f>IFERROR(INDEX(Tab_UBIGEO[],MATCH(PlnMsv_Tab_Documentos[[#This Row],[Departamento]],Tab_UBIGEO[Departamento],0),MATCH(X$34,Tab_UBIGEO[#Headers],0)),"")</f>
        <v/>
      </c>
      <c r="Y1039" s="51" t="str">
        <f>IFERROR(INDEX(Tab_UBIGEO[],MATCH(PlnMsv_Tab_Documentos[[#This Row],[Provincia]],Tab_UBIGEO[Provincia],0),MATCH(Y$34,Tab_UBIGEO[#Headers],0)),"")</f>
        <v/>
      </c>
      <c r="Z1039" s="50" t="str">
        <f>IF(PlnMsv_Tab_Documentos[[#This Row],[Departamento]]&lt;&gt;"",IF(COUNTIF(Tab_UBIGEO[Departamento],PlnMsv_Tab_Documentos[[#This Row],[Departamento]])&gt;=1,1,0),"")</f>
        <v/>
      </c>
      <c r="AA10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39" s="34"/>
    </row>
    <row r="1040" spans="3:29" ht="27.6" customHeight="1">
      <c r="C1040" s="88"/>
      <c r="D1040" s="89"/>
      <c r="E1040" s="90"/>
      <c r="F1040" s="91"/>
      <c r="G1040" s="92"/>
      <c r="H1040" s="93"/>
      <c r="I1040" s="93"/>
      <c r="J1040" s="94"/>
      <c r="K1040" s="94"/>
      <c r="L1040" s="94"/>
      <c r="M1040" s="94"/>
      <c r="N1040" s="94"/>
      <c r="O1040" s="95"/>
      <c r="P1040" s="96"/>
      <c r="T1040" s="49">
        <v>1006</v>
      </c>
      <c r="U10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0" s="50" t="str">
        <f>IFERROR(INDEX(Tab_UBIGEO[],MATCH(PlnMsv_Tab_DocumentosAux[[#This Row],[ADQ_UBIGEO]],Tab_UBIGEO[UBIGEO],0),MATCH($V$34,Tab_UBIGEO[#Headers],0)),"")</f>
        <v/>
      </c>
      <c r="W1040" s="50" t="str">
        <f>IFERROR(INDEX(Tab_UBIGEO[],MATCH(PlnMsv_Tab_DocumentosAux[[#This Row],[ADQ_UBIGEO]],Tab_UBIGEO[UBIGEO],0),MATCH($W$34,Tab_UBIGEO[#Headers],0)),"")</f>
        <v/>
      </c>
      <c r="X1040" s="51" t="str">
        <f>IFERROR(INDEX(Tab_UBIGEO[],MATCH(PlnMsv_Tab_Documentos[[#This Row],[Departamento]],Tab_UBIGEO[Departamento],0),MATCH(X$34,Tab_UBIGEO[#Headers],0)),"")</f>
        <v/>
      </c>
      <c r="Y1040" s="51" t="str">
        <f>IFERROR(INDEX(Tab_UBIGEO[],MATCH(PlnMsv_Tab_Documentos[[#This Row],[Provincia]],Tab_UBIGEO[Provincia],0),MATCH(Y$34,Tab_UBIGEO[#Headers],0)),"")</f>
        <v/>
      </c>
      <c r="Z1040" s="50" t="str">
        <f>IF(PlnMsv_Tab_Documentos[[#This Row],[Departamento]]&lt;&gt;"",IF(COUNTIF(Tab_UBIGEO[Departamento],PlnMsv_Tab_Documentos[[#This Row],[Departamento]])&gt;=1,1,0),"")</f>
        <v/>
      </c>
      <c r="AA10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0" s="34"/>
    </row>
    <row r="1041" spans="3:29" ht="27.6" customHeight="1">
      <c r="C1041" s="88"/>
      <c r="D1041" s="89"/>
      <c r="E1041" s="90"/>
      <c r="F1041" s="91"/>
      <c r="G1041" s="92"/>
      <c r="H1041" s="93"/>
      <c r="I1041" s="93"/>
      <c r="J1041" s="94"/>
      <c r="K1041" s="94"/>
      <c r="L1041" s="94"/>
      <c r="M1041" s="94"/>
      <c r="N1041" s="94"/>
      <c r="O1041" s="95"/>
      <c r="P1041" s="96"/>
      <c r="T1041" s="49">
        <v>1007</v>
      </c>
      <c r="U10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1" s="50" t="str">
        <f>IFERROR(INDEX(Tab_UBIGEO[],MATCH(PlnMsv_Tab_DocumentosAux[[#This Row],[ADQ_UBIGEO]],Tab_UBIGEO[UBIGEO],0),MATCH($V$34,Tab_UBIGEO[#Headers],0)),"")</f>
        <v/>
      </c>
      <c r="W1041" s="50" t="str">
        <f>IFERROR(INDEX(Tab_UBIGEO[],MATCH(PlnMsv_Tab_DocumentosAux[[#This Row],[ADQ_UBIGEO]],Tab_UBIGEO[UBIGEO],0),MATCH($W$34,Tab_UBIGEO[#Headers],0)),"")</f>
        <v/>
      </c>
      <c r="X1041" s="51" t="str">
        <f>IFERROR(INDEX(Tab_UBIGEO[],MATCH(PlnMsv_Tab_Documentos[[#This Row],[Departamento]],Tab_UBIGEO[Departamento],0),MATCH(X$34,Tab_UBIGEO[#Headers],0)),"")</f>
        <v/>
      </c>
      <c r="Y1041" s="51" t="str">
        <f>IFERROR(INDEX(Tab_UBIGEO[],MATCH(PlnMsv_Tab_Documentos[[#This Row],[Provincia]],Tab_UBIGEO[Provincia],0),MATCH(Y$34,Tab_UBIGEO[#Headers],0)),"")</f>
        <v/>
      </c>
      <c r="Z1041" s="50" t="str">
        <f>IF(PlnMsv_Tab_Documentos[[#This Row],[Departamento]]&lt;&gt;"",IF(COUNTIF(Tab_UBIGEO[Departamento],PlnMsv_Tab_Documentos[[#This Row],[Departamento]])&gt;=1,1,0),"")</f>
        <v/>
      </c>
      <c r="AA10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1" s="34"/>
    </row>
    <row r="1042" spans="3:29" ht="27.6" customHeight="1">
      <c r="C1042" s="88"/>
      <c r="D1042" s="89"/>
      <c r="E1042" s="90"/>
      <c r="F1042" s="91"/>
      <c r="G1042" s="92"/>
      <c r="H1042" s="93"/>
      <c r="I1042" s="93"/>
      <c r="J1042" s="94"/>
      <c r="K1042" s="94"/>
      <c r="L1042" s="94"/>
      <c r="M1042" s="94"/>
      <c r="N1042" s="94"/>
      <c r="O1042" s="95"/>
      <c r="P1042" s="96"/>
      <c r="T1042" s="49">
        <v>1008</v>
      </c>
      <c r="U10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2" s="50" t="str">
        <f>IFERROR(INDEX(Tab_UBIGEO[],MATCH(PlnMsv_Tab_DocumentosAux[[#This Row],[ADQ_UBIGEO]],Tab_UBIGEO[UBIGEO],0),MATCH($V$34,Tab_UBIGEO[#Headers],0)),"")</f>
        <v/>
      </c>
      <c r="W1042" s="50" t="str">
        <f>IFERROR(INDEX(Tab_UBIGEO[],MATCH(PlnMsv_Tab_DocumentosAux[[#This Row],[ADQ_UBIGEO]],Tab_UBIGEO[UBIGEO],0),MATCH($W$34,Tab_UBIGEO[#Headers],0)),"")</f>
        <v/>
      </c>
      <c r="X1042" s="51" t="str">
        <f>IFERROR(INDEX(Tab_UBIGEO[],MATCH(PlnMsv_Tab_Documentos[[#This Row],[Departamento]],Tab_UBIGEO[Departamento],0),MATCH(X$34,Tab_UBIGEO[#Headers],0)),"")</f>
        <v/>
      </c>
      <c r="Y1042" s="51" t="str">
        <f>IFERROR(INDEX(Tab_UBIGEO[],MATCH(PlnMsv_Tab_Documentos[[#This Row],[Provincia]],Tab_UBIGEO[Provincia],0),MATCH(Y$34,Tab_UBIGEO[#Headers],0)),"")</f>
        <v/>
      </c>
      <c r="Z1042" s="50" t="str">
        <f>IF(PlnMsv_Tab_Documentos[[#This Row],[Departamento]]&lt;&gt;"",IF(COUNTIF(Tab_UBIGEO[Departamento],PlnMsv_Tab_Documentos[[#This Row],[Departamento]])&gt;=1,1,0),"")</f>
        <v/>
      </c>
      <c r="AA10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2" s="34"/>
    </row>
    <row r="1043" spans="3:29" ht="27.6" customHeight="1">
      <c r="C1043" s="88"/>
      <c r="D1043" s="89"/>
      <c r="E1043" s="90"/>
      <c r="F1043" s="91"/>
      <c r="G1043" s="92"/>
      <c r="H1043" s="93"/>
      <c r="I1043" s="93"/>
      <c r="J1043" s="94"/>
      <c r="K1043" s="94"/>
      <c r="L1043" s="94"/>
      <c r="M1043" s="94"/>
      <c r="N1043" s="94"/>
      <c r="O1043" s="95"/>
      <c r="P1043" s="96"/>
      <c r="T1043" s="49">
        <v>1009</v>
      </c>
      <c r="U10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3" s="50" t="str">
        <f>IFERROR(INDEX(Tab_UBIGEO[],MATCH(PlnMsv_Tab_DocumentosAux[[#This Row],[ADQ_UBIGEO]],Tab_UBIGEO[UBIGEO],0),MATCH($V$34,Tab_UBIGEO[#Headers],0)),"")</f>
        <v/>
      </c>
      <c r="W1043" s="50" t="str">
        <f>IFERROR(INDEX(Tab_UBIGEO[],MATCH(PlnMsv_Tab_DocumentosAux[[#This Row],[ADQ_UBIGEO]],Tab_UBIGEO[UBIGEO],0),MATCH($W$34,Tab_UBIGEO[#Headers],0)),"")</f>
        <v/>
      </c>
      <c r="X1043" s="51" t="str">
        <f>IFERROR(INDEX(Tab_UBIGEO[],MATCH(PlnMsv_Tab_Documentos[[#This Row],[Departamento]],Tab_UBIGEO[Departamento],0),MATCH(X$34,Tab_UBIGEO[#Headers],0)),"")</f>
        <v/>
      </c>
      <c r="Y1043" s="51" t="str">
        <f>IFERROR(INDEX(Tab_UBIGEO[],MATCH(PlnMsv_Tab_Documentos[[#This Row],[Provincia]],Tab_UBIGEO[Provincia],0),MATCH(Y$34,Tab_UBIGEO[#Headers],0)),"")</f>
        <v/>
      </c>
      <c r="Z1043" s="50" t="str">
        <f>IF(PlnMsv_Tab_Documentos[[#This Row],[Departamento]]&lt;&gt;"",IF(COUNTIF(Tab_UBIGEO[Departamento],PlnMsv_Tab_Documentos[[#This Row],[Departamento]])&gt;=1,1,0),"")</f>
        <v/>
      </c>
      <c r="AA10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3" s="34"/>
    </row>
    <row r="1044" spans="3:29" ht="27.6" customHeight="1">
      <c r="C1044" s="88"/>
      <c r="D1044" s="89"/>
      <c r="E1044" s="90"/>
      <c r="F1044" s="91"/>
      <c r="G1044" s="92"/>
      <c r="H1044" s="93"/>
      <c r="I1044" s="93"/>
      <c r="J1044" s="94"/>
      <c r="K1044" s="94"/>
      <c r="L1044" s="94"/>
      <c r="M1044" s="94"/>
      <c r="N1044" s="94"/>
      <c r="O1044" s="95"/>
      <c r="P1044" s="96"/>
      <c r="T1044" s="49">
        <v>1010</v>
      </c>
      <c r="U10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4" s="50" t="str">
        <f>IFERROR(INDEX(Tab_UBIGEO[],MATCH(PlnMsv_Tab_DocumentosAux[[#This Row],[ADQ_UBIGEO]],Tab_UBIGEO[UBIGEO],0),MATCH($V$34,Tab_UBIGEO[#Headers],0)),"")</f>
        <v/>
      </c>
      <c r="W1044" s="50" t="str">
        <f>IFERROR(INDEX(Tab_UBIGEO[],MATCH(PlnMsv_Tab_DocumentosAux[[#This Row],[ADQ_UBIGEO]],Tab_UBIGEO[UBIGEO],0),MATCH($W$34,Tab_UBIGEO[#Headers],0)),"")</f>
        <v/>
      </c>
      <c r="X1044" s="51" t="str">
        <f>IFERROR(INDEX(Tab_UBIGEO[],MATCH(PlnMsv_Tab_Documentos[[#This Row],[Departamento]],Tab_UBIGEO[Departamento],0),MATCH(X$34,Tab_UBIGEO[#Headers],0)),"")</f>
        <v/>
      </c>
      <c r="Y1044" s="51" t="str">
        <f>IFERROR(INDEX(Tab_UBIGEO[],MATCH(PlnMsv_Tab_Documentos[[#This Row],[Provincia]],Tab_UBIGEO[Provincia],0),MATCH(Y$34,Tab_UBIGEO[#Headers],0)),"")</f>
        <v/>
      </c>
      <c r="Z1044" s="50" t="str">
        <f>IF(PlnMsv_Tab_Documentos[[#This Row],[Departamento]]&lt;&gt;"",IF(COUNTIF(Tab_UBIGEO[Departamento],PlnMsv_Tab_Documentos[[#This Row],[Departamento]])&gt;=1,1,0),"")</f>
        <v/>
      </c>
      <c r="AA10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4" s="34"/>
    </row>
    <row r="1045" spans="3:29" ht="27.6" customHeight="1">
      <c r="C1045" s="88"/>
      <c r="D1045" s="89"/>
      <c r="E1045" s="90"/>
      <c r="F1045" s="91"/>
      <c r="G1045" s="92"/>
      <c r="H1045" s="93"/>
      <c r="I1045" s="93"/>
      <c r="J1045" s="94"/>
      <c r="K1045" s="94"/>
      <c r="L1045" s="94"/>
      <c r="M1045" s="94"/>
      <c r="N1045" s="94"/>
      <c r="O1045" s="95"/>
      <c r="P1045" s="96"/>
      <c r="T1045" s="49">
        <v>1011</v>
      </c>
      <c r="U10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5" s="50" t="str">
        <f>IFERROR(INDEX(Tab_UBIGEO[],MATCH(PlnMsv_Tab_DocumentosAux[[#This Row],[ADQ_UBIGEO]],Tab_UBIGEO[UBIGEO],0),MATCH($V$34,Tab_UBIGEO[#Headers],0)),"")</f>
        <v/>
      </c>
      <c r="W1045" s="50" t="str">
        <f>IFERROR(INDEX(Tab_UBIGEO[],MATCH(PlnMsv_Tab_DocumentosAux[[#This Row],[ADQ_UBIGEO]],Tab_UBIGEO[UBIGEO],0),MATCH($W$34,Tab_UBIGEO[#Headers],0)),"")</f>
        <v/>
      </c>
      <c r="X1045" s="51" t="str">
        <f>IFERROR(INDEX(Tab_UBIGEO[],MATCH(PlnMsv_Tab_Documentos[[#This Row],[Departamento]],Tab_UBIGEO[Departamento],0),MATCH(X$34,Tab_UBIGEO[#Headers],0)),"")</f>
        <v/>
      </c>
      <c r="Y1045" s="51" t="str">
        <f>IFERROR(INDEX(Tab_UBIGEO[],MATCH(PlnMsv_Tab_Documentos[[#This Row],[Provincia]],Tab_UBIGEO[Provincia],0),MATCH(Y$34,Tab_UBIGEO[#Headers],0)),"")</f>
        <v/>
      </c>
      <c r="Z1045" s="50" t="str">
        <f>IF(PlnMsv_Tab_Documentos[[#This Row],[Departamento]]&lt;&gt;"",IF(COUNTIF(Tab_UBIGEO[Departamento],PlnMsv_Tab_Documentos[[#This Row],[Departamento]])&gt;=1,1,0),"")</f>
        <v/>
      </c>
      <c r="AA10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5" s="34"/>
    </row>
    <row r="1046" spans="3:29" ht="27.6" customHeight="1">
      <c r="C1046" s="88"/>
      <c r="D1046" s="89"/>
      <c r="E1046" s="90"/>
      <c r="F1046" s="91"/>
      <c r="G1046" s="92"/>
      <c r="H1046" s="93"/>
      <c r="I1046" s="93"/>
      <c r="J1046" s="94"/>
      <c r="K1046" s="94"/>
      <c r="L1046" s="94"/>
      <c r="M1046" s="94"/>
      <c r="N1046" s="94"/>
      <c r="O1046" s="95"/>
      <c r="P1046" s="96"/>
      <c r="T1046" s="49">
        <v>1012</v>
      </c>
      <c r="U10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6" s="50" t="str">
        <f>IFERROR(INDEX(Tab_UBIGEO[],MATCH(PlnMsv_Tab_DocumentosAux[[#This Row],[ADQ_UBIGEO]],Tab_UBIGEO[UBIGEO],0),MATCH($V$34,Tab_UBIGEO[#Headers],0)),"")</f>
        <v/>
      </c>
      <c r="W1046" s="50" t="str">
        <f>IFERROR(INDEX(Tab_UBIGEO[],MATCH(PlnMsv_Tab_DocumentosAux[[#This Row],[ADQ_UBIGEO]],Tab_UBIGEO[UBIGEO],0),MATCH($W$34,Tab_UBIGEO[#Headers],0)),"")</f>
        <v/>
      </c>
      <c r="X1046" s="51" t="str">
        <f>IFERROR(INDEX(Tab_UBIGEO[],MATCH(PlnMsv_Tab_Documentos[[#This Row],[Departamento]],Tab_UBIGEO[Departamento],0),MATCH(X$34,Tab_UBIGEO[#Headers],0)),"")</f>
        <v/>
      </c>
      <c r="Y1046" s="51" t="str">
        <f>IFERROR(INDEX(Tab_UBIGEO[],MATCH(PlnMsv_Tab_Documentos[[#This Row],[Provincia]],Tab_UBIGEO[Provincia],0),MATCH(Y$34,Tab_UBIGEO[#Headers],0)),"")</f>
        <v/>
      </c>
      <c r="Z1046" s="50" t="str">
        <f>IF(PlnMsv_Tab_Documentos[[#This Row],[Departamento]]&lt;&gt;"",IF(COUNTIF(Tab_UBIGEO[Departamento],PlnMsv_Tab_Documentos[[#This Row],[Departamento]])&gt;=1,1,0),"")</f>
        <v/>
      </c>
      <c r="AA10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6" s="34"/>
    </row>
    <row r="1047" spans="3:29" ht="27.6" customHeight="1">
      <c r="C1047" s="88"/>
      <c r="D1047" s="89"/>
      <c r="E1047" s="90"/>
      <c r="F1047" s="91"/>
      <c r="G1047" s="92"/>
      <c r="H1047" s="93"/>
      <c r="I1047" s="93"/>
      <c r="J1047" s="94"/>
      <c r="K1047" s="94"/>
      <c r="L1047" s="94"/>
      <c r="M1047" s="94"/>
      <c r="N1047" s="94"/>
      <c r="O1047" s="95"/>
      <c r="P1047" s="96"/>
      <c r="T1047" s="49">
        <v>1013</v>
      </c>
      <c r="U10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7" s="50" t="str">
        <f>IFERROR(INDEX(Tab_UBIGEO[],MATCH(PlnMsv_Tab_DocumentosAux[[#This Row],[ADQ_UBIGEO]],Tab_UBIGEO[UBIGEO],0),MATCH($V$34,Tab_UBIGEO[#Headers],0)),"")</f>
        <v/>
      </c>
      <c r="W1047" s="50" t="str">
        <f>IFERROR(INDEX(Tab_UBIGEO[],MATCH(PlnMsv_Tab_DocumentosAux[[#This Row],[ADQ_UBIGEO]],Tab_UBIGEO[UBIGEO],0),MATCH($W$34,Tab_UBIGEO[#Headers],0)),"")</f>
        <v/>
      </c>
      <c r="X1047" s="51" t="str">
        <f>IFERROR(INDEX(Tab_UBIGEO[],MATCH(PlnMsv_Tab_Documentos[[#This Row],[Departamento]],Tab_UBIGEO[Departamento],0),MATCH(X$34,Tab_UBIGEO[#Headers],0)),"")</f>
        <v/>
      </c>
      <c r="Y1047" s="51" t="str">
        <f>IFERROR(INDEX(Tab_UBIGEO[],MATCH(PlnMsv_Tab_Documentos[[#This Row],[Provincia]],Tab_UBIGEO[Provincia],0),MATCH(Y$34,Tab_UBIGEO[#Headers],0)),"")</f>
        <v/>
      </c>
      <c r="Z1047" s="50" t="str">
        <f>IF(PlnMsv_Tab_Documentos[[#This Row],[Departamento]]&lt;&gt;"",IF(COUNTIF(Tab_UBIGEO[Departamento],PlnMsv_Tab_Documentos[[#This Row],[Departamento]])&gt;=1,1,0),"")</f>
        <v/>
      </c>
      <c r="AA10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7" s="34"/>
    </row>
    <row r="1048" spans="3:29" ht="27.6" customHeight="1">
      <c r="C1048" s="88"/>
      <c r="D1048" s="89"/>
      <c r="E1048" s="90"/>
      <c r="F1048" s="91"/>
      <c r="G1048" s="92"/>
      <c r="H1048" s="93"/>
      <c r="I1048" s="93"/>
      <c r="J1048" s="94"/>
      <c r="K1048" s="94"/>
      <c r="L1048" s="94"/>
      <c r="M1048" s="94"/>
      <c r="N1048" s="94"/>
      <c r="O1048" s="95"/>
      <c r="P1048" s="96"/>
      <c r="T1048" s="49">
        <v>1014</v>
      </c>
      <c r="U10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8" s="50" t="str">
        <f>IFERROR(INDEX(Tab_UBIGEO[],MATCH(PlnMsv_Tab_DocumentosAux[[#This Row],[ADQ_UBIGEO]],Tab_UBIGEO[UBIGEO],0),MATCH($V$34,Tab_UBIGEO[#Headers],0)),"")</f>
        <v/>
      </c>
      <c r="W1048" s="50" t="str">
        <f>IFERROR(INDEX(Tab_UBIGEO[],MATCH(PlnMsv_Tab_DocumentosAux[[#This Row],[ADQ_UBIGEO]],Tab_UBIGEO[UBIGEO],0),MATCH($W$34,Tab_UBIGEO[#Headers],0)),"")</f>
        <v/>
      </c>
      <c r="X1048" s="51" t="str">
        <f>IFERROR(INDEX(Tab_UBIGEO[],MATCH(PlnMsv_Tab_Documentos[[#This Row],[Departamento]],Tab_UBIGEO[Departamento],0),MATCH(X$34,Tab_UBIGEO[#Headers],0)),"")</f>
        <v/>
      </c>
      <c r="Y1048" s="51" t="str">
        <f>IFERROR(INDEX(Tab_UBIGEO[],MATCH(PlnMsv_Tab_Documentos[[#This Row],[Provincia]],Tab_UBIGEO[Provincia],0),MATCH(Y$34,Tab_UBIGEO[#Headers],0)),"")</f>
        <v/>
      </c>
      <c r="Z1048" s="50" t="str">
        <f>IF(PlnMsv_Tab_Documentos[[#This Row],[Departamento]]&lt;&gt;"",IF(COUNTIF(Tab_UBIGEO[Departamento],PlnMsv_Tab_Documentos[[#This Row],[Departamento]])&gt;=1,1,0),"")</f>
        <v/>
      </c>
      <c r="AA10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8" s="34"/>
    </row>
    <row r="1049" spans="3:29" ht="27.6" customHeight="1">
      <c r="C1049" s="88"/>
      <c r="D1049" s="89"/>
      <c r="E1049" s="90"/>
      <c r="F1049" s="91"/>
      <c r="G1049" s="92"/>
      <c r="H1049" s="93"/>
      <c r="I1049" s="93"/>
      <c r="J1049" s="94"/>
      <c r="K1049" s="94"/>
      <c r="L1049" s="94"/>
      <c r="M1049" s="94"/>
      <c r="N1049" s="94"/>
      <c r="O1049" s="95"/>
      <c r="P1049" s="96"/>
      <c r="T1049" s="49">
        <v>1015</v>
      </c>
      <c r="U10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49" s="50" t="str">
        <f>IFERROR(INDEX(Tab_UBIGEO[],MATCH(PlnMsv_Tab_DocumentosAux[[#This Row],[ADQ_UBIGEO]],Tab_UBIGEO[UBIGEO],0),MATCH($V$34,Tab_UBIGEO[#Headers],0)),"")</f>
        <v/>
      </c>
      <c r="W1049" s="50" t="str">
        <f>IFERROR(INDEX(Tab_UBIGEO[],MATCH(PlnMsv_Tab_DocumentosAux[[#This Row],[ADQ_UBIGEO]],Tab_UBIGEO[UBIGEO],0),MATCH($W$34,Tab_UBIGEO[#Headers],0)),"")</f>
        <v/>
      </c>
      <c r="X1049" s="51" t="str">
        <f>IFERROR(INDEX(Tab_UBIGEO[],MATCH(PlnMsv_Tab_Documentos[[#This Row],[Departamento]],Tab_UBIGEO[Departamento],0),MATCH(X$34,Tab_UBIGEO[#Headers],0)),"")</f>
        <v/>
      </c>
      <c r="Y1049" s="51" t="str">
        <f>IFERROR(INDEX(Tab_UBIGEO[],MATCH(PlnMsv_Tab_Documentos[[#This Row],[Provincia]],Tab_UBIGEO[Provincia],0),MATCH(Y$34,Tab_UBIGEO[#Headers],0)),"")</f>
        <v/>
      </c>
      <c r="Z1049" s="50" t="str">
        <f>IF(PlnMsv_Tab_Documentos[[#This Row],[Departamento]]&lt;&gt;"",IF(COUNTIF(Tab_UBIGEO[Departamento],PlnMsv_Tab_Documentos[[#This Row],[Departamento]])&gt;=1,1,0),"")</f>
        <v/>
      </c>
      <c r="AA10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49" s="34"/>
    </row>
    <row r="1050" spans="3:29" ht="27.6" customHeight="1">
      <c r="C1050" s="88"/>
      <c r="D1050" s="89"/>
      <c r="E1050" s="90"/>
      <c r="F1050" s="91"/>
      <c r="G1050" s="92"/>
      <c r="H1050" s="93"/>
      <c r="I1050" s="93"/>
      <c r="J1050" s="94"/>
      <c r="K1050" s="94"/>
      <c r="L1050" s="94"/>
      <c r="M1050" s="94"/>
      <c r="N1050" s="94"/>
      <c r="O1050" s="95"/>
      <c r="P1050" s="96"/>
      <c r="T1050" s="49">
        <v>1016</v>
      </c>
      <c r="U10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0" s="50" t="str">
        <f>IFERROR(INDEX(Tab_UBIGEO[],MATCH(PlnMsv_Tab_DocumentosAux[[#This Row],[ADQ_UBIGEO]],Tab_UBIGEO[UBIGEO],0),MATCH($V$34,Tab_UBIGEO[#Headers],0)),"")</f>
        <v/>
      </c>
      <c r="W1050" s="50" t="str">
        <f>IFERROR(INDEX(Tab_UBIGEO[],MATCH(PlnMsv_Tab_DocumentosAux[[#This Row],[ADQ_UBIGEO]],Tab_UBIGEO[UBIGEO],0),MATCH($W$34,Tab_UBIGEO[#Headers],0)),"")</f>
        <v/>
      </c>
      <c r="X1050" s="51" t="str">
        <f>IFERROR(INDEX(Tab_UBIGEO[],MATCH(PlnMsv_Tab_Documentos[[#This Row],[Departamento]],Tab_UBIGEO[Departamento],0),MATCH(X$34,Tab_UBIGEO[#Headers],0)),"")</f>
        <v/>
      </c>
      <c r="Y1050" s="51" t="str">
        <f>IFERROR(INDEX(Tab_UBIGEO[],MATCH(PlnMsv_Tab_Documentos[[#This Row],[Provincia]],Tab_UBIGEO[Provincia],0),MATCH(Y$34,Tab_UBIGEO[#Headers],0)),"")</f>
        <v/>
      </c>
      <c r="Z1050" s="50" t="str">
        <f>IF(PlnMsv_Tab_Documentos[[#This Row],[Departamento]]&lt;&gt;"",IF(COUNTIF(Tab_UBIGEO[Departamento],PlnMsv_Tab_Documentos[[#This Row],[Departamento]])&gt;=1,1,0),"")</f>
        <v/>
      </c>
      <c r="AA10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0" s="34"/>
    </row>
    <row r="1051" spans="3:29" ht="27.6" customHeight="1">
      <c r="C1051" s="88"/>
      <c r="D1051" s="89"/>
      <c r="E1051" s="90"/>
      <c r="F1051" s="91"/>
      <c r="G1051" s="92"/>
      <c r="H1051" s="93"/>
      <c r="I1051" s="93"/>
      <c r="J1051" s="94"/>
      <c r="K1051" s="94"/>
      <c r="L1051" s="94"/>
      <c r="M1051" s="94"/>
      <c r="N1051" s="94"/>
      <c r="O1051" s="95"/>
      <c r="P1051" s="96"/>
      <c r="T1051" s="49">
        <v>1017</v>
      </c>
      <c r="U10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1" s="50" t="str">
        <f>IFERROR(INDEX(Tab_UBIGEO[],MATCH(PlnMsv_Tab_DocumentosAux[[#This Row],[ADQ_UBIGEO]],Tab_UBIGEO[UBIGEO],0),MATCH($V$34,Tab_UBIGEO[#Headers],0)),"")</f>
        <v/>
      </c>
      <c r="W1051" s="50" t="str">
        <f>IFERROR(INDEX(Tab_UBIGEO[],MATCH(PlnMsv_Tab_DocumentosAux[[#This Row],[ADQ_UBIGEO]],Tab_UBIGEO[UBIGEO],0),MATCH($W$34,Tab_UBIGEO[#Headers],0)),"")</f>
        <v/>
      </c>
      <c r="X1051" s="51" t="str">
        <f>IFERROR(INDEX(Tab_UBIGEO[],MATCH(PlnMsv_Tab_Documentos[[#This Row],[Departamento]],Tab_UBIGEO[Departamento],0),MATCH(X$34,Tab_UBIGEO[#Headers],0)),"")</f>
        <v/>
      </c>
      <c r="Y1051" s="51" t="str">
        <f>IFERROR(INDEX(Tab_UBIGEO[],MATCH(PlnMsv_Tab_Documentos[[#This Row],[Provincia]],Tab_UBIGEO[Provincia],0),MATCH(Y$34,Tab_UBIGEO[#Headers],0)),"")</f>
        <v/>
      </c>
      <c r="Z1051" s="50" t="str">
        <f>IF(PlnMsv_Tab_Documentos[[#This Row],[Departamento]]&lt;&gt;"",IF(COUNTIF(Tab_UBIGEO[Departamento],PlnMsv_Tab_Documentos[[#This Row],[Departamento]])&gt;=1,1,0),"")</f>
        <v/>
      </c>
      <c r="AA10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1" s="34"/>
    </row>
    <row r="1052" spans="3:29" ht="27.6" customHeight="1">
      <c r="C1052" s="88"/>
      <c r="D1052" s="89"/>
      <c r="E1052" s="90"/>
      <c r="F1052" s="91"/>
      <c r="G1052" s="92"/>
      <c r="H1052" s="93"/>
      <c r="I1052" s="93"/>
      <c r="J1052" s="94"/>
      <c r="K1052" s="94"/>
      <c r="L1052" s="94"/>
      <c r="M1052" s="94"/>
      <c r="N1052" s="94"/>
      <c r="O1052" s="95"/>
      <c r="P1052" s="96"/>
      <c r="T1052" s="49">
        <v>1018</v>
      </c>
      <c r="U10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2" s="50" t="str">
        <f>IFERROR(INDEX(Tab_UBIGEO[],MATCH(PlnMsv_Tab_DocumentosAux[[#This Row],[ADQ_UBIGEO]],Tab_UBIGEO[UBIGEO],0),MATCH($V$34,Tab_UBIGEO[#Headers],0)),"")</f>
        <v/>
      </c>
      <c r="W1052" s="50" t="str">
        <f>IFERROR(INDEX(Tab_UBIGEO[],MATCH(PlnMsv_Tab_DocumentosAux[[#This Row],[ADQ_UBIGEO]],Tab_UBIGEO[UBIGEO],0),MATCH($W$34,Tab_UBIGEO[#Headers],0)),"")</f>
        <v/>
      </c>
      <c r="X1052" s="51" t="str">
        <f>IFERROR(INDEX(Tab_UBIGEO[],MATCH(PlnMsv_Tab_Documentos[[#This Row],[Departamento]],Tab_UBIGEO[Departamento],0),MATCH(X$34,Tab_UBIGEO[#Headers],0)),"")</f>
        <v/>
      </c>
      <c r="Y1052" s="51" t="str">
        <f>IFERROR(INDEX(Tab_UBIGEO[],MATCH(PlnMsv_Tab_Documentos[[#This Row],[Provincia]],Tab_UBIGEO[Provincia],0),MATCH(Y$34,Tab_UBIGEO[#Headers],0)),"")</f>
        <v/>
      </c>
      <c r="Z1052" s="50" t="str">
        <f>IF(PlnMsv_Tab_Documentos[[#This Row],[Departamento]]&lt;&gt;"",IF(COUNTIF(Tab_UBIGEO[Departamento],PlnMsv_Tab_Documentos[[#This Row],[Departamento]])&gt;=1,1,0),"")</f>
        <v/>
      </c>
      <c r="AA10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2" s="34"/>
    </row>
    <row r="1053" spans="3:29" ht="27.6" customHeight="1">
      <c r="C1053" s="88"/>
      <c r="D1053" s="89"/>
      <c r="E1053" s="90"/>
      <c r="F1053" s="91"/>
      <c r="G1053" s="92"/>
      <c r="H1053" s="93"/>
      <c r="I1053" s="93"/>
      <c r="J1053" s="94"/>
      <c r="K1053" s="94"/>
      <c r="L1053" s="94"/>
      <c r="M1053" s="94"/>
      <c r="N1053" s="94"/>
      <c r="O1053" s="95"/>
      <c r="P1053" s="96"/>
      <c r="T1053" s="49">
        <v>1019</v>
      </c>
      <c r="U10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3" s="50" t="str">
        <f>IFERROR(INDEX(Tab_UBIGEO[],MATCH(PlnMsv_Tab_DocumentosAux[[#This Row],[ADQ_UBIGEO]],Tab_UBIGEO[UBIGEO],0),MATCH($V$34,Tab_UBIGEO[#Headers],0)),"")</f>
        <v/>
      </c>
      <c r="W1053" s="50" t="str">
        <f>IFERROR(INDEX(Tab_UBIGEO[],MATCH(PlnMsv_Tab_DocumentosAux[[#This Row],[ADQ_UBIGEO]],Tab_UBIGEO[UBIGEO],0),MATCH($W$34,Tab_UBIGEO[#Headers],0)),"")</f>
        <v/>
      </c>
      <c r="X1053" s="51" t="str">
        <f>IFERROR(INDEX(Tab_UBIGEO[],MATCH(PlnMsv_Tab_Documentos[[#This Row],[Departamento]],Tab_UBIGEO[Departamento],0),MATCH(X$34,Tab_UBIGEO[#Headers],0)),"")</f>
        <v/>
      </c>
      <c r="Y1053" s="51" t="str">
        <f>IFERROR(INDEX(Tab_UBIGEO[],MATCH(PlnMsv_Tab_Documentos[[#This Row],[Provincia]],Tab_UBIGEO[Provincia],0),MATCH(Y$34,Tab_UBIGEO[#Headers],0)),"")</f>
        <v/>
      </c>
      <c r="Z1053" s="50" t="str">
        <f>IF(PlnMsv_Tab_Documentos[[#This Row],[Departamento]]&lt;&gt;"",IF(COUNTIF(Tab_UBIGEO[Departamento],PlnMsv_Tab_Documentos[[#This Row],[Departamento]])&gt;=1,1,0),"")</f>
        <v/>
      </c>
      <c r="AA10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3" s="34"/>
    </row>
    <row r="1054" spans="3:29" ht="27.6" customHeight="1">
      <c r="C1054" s="88"/>
      <c r="D1054" s="89"/>
      <c r="E1054" s="90"/>
      <c r="F1054" s="91"/>
      <c r="G1054" s="92"/>
      <c r="H1054" s="93"/>
      <c r="I1054" s="93"/>
      <c r="J1054" s="94"/>
      <c r="K1054" s="94"/>
      <c r="L1054" s="94"/>
      <c r="M1054" s="94"/>
      <c r="N1054" s="94"/>
      <c r="O1054" s="95"/>
      <c r="P1054" s="96"/>
      <c r="T1054" s="49">
        <v>1020</v>
      </c>
      <c r="U10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4" s="50" t="str">
        <f>IFERROR(INDEX(Tab_UBIGEO[],MATCH(PlnMsv_Tab_DocumentosAux[[#This Row],[ADQ_UBIGEO]],Tab_UBIGEO[UBIGEO],0),MATCH($V$34,Tab_UBIGEO[#Headers],0)),"")</f>
        <v/>
      </c>
      <c r="W1054" s="50" t="str">
        <f>IFERROR(INDEX(Tab_UBIGEO[],MATCH(PlnMsv_Tab_DocumentosAux[[#This Row],[ADQ_UBIGEO]],Tab_UBIGEO[UBIGEO],0),MATCH($W$34,Tab_UBIGEO[#Headers],0)),"")</f>
        <v/>
      </c>
      <c r="X1054" s="51" t="str">
        <f>IFERROR(INDEX(Tab_UBIGEO[],MATCH(PlnMsv_Tab_Documentos[[#This Row],[Departamento]],Tab_UBIGEO[Departamento],0),MATCH(X$34,Tab_UBIGEO[#Headers],0)),"")</f>
        <v/>
      </c>
      <c r="Y1054" s="51" t="str">
        <f>IFERROR(INDEX(Tab_UBIGEO[],MATCH(PlnMsv_Tab_Documentos[[#This Row],[Provincia]],Tab_UBIGEO[Provincia],0),MATCH(Y$34,Tab_UBIGEO[#Headers],0)),"")</f>
        <v/>
      </c>
      <c r="Z1054" s="50" t="str">
        <f>IF(PlnMsv_Tab_Documentos[[#This Row],[Departamento]]&lt;&gt;"",IF(COUNTIF(Tab_UBIGEO[Departamento],PlnMsv_Tab_Documentos[[#This Row],[Departamento]])&gt;=1,1,0),"")</f>
        <v/>
      </c>
      <c r="AA10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4" s="34"/>
    </row>
    <row r="1055" spans="3:29" ht="27.6" customHeight="1">
      <c r="C1055" s="88"/>
      <c r="D1055" s="89"/>
      <c r="E1055" s="90"/>
      <c r="F1055" s="91"/>
      <c r="G1055" s="92"/>
      <c r="H1055" s="93"/>
      <c r="I1055" s="93"/>
      <c r="J1055" s="94"/>
      <c r="K1055" s="94"/>
      <c r="L1055" s="94"/>
      <c r="M1055" s="94"/>
      <c r="N1055" s="94"/>
      <c r="O1055" s="95"/>
      <c r="P1055" s="96"/>
      <c r="T1055" s="49">
        <v>1021</v>
      </c>
      <c r="U10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5" s="50" t="str">
        <f>IFERROR(INDEX(Tab_UBIGEO[],MATCH(PlnMsv_Tab_DocumentosAux[[#This Row],[ADQ_UBIGEO]],Tab_UBIGEO[UBIGEO],0),MATCH($V$34,Tab_UBIGEO[#Headers],0)),"")</f>
        <v/>
      </c>
      <c r="W1055" s="50" t="str">
        <f>IFERROR(INDEX(Tab_UBIGEO[],MATCH(PlnMsv_Tab_DocumentosAux[[#This Row],[ADQ_UBIGEO]],Tab_UBIGEO[UBIGEO],0),MATCH($W$34,Tab_UBIGEO[#Headers],0)),"")</f>
        <v/>
      </c>
      <c r="X1055" s="51" t="str">
        <f>IFERROR(INDEX(Tab_UBIGEO[],MATCH(PlnMsv_Tab_Documentos[[#This Row],[Departamento]],Tab_UBIGEO[Departamento],0),MATCH(X$34,Tab_UBIGEO[#Headers],0)),"")</f>
        <v/>
      </c>
      <c r="Y1055" s="51" t="str">
        <f>IFERROR(INDEX(Tab_UBIGEO[],MATCH(PlnMsv_Tab_Documentos[[#This Row],[Provincia]],Tab_UBIGEO[Provincia],0),MATCH(Y$34,Tab_UBIGEO[#Headers],0)),"")</f>
        <v/>
      </c>
      <c r="Z1055" s="50" t="str">
        <f>IF(PlnMsv_Tab_Documentos[[#This Row],[Departamento]]&lt;&gt;"",IF(COUNTIF(Tab_UBIGEO[Departamento],PlnMsv_Tab_Documentos[[#This Row],[Departamento]])&gt;=1,1,0),"")</f>
        <v/>
      </c>
      <c r="AA10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5" s="34"/>
    </row>
    <row r="1056" spans="3:29" ht="27.6" customHeight="1">
      <c r="C1056" s="88"/>
      <c r="D1056" s="89"/>
      <c r="E1056" s="90"/>
      <c r="F1056" s="91"/>
      <c r="G1056" s="92"/>
      <c r="H1056" s="93"/>
      <c r="I1056" s="93"/>
      <c r="J1056" s="94"/>
      <c r="K1056" s="94"/>
      <c r="L1056" s="94"/>
      <c r="M1056" s="94"/>
      <c r="N1056" s="94"/>
      <c r="O1056" s="95"/>
      <c r="P1056" s="96"/>
      <c r="T1056" s="49">
        <v>1022</v>
      </c>
      <c r="U10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6" s="50" t="str">
        <f>IFERROR(INDEX(Tab_UBIGEO[],MATCH(PlnMsv_Tab_DocumentosAux[[#This Row],[ADQ_UBIGEO]],Tab_UBIGEO[UBIGEO],0),MATCH($V$34,Tab_UBIGEO[#Headers],0)),"")</f>
        <v/>
      </c>
      <c r="W1056" s="50" t="str">
        <f>IFERROR(INDEX(Tab_UBIGEO[],MATCH(PlnMsv_Tab_DocumentosAux[[#This Row],[ADQ_UBIGEO]],Tab_UBIGEO[UBIGEO],0),MATCH($W$34,Tab_UBIGEO[#Headers],0)),"")</f>
        <v/>
      </c>
      <c r="X1056" s="51" t="str">
        <f>IFERROR(INDEX(Tab_UBIGEO[],MATCH(PlnMsv_Tab_Documentos[[#This Row],[Departamento]],Tab_UBIGEO[Departamento],0),MATCH(X$34,Tab_UBIGEO[#Headers],0)),"")</f>
        <v/>
      </c>
      <c r="Y1056" s="51" t="str">
        <f>IFERROR(INDEX(Tab_UBIGEO[],MATCH(PlnMsv_Tab_Documentos[[#This Row],[Provincia]],Tab_UBIGEO[Provincia],0),MATCH(Y$34,Tab_UBIGEO[#Headers],0)),"")</f>
        <v/>
      </c>
      <c r="Z1056" s="50" t="str">
        <f>IF(PlnMsv_Tab_Documentos[[#This Row],[Departamento]]&lt;&gt;"",IF(COUNTIF(Tab_UBIGEO[Departamento],PlnMsv_Tab_Documentos[[#This Row],[Departamento]])&gt;=1,1,0),"")</f>
        <v/>
      </c>
      <c r="AA10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6" s="34"/>
    </row>
    <row r="1057" spans="3:29" ht="27.6" customHeight="1">
      <c r="C1057" s="88"/>
      <c r="D1057" s="89"/>
      <c r="E1057" s="90"/>
      <c r="F1057" s="91"/>
      <c r="G1057" s="92"/>
      <c r="H1057" s="93"/>
      <c r="I1057" s="93"/>
      <c r="J1057" s="94"/>
      <c r="K1057" s="94"/>
      <c r="L1057" s="94"/>
      <c r="M1057" s="94"/>
      <c r="N1057" s="94"/>
      <c r="O1057" s="95"/>
      <c r="P1057" s="96"/>
      <c r="T1057" s="49">
        <v>1023</v>
      </c>
      <c r="U10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7" s="50" t="str">
        <f>IFERROR(INDEX(Tab_UBIGEO[],MATCH(PlnMsv_Tab_DocumentosAux[[#This Row],[ADQ_UBIGEO]],Tab_UBIGEO[UBIGEO],0),MATCH($V$34,Tab_UBIGEO[#Headers],0)),"")</f>
        <v/>
      </c>
      <c r="W1057" s="50" t="str">
        <f>IFERROR(INDEX(Tab_UBIGEO[],MATCH(PlnMsv_Tab_DocumentosAux[[#This Row],[ADQ_UBIGEO]],Tab_UBIGEO[UBIGEO],0),MATCH($W$34,Tab_UBIGEO[#Headers],0)),"")</f>
        <v/>
      </c>
      <c r="X1057" s="51" t="str">
        <f>IFERROR(INDEX(Tab_UBIGEO[],MATCH(PlnMsv_Tab_Documentos[[#This Row],[Departamento]],Tab_UBIGEO[Departamento],0),MATCH(X$34,Tab_UBIGEO[#Headers],0)),"")</f>
        <v/>
      </c>
      <c r="Y1057" s="51" t="str">
        <f>IFERROR(INDEX(Tab_UBIGEO[],MATCH(PlnMsv_Tab_Documentos[[#This Row],[Provincia]],Tab_UBIGEO[Provincia],0),MATCH(Y$34,Tab_UBIGEO[#Headers],0)),"")</f>
        <v/>
      </c>
      <c r="Z1057" s="50" t="str">
        <f>IF(PlnMsv_Tab_Documentos[[#This Row],[Departamento]]&lt;&gt;"",IF(COUNTIF(Tab_UBIGEO[Departamento],PlnMsv_Tab_Documentos[[#This Row],[Departamento]])&gt;=1,1,0),"")</f>
        <v/>
      </c>
      <c r="AA10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7" s="34"/>
    </row>
    <row r="1058" spans="3:29" ht="27.6" customHeight="1">
      <c r="C1058" s="88"/>
      <c r="D1058" s="89"/>
      <c r="E1058" s="90"/>
      <c r="F1058" s="91"/>
      <c r="G1058" s="92"/>
      <c r="H1058" s="93"/>
      <c r="I1058" s="93"/>
      <c r="J1058" s="94"/>
      <c r="K1058" s="94"/>
      <c r="L1058" s="94"/>
      <c r="M1058" s="94"/>
      <c r="N1058" s="94"/>
      <c r="O1058" s="95"/>
      <c r="P1058" s="96"/>
      <c r="T1058" s="49">
        <v>1024</v>
      </c>
      <c r="U10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8" s="50" t="str">
        <f>IFERROR(INDEX(Tab_UBIGEO[],MATCH(PlnMsv_Tab_DocumentosAux[[#This Row],[ADQ_UBIGEO]],Tab_UBIGEO[UBIGEO],0),MATCH($V$34,Tab_UBIGEO[#Headers],0)),"")</f>
        <v/>
      </c>
      <c r="W1058" s="50" t="str">
        <f>IFERROR(INDEX(Tab_UBIGEO[],MATCH(PlnMsv_Tab_DocumentosAux[[#This Row],[ADQ_UBIGEO]],Tab_UBIGEO[UBIGEO],0),MATCH($W$34,Tab_UBIGEO[#Headers],0)),"")</f>
        <v/>
      </c>
      <c r="X1058" s="51" t="str">
        <f>IFERROR(INDEX(Tab_UBIGEO[],MATCH(PlnMsv_Tab_Documentos[[#This Row],[Departamento]],Tab_UBIGEO[Departamento],0),MATCH(X$34,Tab_UBIGEO[#Headers],0)),"")</f>
        <v/>
      </c>
      <c r="Y1058" s="51" t="str">
        <f>IFERROR(INDEX(Tab_UBIGEO[],MATCH(PlnMsv_Tab_Documentos[[#This Row],[Provincia]],Tab_UBIGEO[Provincia],0),MATCH(Y$34,Tab_UBIGEO[#Headers],0)),"")</f>
        <v/>
      </c>
      <c r="Z1058" s="50" t="str">
        <f>IF(PlnMsv_Tab_Documentos[[#This Row],[Departamento]]&lt;&gt;"",IF(COUNTIF(Tab_UBIGEO[Departamento],PlnMsv_Tab_Documentos[[#This Row],[Departamento]])&gt;=1,1,0),"")</f>
        <v/>
      </c>
      <c r="AA10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8" s="34"/>
    </row>
    <row r="1059" spans="3:29" ht="27.6" customHeight="1">
      <c r="C1059" s="88"/>
      <c r="D1059" s="89"/>
      <c r="E1059" s="90"/>
      <c r="F1059" s="91"/>
      <c r="G1059" s="92"/>
      <c r="H1059" s="93"/>
      <c r="I1059" s="93"/>
      <c r="J1059" s="94"/>
      <c r="K1059" s="94"/>
      <c r="L1059" s="94"/>
      <c r="M1059" s="94"/>
      <c r="N1059" s="94"/>
      <c r="O1059" s="95"/>
      <c r="P1059" s="96"/>
      <c r="T1059" s="49">
        <v>1025</v>
      </c>
      <c r="U10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59" s="50" t="str">
        <f>IFERROR(INDEX(Tab_UBIGEO[],MATCH(PlnMsv_Tab_DocumentosAux[[#This Row],[ADQ_UBIGEO]],Tab_UBIGEO[UBIGEO],0),MATCH($V$34,Tab_UBIGEO[#Headers],0)),"")</f>
        <v/>
      </c>
      <c r="W1059" s="50" t="str">
        <f>IFERROR(INDEX(Tab_UBIGEO[],MATCH(PlnMsv_Tab_DocumentosAux[[#This Row],[ADQ_UBIGEO]],Tab_UBIGEO[UBIGEO],0),MATCH($W$34,Tab_UBIGEO[#Headers],0)),"")</f>
        <v/>
      </c>
      <c r="X1059" s="51" t="str">
        <f>IFERROR(INDEX(Tab_UBIGEO[],MATCH(PlnMsv_Tab_Documentos[[#This Row],[Departamento]],Tab_UBIGEO[Departamento],0),MATCH(X$34,Tab_UBIGEO[#Headers],0)),"")</f>
        <v/>
      </c>
      <c r="Y1059" s="51" t="str">
        <f>IFERROR(INDEX(Tab_UBIGEO[],MATCH(PlnMsv_Tab_Documentos[[#This Row],[Provincia]],Tab_UBIGEO[Provincia],0),MATCH(Y$34,Tab_UBIGEO[#Headers],0)),"")</f>
        <v/>
      </c>
      <c r="Z1059" s="50" t="str">
        <f>IF(PlnMsv_Tab_Documentos[[#This Row],[Departamento]]&lt;&gt;"",IF(COUNTIF(Tab_UBIGEO[Departamento],PlnMsv_Tab_Documentos[[#This Row],[Departamento]])&gt;=1,1,0),"")</f>
        <v/>
      </c>
      <c r="AA10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59" s="34"/>
    </row>
    <row r="1060" spans="3:29" ht="27.6" customHeight="1">
      <c r="C1060" s="88"/>
      <c r="D1060" s="89"/>
      <c r="E1060" s="90"/>
      <c r="F1060" s="91"/>
      <c r="G1060" s="92"/>
      <c r="H1060" s="93"/>
      <c r="I1060" s="93"/>
      <c r="J1060" s="94"/>
      <c r="K1060" s="94"/>
      <c r="L1060" s="94"/>
      <c r="M1060" s="94"/>
      <c r="N1060" s="94"/>
      <c r="O1060" s="95"/>
      <c r="P1060" s="96"/>
      <c r="T1060" s="49">
        <v>1026</v>
      </c>
      <c r="U10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0" s="50" t="str">
        <f>IFERROR(INDEX(Tab_UBIGEO[],MATCH(PlnMsv_Tab_DocumentosAux[[#This Row],[ADQ_UBIGEO]],Tab_UBIGEO[UBIGEO],0),MATCH($V$34,Tab_UBIGEO[#Headers],0)),"")</f>
        <v/>
      </c>
      <c r="W1060" s="50" t="str">
        <f>IFERROR(INDEX(Tab_UBIGEO[],MATCH(PlnMsv_Tab_DocumentosAux[[#This Row],[ADQ_UBIGEO]],Tab_UBIGEO[UBIGEO],0),MATCH($W$34,Tab_UBIGEO[#Headers],0)),"")</f>
        <v/>
      </c>
      <c r="X1060" s="51" t="str">
        <f>IFERROR(INDEX(Tab_UBIGEO[],MATCH(PlnMsv_Tab_Documentos[[#This Row],[Departamento]],Tab_UBIGEO[Departamento],0),MATCH(X$34,Tab_UBIGEO[#Headers],0)),"")</f>
        <v/>
      </c>
      <c r="Y1060" s="51" t="str">
        <f>IFERROR(INDEX(Tab_UBIGEO[],MATCH(PlnMsv_Tab_Documentos[[#This Row],[Provincia]],Tab_UBIGEO[Provincia],0),MATCH(Y$34,Tab_UBIGEO[#Headers],0)),"")</f>
        <v/>
      </c>
      <c r="Z1060" s="50" t="str">
        <f>IF(PlnMsv_Tab_Documentos[[#This Row],[Departamento]]&lt;&gt;"",IF(COUNTIF(Tab_UBIGEO[Departamento],PlnMsv_Tab_Documentos[[#This Row],[Departamento]])&gt;=1,1,0),"")</f>
        <v/>
      </c>
      <c r="AA10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0" s="34"/>
    </row>
    <row r="1061" spans="3:29" ht="27.6" customHeight="1">
      <c r="C1061" s="88"/>
      <c r="D1061" s="89"/>
      <c r="E1061" s="90"/>
      <c r="F1061" s="91"/>
      <c r="G1061" s="92"/>
      <c r="H1061" s="93"/>
      <c r="I1061" s="93"/>
      <c r="J1061" s="94"/>
      <c r="K1061" s="94"/>
      <c r="L1061" s="94"/>
      <c r="M1061" s="94"/>
      <c r="N1061" s="94"/>
      <c r="O1061" s="95"/>
      <c r="P1061" s="96"/>
      <c r="T1061" s="49">
        <v>1027</v>
      </c>
      <c r="U10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1" s="50" t="str">
        <f>IFERROR(INDEX(Tab_UBIGEO[],MATCH(PlnMsv_Tab_DocumentosAux[[#This Row],[ADQ_UBIGEO]],Tab_UBIGEO[UBIGEO],0),MATCH($V$34,Tab_UBIGEO[#Headers],0)),"")</f>
        <v/>
      </c>
      <c r="W1061" s="50" t="str">
        <f>IFERROR(INDEX(Tab_UBIGEO[],MATCH(PlnMsv_Tab_DocumentosAux[[#This Row],[ADQ_UBIGEO]],Tab_UBIGEO[UBIGEO],0),MATCH($W$34,Tab_UBIGEO[#Headers],0)),"")</f>
        <v/>
      </c>
      <c r="X1061" s="51" t="str">
        <f>IFERROR(INDEX(Tab_UBIGEO[],MATCH(PlnMsv_Tab_Documentos[[#This Row],[Departamento]],Tab_UBIGEO[Departamento],0),MATCH(X$34,Tab_UBIGEO[#Headers],0)),"")</f>
        <v/>
      </c>
      <c r="Y1061" s="51" t="str">
        <f>IFERROR(INDEX(Tab_UBIGEO[],MATCH(PlnMsv_Tab_Documentos[[#This Row],[Provincia]],Tab_UBIGEO[Provincia],0),MATCH(Y$34,Tab_UBIGEO[#Headers],0)),"")</f>
        <v/>
      </c>
      <c r="Z1061" s="50" t="str">
        <f>IF(PlnMsv_Tab_Documentos[[#This Row],[Departamento]]&lt;&gt;"",IF(COUNTIF(Tab_UBIGEO[Departamento],PlnMsv_Tab_Documentos[[#This Row],[Departamento]])&gt;=1,1,0),"")</f>
        <v/>
      </c>
      <c r="AA10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1" s="34"/>
    </row>
    <row r="1062" spans="3:29" ht="27.6" customHeight="1">
      <c r="C1062" s="88"/>
      <c r="D1062" s="89"/>
      <c r="E1062" s="90"/>
      <c r="F1062" s="91"/>
      <c r="G1062" s="92"/>
      <c r="H1062" s="93"/>
      <c r="I1062" s="93"/>
      <c r="J1062" s="94"/>
      <c r="K1062" s="94"/>
      <c r="L1062" s="94"/>
      <c r="M1062" s="94"/>
      <c r="N1062" s="94"/>
      <c r="O1062" s="95"/>
      <c r="P1062" s="96"/>
      <c r="T1062" s="49">
        <v>1028</v>
      </c>
      <c r="U10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2" s="50" t="str">
        <f>IFERROR(INDEX(Tab_UBIGEO[],MATCH(PlnMsv_Tab_DocumentosAux[[#This Row],[ADQ_UBIGEO]],Tab_UBIGEO[UBIGEO],0),MATCH($V$34,Tab_UBIGEO[#Headers],0)),"")</f>
        <v/>
      </c>
      <c r="W1062" s="50" t="str">
        <f>IFERROR(INDEX(Tab_UBIGEO[],MATCH(PlnMsv_Tab_DocumentosAux[[#This Row],[ADQ_UBIGEO]],Tab_UBIGEO[UBIGEO],0),MATCH($W$34,Tab_UBIGEO[#Headers],0)),"")</f>
        <v/>
      </c>
      <c r="X1062" s="51" t="str">
        <f>IFERROR(INDEX(Tab_UBIGEO[],MATCH(PlnMsv_Tab_Documentos[[#This Row],[Departamento]],Tab_UBIGEO[Departamento],0),MATCH(X$34,Tab_UBIGEO[#Headers],0)),"")</f>
        <v/>
      </c>
      <c r="Y1062" s="51" t="str">
        <f>IFERROR(INDEX(Tab_UBIGEO[],MATCH(PlnMsv_Tab_Documentos[[#This Row],[Provincia]],Tab_UBIGEO[Provincia],0),MATCH(Y$34,Tab_UBIGEO[#Headers],0)),"")</f>
        <v/>
      </c>
      <c r="Z1062" s="50" t="str">
        <f>IF(PlnMsv_Tab_Documentos[[#This Row],[Departamento]]&lt;&gt;"",IF(COUNTIF(Tab_UBIGEO[Departamento],PlnMsv_Tab_Documentos[[#This Row],[Departamento]])&gt;=1,1,0),"")</f>
        <v/>
      </c>
      <c r="AA10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2" s="34"/>
    </row>
    <row r="1063" spans="3:29" ht="27.6" customHeight="1">
      <c r="C1063" s="88"/>
      <c r="D1063" s="89"/>
      <c r="E1063" s="90"/>
      <c r="F1063" s="91"/>
      <c r="G1063" s="92"/>
      <c r="H1063" s="93"/>
      <c r="I1063" s="93"/>
      <c r="J1063" s="94"/>
      <c r="K1063" s="94"/>
      <c r="L1063" s="94"/>
      <c r="M1063" s="94"/>
      <c r="N1063" s="94"/>
      <c r="O1063" s="95"/>
      <c r="P1063" s="96"/>
      <c r="T1063" s="49">
        <v>1029</v>
      </c>
      <c r="U10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3" s="50" t="str">
        <f>IFERROR(INDEX(Tab_UBIGEO[],MATCH(PlnMsv_Tab_DocumentosAux[[#This Row],[ADQ_UBIGEO]],Tab_UBIGEO[UBIGEO],0),MATCH($V$34,Tab_UBIGEO[#Headers],0)),"")</f>
        <v/>
      </c>
      <c r="W1063" s="50" t="str">
        <f>IFERROR(INDEX(Tab_UBIGEO[],MATCH(PlnMsv_Tab_DocumentosAux[[#This Row],[ADQ_UBIGEO]],Tab_UBIGEO[UBIGEO],0),MATCH($W$34,Tab_UBIGEO[#Headers],0)),"")</f>
        <v/>
      </c>
      <c r="X1063" s="51" t="str">
        <f>IFERROR(INDEX(Tab_UBIGEO[],MATCH(PlnMsv_Tab_Documentos[[#This Row],[Departamento]],Tab_UBIGEO[Departamento],0),MATCH(X$34,Tab_UBIGEO[#Headers],0)),"")</f>
        <v/>
      </c>
      <c r="Y1063" s="51" t="str">
        <f>IFERROR(INDEX(Tab_UBIGEO[],MATCH(PlnMsv_Tab_Documentos[[#This Row],[Provincia]],Tab_UBIGEO[Provincia],0),MATCH(Y$34,Tab_UBIGEO[#Headers],0)),"")</f>
        <v/>
      </c>
      <c r="Z1063" s="50" t="str">
        <f>IF(PlnMsv_Tab_Documentos[[#This Row],[Departamento]]&lt;&gt;"",IF(COUNTIF(Tab_UBIGEO[Departamento],PlnMsv_Tab_Documentos[[#This Row],[Departamento]])&gt;=1,1,0),"")</f>
        <v/>
      </c>
      <c r="AA10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3" s="34"/>
    </row>
    <row r="1064" spans="3:29" ht="27.6" customHeight="1">
      <c r="C1064" s="88"/>
      <c r="D1064" s="89"/>
      <c r="E1064" s="90"/>
      <c r="F1064" s="91"/>
      <c r="G1064" s="92"/>
      <c r="H1064" s="93"/>
      <c r="I1064" s="93"/>
      <c r="J1064" s="94"/>
      <c r="K1064" s="94"/>
      <c r="L1064" s="94"/>
      <c r="M1064" s="94"/>
      <c r="N1064" s="94"/>
      <c r="O1064" s="95"/>
      <c r="P1064" s="96"/>
      <c r="T1064" s="49">
        <v>1030</v>
      </c>
      <c r="U10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4" s="50" t="str">
        <f>IFERROR(INDEX(Tab_UBIGEO[],MATCH(PlnMsv_Tab_DocumentosAux[[#This Row],[ADQ_UBIGEO]],Tab_UBIGEO[UBIGEO],0),MATCH($V$34,Tab_UBIGEO[#Headers],0)),"")</f>
        <v/>
      </c>
      <c r="W1064" s="50" t="str">
        <f>IFERROR(INDEX(Tab_UBIGEO[],MATCH(PlnMsv_Tab_DocumentosAux[[#This Row],[ADQ_UBIGEO]],Tab_UBIGEO[UBIGEO],0),MATCH($W$34,Tab_UBIGEO[#Headers],0)),"")</f>
        <v/>
      </c>
      <c r="X1064" s="51" t="str">
        <f>IFERROR(INDEX(Tab_UBIGEO[],MATCH(PlnMsv_Tab_Documentos[[#This Row],[Departamento]],Tab_UBIGEO[Departamento],0),MATCH(X$34,Tab_UBIGEO[#Headers],0)),"")</f>
        <v/>
      </c>
      <c r="Y1064" s="51" t="str">
        <f>IFERROR(INDEX(Tab_UBIGEO[],MATCH(PlnMsv_Tab_Documentos[[#This Row],[Provincia]],Tab_UBIGEO[Provincia],0),MATCH(Y$34,Tab_UBIGEO[#Headers],0)),"")</f>
        <v/>
      </c>
      <c r="Z1064" s="50" t="str">
        <f>IF(PlnMsv_Tab_Documentos[[#This Row],[Departamento]]&lt;&gt;"",IF(COUNTIF(Tab_UBIGEO[Departamento],PlnMsv_Tab_Documentos[[#This Row],[Departamento]])&gt;=1,1,0),"")</f>
        <v/>
      </c>
      <c r="AA10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4" s="34"/>
    </row>
    <row r="1065" spans="3:29" ht="27.6" customHeight="1">
      <c r="C1065" s="88"/>
      <c r="D1065" s="89"/>
      <c r="E1065" s="90"/>
      <c r="F1065" s="91"/>
      <c r="G1065" s="92"/>
      <c r="H1065" s="93"/>
      <c r="I1065" s="93"/>
      <c r="J1065" s="94"/>
      <c r="K1065" s="94"/>
      <c r="L1065" s="94"/>
      <c r="M1065" s="94"/>
      <c r="N1065" s="94"/>
      <c r="O1065" s="95"/>
      <c r="P1065" s="96"/>
      <c r="T1065" s="49">
        <v>1031</v>
      </c>
      <c r="U10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5" s="50" t="str">
        <f>IFERROR(INDEX(Tab_UBIGEO[],MATCH(PlnMsv_Tab_DocumentosAux[[#This Row],[ADQ_UBIGEO]],Tab_UBIGEO[UBIGEO],0),MATCH($V$34,Tab_UBIGEO[#Headers],0)),"")</f>
        <v/>
      </c>
      <c r="W1065" s="50" t="str">
        <f>IFERROR(INDEX(Tab_UBIGEO[],MATCH(PlnMsv_Tab_DocumentosAux[[#This Row],[ADQ_UBIGEO]],Tab_UBIGEO[UBIGEO],0),MATCH($W$34,Tab_UBIGEO[#Headers],0)),"")</f>
        <v/>
      </c>
      <c r="X1065" s="51" t="str">
        <f>IFERROR(INDEX(Tab_UBIGEO[],MATCH(PlnMsv_Tab_Documentos[[#This Row],[Departamento]],Tab_UBIGEO[Departamento],0),MATCH(X$34,Tab_UBIGEO[#Headers],0)),"")</f>
        <v/>
      </c>
      <c r="Y1065" s="51" t="str">
        <f>IFERROR(INDEX(Tab_UBIGEO[],MATCH(PlnMsv_Tab_Documentos[[#This Row],[Provincia]],Tab_UBIGEO[Provincia],0),MATCH(Y$34,Tab_UBIGEO[#Headers],0)),"")</f>
        <v/>
      </c>
      <c r="Z1065" s="50" t="str">
        <f>IF(PlnMsv_Tab_Documentos[[#This Row],[Departamento]]&lt;&gt;"",IF(COUNTIF(Tab_UBIGEO[Departamento],PlnMsv_Tab_Documentos[[#This Row],[Departamento]])&gt;=1,1,0),"")</f>
        <v/>
      </c>
      <c r="AA10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5" s="34"/>
    </row>
    <row r="1066" spans="3:29" ht="27.6" customHeight="1">
      <c r="C1066" s="88"/>
      <c r="D1066" s="89"/>
      <c r="E1066" s="90"/>
      <c r="F1066" s="91"/>
      <c r="G1066" s="92"/>
      <c r="H1066" s="93"/>
      <c r="I1066" s="93"/>
      <c r="J1066" s="94"/>
      <c r="K1066" s="94"/>
      <c r="L1066" s="94"/>
      <c r="M1066" s="94"/>
      <c r="N1066" s="94"/>
      <c r="O1066" s="95"/>
      <c r="P1066" s="96"/>
      <c r="T1066" s="49">
        <v>1032</v>
      </c>
      <c r="U10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6" s="50" t="str">
        <f>IFERROR(INDEX(Tab_UBIGEO[],MATCH(PlnMsv_Tab_DocumentosAux[[#This Row],[ADQ_UBIGEO]],Tab_UBIGEO[UBIGEO],0),MATCH($V$34,Tab_UBIGEO[#Headers],0)),"")</f>
        <v/>
      </c>
      <c r="W1066" s="50" t="str">
        <f>IFERROR(INDEX(Tab_UBIGEO[],MATCH(PlnMsv_Tab_DocumentosAux[[#This Row],[ADQ_UBIGEO]],Tab_UBIGEO[UBIGEO],0),MATCH($W$34,Tab_UBIGEO[#Headers],0)),"")</f>
        <v/>
      </c>
      <c r="X1066" s="51" t="str">
        <f>IFERROR(INDEX(Tab_UBIGEO[],MATCH(PlnMsv_Tab_Documentos[[#This Row],[Departamento]],Tab_UBIGEO[Departamento],0),MATCH(X$34,Tab_UBIGEO[#Headers],0)),"")</f>
        <v/>
      </c>
      <c r="Y1066" s="51" t="str">
        <f>IFERROR(INDEX(Tab_UBIGEO[],MATCH(PlnMsv_Tab_Documentos[[#This Row],[Provincia]],Tab_UBIGEO[Provincia],0),MATCH(Y$34,Tab_UBIGEO[#Headers],0)),"")</f>
        <v/>
      </c>
      <c r="Z1066" s="50" t="str">
        <f>IF(PlnMsv_Tab_Documentos[[#This Row],[Departamento]]&lt;&gt;"",IF(COUNTIF(Tab_UBIGEO[Departamento],PlnMsv_Tab_Documentos[[#This Row],[Departamento]])&gt;=1,1,0),"")</f>
        <v/>
      </c>
      <c r="AA10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6" s="34"/>
    </row>
    <row r="1067" spans="3:29" ht="27.6" customHeight="1">
      <c r="C1067" s="88"/>
      <c r="D1067" s="89"/>
      <c r="E1067" s="90"/>
      <c r="F1067" s="91"/>
      <c r="G1067" s="92"/>
      <c r="H1067" s="93"/>
      <c r="I1067" s="93"/>
      <c r="J1067" s="94"/>
      <c r="K1067" s="94"/>
      <c r="L1067" s="94"/>
      <c r="M1067" s="94"/>
      <c r="N1067" s="94"/>
      <c r="O1067" s="95"/>
      <c r="P1067" s="96"/>
      <c r="T1067" s="49">
        <v>1033</v>
      </c>
      <c r="U10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7" s="50" t="str">
        <f>IFERROR(INDEX(Tab_UBIGEO[],MATCH(PlnMsv_Tab_DocumentosAux[[#This Row],[ADQ_UBIGEO]],Tab_UBIGEO[UBIGEO],0),MATCH($V$34,Tab_UBIGEO[#Headers],0)),"")</f>
        <v/>
      </c>
      <c r="W1067" s="50" t="str">
        <f>IFERROR(INDEX(Tab_UBIGEO[],MATCH(PlnMsv_Tab_DocumentosAux[[#This Row],[ADQ_UBIGEO]],Tab_UBIGEO[UBIGEO],0),MATCH($W$34,Tab_UBIGEO[#Headers],0)),"")</f>
        <v/>
      </c>
      <c r="X1067" s="51" t="str">
        <f>IFERROR(INDEX(Tab_UBIGEO[],MATCH(PlnMsv_Tab_Documentos[[#This Row],[Departamento]],Tab_UBIGEO[Departamento],0),MATCH(X$34,Tab_UBIGEO[#Headers],0)),"")</f>
        <v/>
      </c>
      <c r="Y1067" s="51" t="str">
        <f>IFERROR(INDEX(Tab_UBIGEO[],MATCH(PlnMsv_Tab_Documentos[[#This Row],[Provincia]],Tab_UBIGEO[Provincia],0),MATCH(Y$34,Tab_UBIGEO[#Headers],0)),"")</f>
        <v/>
      </c>
      <c r="Z1067" s="50" t="str">
        <f>IF(PlnMsv_Tab_Documentos[[#This Row],[Departamento]]&lt;&gt;"",IF(COUNTIF(Tab_UBIGEO[Departamento],PlnMsv_Tab_Documentos[[#This Row],[Departamento]])&gt;=1,1,0),"")</f>
        <v/>
      </c>
      <c r="AA10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7" s="34"/>
    </row>
    <row r="1068" spans="3:29" ht="27.6" customHeight="1">
      <c r="C1068" s="88"/>
      <c r="D1068" s="89"/>
      <c r="E1068" s="90"/>
      <c r="F1068" s="91"/>
      <c r="G1068" s="92"/>
      <c r="H1068" s="93"/>
      <c r="I1068" s="93"/>
      <c r="J1068" s="94"/>
      <c r="K1068" s="94"/>
      <c r="L1068" s="94"/>
      <c r="M1068" s="94"/>
      <c r="N1068" s="94"/>
      <c r="O1068" s="95"/>
      <c r="P1068" s="96"/>
      <c r="T1068" s="49">
        <v>1034</v>
      </c>
      <c r="U10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8" s="50" t="str">
        <f>IFERROR(INDEX(Tab_UBIGEO[],MATCH(PlnMsv_Tab_DocumentosAux[[#This Row],[ADQ_UBIGEO]],Tab_UBIGEO[UBIGEO],0),MATCH($V$34,Tab_UBIGEO[#Headers],0)),"")</f>
        <v/>
      </c>
      <c r="W1068" s="50" t="str">
        <f>IFERROR(INDEX(Tab_UBIGEO[],MATCH(PlnMsv_Tab_DocumentosAux[[#This Row],[ADQ_UBIGEO]],Tab_UBIGEO[UBIGEO],0),MATCH($W$34,Tab_UBIGEO[#Headers],0)),"")</f>
        <v/>
      </c>
      <c r="X1068" s="51" t="str">
        <f>IFERROR(INDEX(Tab_UBIGEO[],MATCH(PlnMsv_Tab_Documentos[[#This Row],[Departamento]],Tab_UBIGEO[Departamento],0),MATCH(X$34,Tab_UBIGEO[#Headers],0)),"")</f>
        <v/>
      </c>
      <c r="Y1068" s="51" t="str">
        <f>IFERROR(INDEX(Tab_UBIGEO[],MATCH(PlnMsv_Tab_Documentos[[#This Row],[Provincia]],Tab_UBIGEO[Provincia],0),MATCH(Y$34,Tab_UBIGEO[#Headers],0)),"")</f>
        <v/>
      </c>
      <c r="Z1068" s="50" t="str">
        <f>IF(PlnMsv_Tab_Documentos[[#This Row],[Departamento]]&lt;&gt;"",IF(COUNTIF(Tab_UBIGEO[Departamento],PlnMsv_Tab_Documentos[[#This Row],[Departamento]])&gt;=1,1,0),"")</f>
        <v/>
      </c>
      <c r="AA10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8" s="34"/>
    </row>
    <row r="1069" spans="3:29" ht="27.6" customHeight="1">
      <c r="C1069" s="88"/>
      <c r="D1069" s="89"/>
      <c r="E1069" s="90"/>
      <c r="F1069" s="91"/>
      <c r="G1069" s="92"/>
      <c r="H1069" s="93"/>
      <c r="I1069" s="93"/>
      <c r="J1069" s="94"/>
      <c r="K1069" s="94"/>
      <c r="L1069" s="94"/>
      <c r="M1069" s="94"/>
      <c r="N1069" s="94"/>
      <c r="O1069" s="95"/>
      <c r="P1069" s="96"/>
      <c r="T1069" s="49">
        <v>1035</v>
      </c>
      <c r="U10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69" s="50" t="str">
        <f>IFERROR(INDEX(Tab_UBIGEO[],MATCH(PlnMsv_Tab_DocumentosAux[[#This Row],[ADQ_UBIGEO]],Tab_UBIGEO[UBIGEO],0),MATCH($V$34,Tab_UBIGEO[#Headers],0)),"")</f>
        <v/>
      </c>
      <c r="W1069" s="50" t="str">
        <f>IFERROR(INDEX(Tab_UBIGEO[],MATCH(PlnMsv_Tab_DocumentosAux[[#This Row],[ADQ_UBIGEO]],Tab_UBIGEO[UBIGEO],0),MATCH($W$34,Tab_UBIGEO[#Headers],0)),"")</f>
        <v/>
      </c>
      <c r="X1069" s="51" t="str">
        <f>IFERROR(INDEX(Tab_UBIGEO[],MATCH(PlnMsv_Tab_Documentos[[#This Row],[Departamento]],Tab_UBIGEO[Departamento],0),MATCH(X$34,Tab_UBIGEO[#Headers],0)),"")</f>
        <v/>
      </c>
      <c r="Y1069" s="51" t="str">
        <f>IFERROR(INDEX(Tab_UBIGEO[],MATCH(PlnMsv_Tab_Documentos[[#This Row],[Provincia]],Tab_UBIGEO[Provincia],0),MATCH(Y$34,Tab_UBIGEO[#Headers],0)),"")</f>
        <v/>
      </c>
      <c r="Z1069" s="50" t="str">
        <f>IF(PlnMsv_Tab_Documentos[[#This Row],[Departamento]]&lt;&gt;"",IF(COUNTIF(Tab_UBIGEO[Departamento],PlnMsv_Tab_Documentos[[#This Row],[Departamento]])&gt;=1,1,0),"")</f>
        <v/>
      </c>
      <c r="AA10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69" s="34"/>
    </row>
    <row r="1070" spans="3:29" ht="27.6" customHeight="1">
      <c r="C1070" s="88"/>
      <c r="D1070" s="89"/>
      <c r="E1070" s="90"/>
      <c r="F1070" s="91"/>
      <c r="G1070" s="92"/>
      <c r="H1070" s="93"/>
      <c r="I1070" s="93"/>
      <c r="J1070" s="94"/>
      <c r="K1070" s="94"/>
      <c r="L1070" s="94"/>
      <c r="M1070" s="94"/>
      <c r="N1070" s="94"/>
      <c r="O1070" s="95"/>
      <c r="P1070" s="96"/>
      <c r="T1070" s="49">
        <v>1036</v>
      </c>
      <c r="U10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0" s="50" t="str">
        <f>IFERROR(INDEX(Tab_UBIGEO[],MATCH(PlnMsv_Tab_DocumentosAux[[#This Row],[ADQ_UBIGEO]],Tab_UBIGEO[UBIGEO],0),MATCH($V$34,Tab_UBIGEO[#Headers],0)),"")</f>
        <v/>
      </c>
      <c r="W1070" s="50" t="str">
        <f>IFERROR(INDEX(Tab_UBIGEO[],MATCH(PlnMsv_Tab_DocumentosAux[[#This Row],[ADQ_UBIGEO]],Tab_UBIGEO[UBIGEO],0),MATCH($W$34,Tab_UBIGEO[#Headers],0)),"")</f>
        <v/>
      </c>
      <c r="X1070" s="51" t="str">
        <f>IFERROR(INDEX(Tab_UBIGEO[],MATCH(PlnMsv_Tab_Documentos[[#This Row],[Departamento]],Tab_UBIGEO[Departamento],0),MATCH(X$34,Tab_UBIGEO[#Headers],0)),"")</f>
        <v/>
      </c>
      <c r="Y1070" s="51" t="str">
        <f>IFERROR(INDEX(Tab_UBIGEO[],MATCH(PlnMsv_Tab_Documentos[[#This Row],[Provincia]],Tab_UBIGEO[Provincia],0),MATCH(Y$34,Tab_UBIGEO[#Headers],0)),"")</f>
        <v/>
      </c>
      <c r="Z1070" s="50" t="str">
        <f>IF(PlnMsv_Tab_Documentos[[#This Row],[Departamento]]&lt;&gt;"",IF(COUNTIF(Tab_UBIGEO[Departamento],PlnMsv_Tab_Documentos[[#This Row],[Departamento]])&gt;=1,1,0),"")</f>
        <v/>
      </c>
      <c r="AA10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0" s="34"/>
    </row>
    <row r="1071" spans="3:29" ht="27.6" customHeight="1">
      <c r="C1071" s="88"/>
      <c r="D1071" s="89"/>
      <c r="E1071" s="90"/>
      <c r="F1071" s="91"/>
      <c r="G1071" s="92"/>
      <c r="H1071" s="93"/>
      <c r="I1071" s="93"/>
      <c r="J1071" s="94"/>
      <c r="K1071" s="94"/>
      <c r="L1071" s="94"/>
      <c r="M1071" s="94"/>
      <c r="N1071" s="94"/>
      <c r="O1071" s="95"/>
      <c r="P1071" s="96"/>
      <c r="T1071" s="49">
        <v>1037</v>
      </c>
      <c r="U10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1" s="50" t="str">
        <f>IFERROR(INDEX(Tab_UBIGEO[],MATCH(PlnMsv_Tab_DocumentosAux[[#This Row],[ADQ_UBIGEO]],Tab_UBIGEO[UBIGEO],0),MATCH($V$34,Tab_UBIGEO[#Headers],0)),"")</f>
        <v/>
      </c>
      <c r="W1071" s="50" t="str">
        <f>IFERROR(INDEX(Tab_UBIGEO[],MATCH(PlnMsv_Tab_DocumentosAux[[#This Row],[ADQ_UBIGEO]],Tab_UBIGEO[UBIGEO],0),MATCH($W$34,Tab_UBIGEO[#Headers],0)),"")</f>
        <v/>
      </c>
      <c r="X1071" s="51" t="str">
        <f>IFERROR(INDEX(Tab_UBIGEO[],MATCH(PlnMsv_Tab_Documentos[[#This Row],[Departamento]],Tab_UBIGEO[Departamento],0),MATCH(X$34,Tab_UBIGEO[#Headers],0)),"")</f>
        <v/>
      </c>
      <c r="Y1071" s="51" t="str">
        <f>IFERROR(INDEX(Tab_UBIGEO[],MATCH(PlnMsv_Tab_Documentos[[#This Row],[Provincia]],Tab_UBIGEO[Provincia],0),MATCH(Y$34,Tab_UBIGEO[#Headers],0)),"")</f>
        <v/>
      </c>
      <c r="Z1071" s="50" t="str">
        <f>IF(PlnMsv_Tab_Documentos[[#This Row],[Departamento]]&lt;&gt;"",IF(COUNTIF(Tab_UBIGEO[Departamento],PlnMsv_Tab_Documentos[[#This Row],[Departamento]])&gt;=1,1,0),"")</f>
        <v/>
      </c>
      <c r="AA10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1" s="34"/>
    </row>
    <row r="1072" spans="3:29" ht="27.6" customHeight="1">
      <c r="C1072" s="88"/>
      <c r="D1072" s="89"/>
      <c r="E1072" s="90"/>
      <c r="F1072" s="91"/>
      <c r="G1072" s="92"/>
      <c r="H1072" s="93"/>
      <c r="I1072" s="93"/>
      <c r="J1072" s="94"/>
      <c r="K1072" s="94"/>
      <c r="L1072" s="94"/>
      <c r="M1072" s="94"/>
      <c r="N1072" s="94"/>
      <c r="O1072" s="95"/>
      <c r="P1072" s="96"/>
      <c r="T1072" s="49">
        <v>1038</v>
      </c>
      <c r="U10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2" s="50" t="str">
        <f>IFERROR(INDEX(Tab_UBIGEO[],MATCH(PlnMsv_Tab_DocumentosAux[[#This Row],[ADQ_UBIGEO]],Tab_UBIGEO[UBIGEO],0),MATCH($V$34,Tab_UBIGEO[#Headers],0)),"")</f>
        <v/>
      </c>
      <c r="W1072" s="50" t="str">
        <f>IFERROR(INDEX(Tab_UBIGEO[],MATCH(PlnMsv_Tab_DocumentosAux[[#This Row],[ADQ_UBIGEO]],Tab_UBIGEO[UBIGEO],0),MATCH($W$34,Tab_UBIGEO[#Headers],0)),"")</f>
        <v/>
      </c>
      <c r="X1072" s="51" t="str">
        <f>IFERROR(INDEX(Tab_UBIGEO[],MATCH(PlnMsv_Tab_Documentos[[#This Row],[Departamento]],Tab_UBIGEO[Departamento],0),MATCH(X$34,Tab_UBIGEO[#Headers],0)),"")</f>
        <v/>
      </c>
      <c r="Y1072" s="51" t="str">
        <f>IFERROR(INDEX(Tab_UBIGEO[],MATCH(PlnMsv_Tab_Documentos[[#This Row],[Provincia]],Tab_UBIGEO[Provincia],0),MATCH(Y$34,Tab_UBIGEO[#Headers],0)),"")</f>
        <v/>
      </c>
      <c r="Z1072" s="50" t="str">
        <f>IF(PlnMsv_Tab_Documentos[[#This Row],[Departamento]]&lt;&gt;"",IF(COUNTIF(Tab_UBIGEO[Departamento],PlnMsv_Tab_Documentos[[#This Row],[Departamento]])&gt;=1,1,0),"")</f>
        <v/>
      </c>
      <c r="AA10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2" s="34"/>
    </row>
    <row r="1073" spans="3:29" ht="27.6" customHeight="1">
      <c r="C1073" s="88"/>
      <c r="D1073" s="89"/>
      <c r="E1073" s="90"/>
      <c r="F1073" s="91"/>
      <c r="G1073" s="92"/>
      <c r="H1073" s="93"/>
      <c r="I1073" s="93"/>
      <c r="J1073" s="94"/>
      <c r="K1073" s="94"/>
      <c r="L1073" s="94"/>
      <c r="M1073" s="94"/>
      <c r="N1073" s="94"/>
      <c r="O1073" s="95"/>
      <c r="P1073" s="96"/>
      <c r="T1073" s="49">
        <v>1039</v>
      </c>
      <c r="U10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3" s="50" t="str">
        <f>IFERROR(INDEX(Tab_UBIGEO[],MATCH(PlnMsv_Tab_DocumentosAux[[#This Row],[ADQ_UBIGEO]],Tab_UBIGEO[UBIGEO],0),MATCH($V$34,Tab_UBIGEO[#Headers],0)),"")</f>
        <v/>
      </c>
      <c r="W1073" s="50" t="str">
        <f>IFERROR(INDEX(Tab_UBIGEO[],MATCH(PlnMsv_Tab_DocumentosAux[[#This Row],[ADQ_UBIGEO]],Tab_UBIGEO[UBIGEO],0),MATCH($W$34,Tab_UBIGEO[#Headers],0)),"")</f>
        <v/>
      </c>
      <c r="X1073" s="51" t="str">
        <f>IFERROR(INDEX(Tab_UBIGEO[],MATCH(PlnMsv_Tab_Documentos[[#This Row],[Departamento]],Tab_UBIGEO[Departamento],0),MATCH(X$34,Tab_UBIGEO[#Headers],0)),"")</f>
        <v/>
      </c>
      <c r="Y1073" s="51" t="str">
        <f>IFERROR(INDEX(Tab_UBIGEO[],MATCH(PlnMsv_Tab_Documentos[[#This Row],[Provincia]],Tab_UBIGEO[Provincia],0),MATCH(Y$34,Tab_UBIGEO[#Headers],0)),"")</f>
        <v/>
      </c>
      <c r="Z1073" s="50" t="str">
        <f>IF(PlnMsv_Tab_Documentos[[#This Row],[Departamento]]&lt;&gt;"",IF(COUNTIF(Tab_UBIGEO[Departamento],PlnMsv_Tab_Documentos[[#This Row],[Departamento]])&gt;=1,1,0),"")</f>
        <v/>
      </c>
      <c r="AA10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3" s="34"/>
    </row>
    <row r="1074" spans="3:29" ht="27.6" customHeight="1">
      <c r="C1074" s="88"/>
      <c r="D1074" s="89"/>
      <c r="E1074" s="90"/>
      <c r="F1074" s="91"/>
      <c r="G1074" s="92"/>
      <c r="H1074" s="93"/>
      <c r="I1074" s="93"/>
      <c r="J1074" s="94"/>
      <c r="K1074" s="94"/>
      <c r="L1074" s="94"/>
      <c r="M1074" s="94"/>
      <c r="N1074" s="94"/>
      <c r="O1074" s="95"/>
      <c r="P1074" s="96"/>
      <c r="T1074" s="49">
        <v>1040</v>
      </c>
      <c r="U10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4" s="50" t="str">
        <f>IFERROR(INDEX(Tab_UBIGEO[],MATCH(PlnMsv_Tab_DocumentosAux[[#This Row],[ADQ_UBIGEO]],Tab_UBIGEO[UBIGEO],0),MATCH($V$34,Tab_UBIGEO[#Headers],0)),"")</f>
        <v/>
      </c>
      <c r="W1074" s="50" t="str">
        <f>IFERROR(INDEX(Tab_UBIGEO[],MATCH(PlnMsv_Tab_DocumentosAux[[#This Row],[ADQ_UBIGEO]],Tab_UBIGEO[UBIGEO],0),MATCH($W$34,Tab_UBIGEO[#Headers],0)),"")</f>
        <v/>
      </c>
      <c r="X1074" s="51" t="str">
        <f>IFERROR(INDEX(Tab_UBIGEO[],MATCH(PlnMsv_Tab_Documentos[[#This Row],[Departamento]],Tab_UBIGEO[Departamento],0),MATCH(X$34,Tab_UBIGEO[#Headers],0)),"")</f>
        <v/>
      </c>
      <c r="Y1074" s="51" t="str">
        <f>IFERROR(INDEX(Tab_UBIGEO[],MATCH(PlnMsv_Tab_Documentos[[#This Row],[Provincia]],Tab_UBIGEO[Provincia],0),MATCH(Y$34,Tab_UBIGEO[#Headers],0)),"")</f>
        <v/>
      </c>
      <c r="Z1074" s="50" t="str">
        <f>IF(PlnMsv_Tab_Documentos[[#This Row],[Departamento]]&lt;&gt;"",IF(COUNTIF(Tab_UBIGEO[Departamento],PlnMsv_Tab_Documentos[[#This Row],[Departamento]])&gt;=1,1,0),"")</f>
        <v/>
      </c>
      <c r="AA10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4" s="34"/>
    </row>
    <row r="1075" spans="3:29" ht="27.6" customHeight="1">
      <c r="C1075" s="88"/>
      <c r="D1075" s="89"/>
      <c r="E1075" s="90"/>
      <c r="F1075" s="91"/>
      <c r="G1075" s="92"/>
      <c r="H1075" s="93"/>
      <c r="I1075" s="93"/>
      <c r="J1075" s="94"/>
      <c r="K1075" s="94"/>
      <c r="L1075" s="94"/>
      <c r="M1075" s="94"/>
      <c r="N1075" s="94"/>
      <c r="O1075" s="95"/>
      <c r="P1075" s="96"/>
      <c r="T1075" s="49">
        <v>1041</v>
      </c>
      <c r="U10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5" s="50" t="str">
        <f>IFERROR(INDEX(Tab_UBIGEO[],MATCH(PlnMsv_Tab_DocumentosAux[[#This Row],[ADQ_UBIGEO]],Tab_UBIGEO[UBIGEO],0),MATCH($V$34,Tab_UBIGEO[#Headers],0)),"")</f>
        <v/>
      </c>
      <c r="W1075" s="50" t="str">
        <f>IFERROR(INDEX(Tab_UBIGEO[],MATCH(PlnMsv_Tab_DocumentosAux[[#This Row],[ADQ_UBIGEO]],Tab_UBIGEO[UBIGEO],0),MATCH($W$34,Tab_UBIGEO[#Headers],0)),"")</f>
        <v/>
      </c>
      <c r="X1075" s="51" t="str">
        <f>IFERROR(INDEX(Tab_UBIGEO[],MATCH(PlnMsv_Tab_Documentos[[#This Row],[Departamento]],Tab_UBIGEO[Departamento],0),MATCH(X$34,Tab_UBIGEO[#Headers],0)),"")</f>
        <v/>
      </c>
      <c r="Y1075" s="51" t="str">
        <f>IFERROR(INDEX(Tab_UBIGEO[],MATCH(PlnMsv_Tab_Documentos[[#This Row],[Provincia]],Tab_UBIGEO[Provincia],0),MATCH(Y$34,Tab_UBIGEO[#Headers],0)),"")</f>
        <v/>
      </c>
      <c r="Z1075" s="50" t="str">
        <f>IF(PlnMsv_Tab_Documentos[[#This Row],[Departamento]]&lt;&gt;"",IF(COUNTIF(Tab_UBIGEO[Departamento],PlnMsv_Tab_Documentos[[#This Row],[Departamento]])&gt;=1,1,0),"")</f>
        <v/>
      </c>
      <c r="AA10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5" s="34"/>
    </row>
    <row r="1076" spans="3:29" ht="27.6" customHeight="1">
      <c r="C1076" s="88"/>
      <c r="D1076" s="89"/>
      <c r="E1076" s="90"/>
      <c r="F1076" s="91"/>
      <c r="G1076" s="92"/>
      <c r="H1076" s="93"/>
      <c r="I1076" s="93"/>
      <c r="J1076" s="94"/>
      <c r="K1076" s="94"/>
      <c r="L1076" s="94"/>
      <c r="M1076" s="94"/>
      <c r="N1076" s="94"/>
      <c r="O1076" s="95"/>
      <c r="P1076" s="96"/>
      <c r="T1076" s="49">
        <v>1042</v>
      </c>
      <c r="U10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6" s="50" t="str">
        <f>IFERROR(INDEX(Tab_UBIGEO[],MATCH(PlnMsv_Tab_DocumentosAux[[#This Row],[ADQ_UBIGEO]],Tab_UBIGEO[UBIGEO],0),MATCH($V$34,Tab_UBIGEO[#Headers],0)),"")</f>
        <v/>
      </c>
      <c r="W1076" s="50" t="str">
        <f>IFERROR(INDEX(Tab_UBIGEO[],MATCH(PlnMsv_Tab_DocumentosAux[[#This Row],[ADQ_UBIGEO]],Tab_UBIGEO[UBIGEO],0),MATCH($W$34,Tab_UBIGEO[#Headers],0)),"")</f>
        <v/>
      </c>
      <c r="X1076" s="51" t="str">
        <f>IFERROR(INDEX(Tab_UBIGEO[],MATCH(PlnMsv_Tab_Documentos[[#This Row],[Departamento]],Tab_UBIGEO[Departamento],0),MATCH(X$34,Tab_UBIGEO[#Headers],0)),"")</f>
        <v/>
      </c>
      <c r="Y1076" s="51" t="str">
        <f>IFERROR(INDEX(Tab_UBIGEO[],MATCH(PlnMsv_Tab_Documentos[[#This Row],[Provincia]],Tab_UBIGEO[Provincia],0),MATCH(Y$34,Tab_UBIGEO[#Headers],0)),"")</f>
        <v/>
      </c>
      <c r="Z1076" s="50" t="str">
        <f>IF(PlnMsv_Tab_Documentos[[#This Row],[Departamento]]&lt;&gt;"",IF(COUNTIF(Tab_UBIGEO[Departamento],PlnMsv_Tab_Documentos[[#This Row],[Departamento]])&gt;=1,1,0),"")</f>
        <v/>
      </c>
      <c r="AA10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6" s="34"/>
    </row>
    <row r="1077" spans="3:29" ht="27.6" customHeight="1">
      <c r="C1077" s="88"/>
      <c r="D1077" s="89"/>
      <c r="E1077" s="90"/>
      <c r="F1077" s="91"/>
      <c r="G1077" s="92"/>
      <c r="H1077" s="93"/>
      <c r="I1077" s="93"/>
      <c r="J1077" s="94"/>
      <c r="K1077" s="94"/>
      <c r="L1077" s="94"/>
      <c r="M1077" s="94"/>
      <c r="N1077" s="94"/>
      <c r="O1077" s="95"/>
      <c r="P1077" s="96"/>
      <c r="T1077" s="49">
        <v>1043</v>
      </c>
      <c r="U10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7" s="50" t="str">
        <f>IFERROR(INDEX(Tab_UBIGEO[],MATCH(PlnMsv_Tab_DocumentosAux[[#This Row],[ADQ_UBIGEO]],Tab_UBIGEO[UBIGEO],0),MATCH($V$34,Tab_UBIGEO[#Headers],0)),"")</f>
        <v/>
      </c>
      <c r="W1077" s="50" t="str">
        <f>IFERROR(INDEX(Tab_UBIGEO[],MATCH(PlnMsv_Tab_DocumentosAux[[#This Row],[ADQ_UBIGEO]],Tab_UBIGEO[UBIGEO],0),MATCH($W$34,Tab_UBIGEO[#Headers],0)),"")</f>
        <v/>
      </c>
      <c r="X1077" s="51" t="str">
        <f>IFERROR(INDEX(Tab_UBIGEO[],MATCH(PlnMsv_Tab_Documentos[[#This Row],[Departamento]],Tab_UBIGEO[Departamento],0),MATCH(X$34,Tab_UBIGEO[#Headers],0)),"")</f>
        <v/>
      </c>
      <c r="Y1077" s="51" t="str">
        <f>IFERROR(INDEX(Tab_UBIGEO[],MATCH(PlnMsv_Tab_Documentos[[#This Row],[Provincia]],Tab_UBIGEO[Provincia],0),MATCH(Y$34,Tab_UBIGEO[#Headers],0)),"")</f>
        <v/>
      </c>
      <c r="Z1077" s="50" t="str">
        <f>IF(PlnMsv_Tab_Documentos[[#This Row],[Departamento]]&lt;&gt;"",IF(COUNTIF(Tab_UBIGEO[Departamento],PlnMsv_Tab_Documentos[[#This Row],[Departamento]])&gt;=1,1,0),"")</f>
        <v/>
      </c>
      <c r="AA10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7" s="34"/>
    </row>
    <row r="1078" spans="3:29" ht="27.6" customHeight="1">
      <c r="C1078" s="88"/>
      <c r="D1078" s="89"/>
      <c r="E1078" s="90"/>
      <c r="F1078" s="91"/>
      <c r="G1078" s="92"/>
      <c r="H1078" s="93"/>
      <c r="I1078" s="93"/>
      <c r="J1078" s="94"/>
      <c r="K1078" s="94"/>
      <c r="L1078" s="94"/>
      <c r="M1078" s="94"/>
      <c r="N1078" s="94"/>
      <c r="O1078" s="95"/>
      <c r="P1078" s="96"/>
      <c r="T1078" s="49">
        <v>1044</v>
      </c>
      <c r="U10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8" s="50" t="str">
        <f>IFERROR(INDEX(Tab_UBIGEO[],MATCH(PlnMsv_Tab_DocumentosAux[[#This Row],[ADQ_UBIGEO]],Tab_UBIGEO[UBIGEO],0),MATCH($V$34,Tab_UBIGEO[#Headers],0)),"")</f>
        <v/>
      </c>
      <c r="W1078" s="50" t="str">
        <f>IFERROR(INDEX(Tab_UBIGEO[],MATCH(PlnMsv_Tab_DocumentosAux[[#This Row],[ADQ_UBIGEO]],Tab_UBIGEO[UBIGEO],0),MATCH($W$34,Tab_UBIGEO[#Headers],0)),"")</f>
        <v/>
      </c>
      <c r="X1078" s="51" t="str">
        <f>IFERROR(INDEX(Tab_UBIGEO[],MATCH(PlnMsv_Tab_Documentos[[#This Row],[Departamento]],Tab_UBIGEO[Departamento],0),MATCH(X$34,Tab_UBIGEO[#Headers],0)),"")</f>
        <v/>
      </c>
      <c r="Y1078" s="51" t="str">
        <f>IFERROR(INDEX(Tab_UBIGEO[],MATCH(PlnMsv_Tab_Documentos[[#This Row],[Provincia]],Tab_UBIGEO[Provincia],0),MATCH(Y$34,Tab_UBIGEO[#Headers],0)),"")</f>
        <v/>
      </c>
      <c r="Z1078" s="50" t="str">
        <f>IF(PlnMsv_Tab_Documentos[[#This Row],[Departamento]]&lt;&gt;"",IF(COUNTIF(Tab_UBIGEO[Departamento],PlnMsv_Tab_Documentos[[#This Row],[Departamento]])&gt;=1,1,0),"")</f>
        <v/>
      </c>
      <c r="AA10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8" s="34"/>
    </row>
    <row r="1079" spans="3:29" ht="27.6" customHeight="1">
      <c r="C1079" s="88"/>
      <c r="D1079" s="89"/>
      <c r="E1079" s="90"/>
      <c r="F1079" s="91"/>
      <c r="G1079" s="92"/>
      <c r="H1079" s="93"/>
      <c r="I1079" s="93"/>
      <c r="J1079" s="94"/>
      <c r="K1079" s="94"/>
      <c r="L1079" s="94"/>
      <c r="M1079" s="94"/>
      <c r="N1079" s="94"/>
      <c r="O1079" s="95"/>
      <c r="P1079" s="96"/>
      <c r="T1079" s="49">
        <v>1045</v>
      </c>
      <c r="U10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79" s="50" t="str">
        <f>IFERROR(INDEX(Tab_UBIGEO[],MATCH(PlnMsv_Tab_DocumentosAux[[#This Row],[ADQ_UBIGEO]],Tab_UBIGEO[UBIGEO],0),MATCH($V$34,Tab_UBIGEO[#Headers],0)),"")</f>
        <v/>
      </c>
      <c r="W1079" s="50" t="str">
        <f>IFERROR(INDEX(Tab_UBIGEO[],MATCH(PlnMsv_Tab_DocumentosAux[[#This Row],[ADQ_UBIGEO]],Tab_UBIGEO[UBIGEO],0),MATCH($W$34,Tab_UBIGEO[#Headers],0)),"")</f>
        <v/>
      </c>
      <c r="X1079" s="51" t="str">
        <f>IFERROR(INDEX(Tab_UBIGEO[],MATCH(PlnMsv_Tab_Documentos[[#This Row],[Departamento]],Tab_UBIGEO[Departamento],0),MATCH(X$34,Tab_UBIGEO[#Headers],0)),"")</f>
        <v/>
      </c>
      <c r="Y1079" s="51" t="str">
        <f>IFERROR(INDEX(Tab_UBIGEO[],MATCH(PlnMsv_Tab_Documentos[[#This Row],[Provincia]],Tab_UBIGEO[Provincia],0),MATCH(Y$34,Tab_UBIGEO[#Headers],0)),"")</f>
        <v/>
      </c>
      <c r="Z1079" s="50" t="str">
        <f>IF(PlnMsv_Tab_Documentos[[#This Row],[Departamento]]&lt;&gt;"",IF(COUNTIF(Tab_UBIGEO[Departamento],PlnMsv_Tab_Documentos[[#This Row],[Departamento]])&gt;=1,1,0),"")</f>
        <v/>
      </c>
      <c r="AA10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79" s="34"/>
    </row>
    <row r="1080" spans="3:29" ht="27.6" customHeight="1">
      <c r="C1080" s="88"/>
      <c r="D1080" s="89"/>
      <c r="E1080" s="90"/>
      <c r="F1080" s="91"/>
      <c r="G1080" s="92"/>
      <c r="H1080" s="93"/>
      <c r="I1080" s="93"/>
      <c r="J1080" s="94"/>
      <c r="K1080" s="94"/>
      <c r="L1080" s="94"/>
      <c r="M1080" s="94"/>
      <c r="N1080" s="94"/>
      <c r="O1080" s="95"/>
      <c r="P1080" s="96"/>
      <c r="T1080" s="49">
        <v>1046</v>
      </c>
      <c r="U10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0" s="50" t="str">
        <f>IFERROR(INDEX(Tab_UBIGEO[],MATCH(PlnMsv_Tab_DocumentosAux[[#This Row],[ADQ_UBIGEO]],Tab_UBIGEO[UBIGEO],0),MATCH($V$34,Tab_UBIGEO[#Headers],0)),"")</f>
        <v/>
      </c>
      <c r="W1080" s="50" t="str">
        <f>IFERROR(INDEX(Tab_UBIGEO[],MATCH(PlnMsv_Tab_DocumentosAux[[#This Row],[ADQ_UBIGEO]],Tab_UBIGEO[UBIGEO],0),MATCH($W$34,Tab_UBIGEO[#Headers],0)),"")</f>
        <v/>
      </c>
      <c r="X1080" s="51" t="str">
        <f>IFERROR(INDEX(Tab_UBIGEO[],MATCH(PlnMsv_Tab_Documentos[[#This Row],[Departamento]],Tab_UBIGEO[Departamento],0),MATCH(X$34,Tab_UBIGEO[#Headers],0)),"")</f>
        <v/>
      </c>
      <c r="Y1080" s="51" t="str">
        <f>IFERROR(INDEX(Tab_UBIGEO[],MATCH(PlnMsv_Tab_Documentos[[#This Row],[Provincia]],Tab_UBIGEO[Provincia],0),MATCH(Y$34,Tab_UBIGEO[#Headers],0)),"")</f>
        <v/>
      </c>
      <c r="Z1080" s="50" t="str">
        <f>IF(PlnMsv_Tab_Documentos[[#This Row],[Departamento]]&lt;&gt;"",IF(COUNTIF(Tab_UBIGEO[Departamento],PlnMsv_Tab_Documentos[[#This Row],[Departamento]])&gt;=1,1,0),"")</f>
        <v/>
      </c>
      <c r="AA10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0" s="34"/>
    </row>
    <row r="1081" spans="3:29" ht="27.6" customHeight="1">
      <c r="C1081" s="88"/>
      <c r="D1081" s="89"/>
      <c r="E1081" s="90"/>
      <c r="F1081" s="91"/>
      <c r="G1081" s="92"/>
      <c r="H1081" s="93"/>
      <c r="I1081" s="93"/>
      <c r="J1081" s="94"/>
      <c r="K1081" s="94"/>
      <c r="L1081" s="94"/>
      <c r="M1081" s="94"/>
      <c r="N1081" s="94"/>
      <c r="O1081" s="95"/>
      <c r="P1081" s="96"/>
      <c r="T1081" s="49">
        <v>1047</v>
      </c>
      <c r="U10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1" s="50" t="str">
        <f>IFERROR(INDEX(Tab_UBIGEO[],MATCH(PlnMsv_Tab_DocumentosAux[[#This Row],[ADQ_UBIGEO]],Tab_UBIGEO[UBIGEO],0),MATCH($V$34,Tab_UBIGEO[#Headers],0)),"")</f>
        <v/>
      </c>
      <c r="W1081" s="50" t="str">
        <f>IFERROR(INDEX(Tab_UBIGEO[],MATCH(PlnMsv_Tab_DocumentosAux[[#This Row],[ADQ_UBIGEO]],Tab_UBIGEO[UBIGEO],0),MATCH($W$34,Tab_UBIGEO[#Headers],0)),"")</f>
        <v/>
      </c>
      <c r="X1081" s="51" t="str">
        <f>IFERROR(INDEX(Tab_UBIGEO[],MATCH(PlnMsv_Tab_Documentos[[#This Row],[Departamento]],Tab_UBIGEO[Departamento],0),MATCH(X$34,Tab_UBIGEO[#Headers],0)),"")</f>
        <v/>
      </c>
      <c r="Y1081" s="51" t="str">
        <f>IFERROR(INDEX(Tab_UBIGEO[],MATCH(PlnMsv_Tab_Documentos[[#This Row],[Provincia]],Tab_UBIGEO[Provincia],0),MATCH(Y$34,Tab_UBIGEO[#Headers],0)),"")</f>
        <v/>
      </c>
      <c r="Z1081" s="50" t="str">
        <f>IF(PlnMsv_Tab_Documentos[[#This Row],[Departamento]]&lt;&gt;"",IF(COUNTIF(Tab_UBIGEO[Departamento],PlnMsv_Tab_Documentos[[#This Row],[Departamento]])&gt;=1,1,0),"")</f>
        <v/>
      </c>
      <c r="AA10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1" s="34"/>
    </row>
    <row r="1082" spans="3:29" ht="27.6" customHeight="1">
      <c r="C1082" s="88"/>
      <c r="D1082" s="89"/>
      <c r="E1082" s="90"/>
      <c r="F1082" s="91"/>
      <c r="G1082" s="92"/>
      <c r="H1082" s="93"/>
      <c r="I1082" s="93"/>
      <c r="J1082" s="94"/>
      <c r="K1082" s="94"/>
      <c r="L1082" s="94"/>
      <c r="M1082" s="94"/>
      <c r="N1082" s="94"/>
      <c r="O1082" s="95"/>
      <c r="P1082" s="96"/>
      <c r="T1082" s="49">
        <v>1048</v>
      </c>
      <c r="U10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2" s="50" t="str">
        <f>IFERROR(INDEX(Tab_UBIGEO[],MATCH(PlnMsv_Tab_DocumentosAux[[#This Row],[ADQ_UBIGEO]],Tab_UBIGEO[UBIGEO],0),MATCH($V$34,Tab_UBIGEO[#Headers],0)),"")</f>
        <v/>
      </c>
      <c r="W1082" s="50" t="str">
        <f>IFERROR(INDEX(Tab_UBIGEO[],MATCH(PlnMsv_Tab_DocumentosAux[[#This Row],[ADQ_UBIGEO]],Tab_UBIGEO[UBIGEO],0),MATCH($W$34,Tab_UBIGEO[#Headers],0)),"")</f>
        <v/>
      </c>
      <c r="X1082" s="51" t="str">
        <f>IFERROR(INDEX(Tab_UBIGEO[],MATCH(PlnMsv_Tab_Documentos[[#This Row],[Departamento]],Tab_UBIGEO[Departamento],0),MATCH(X$34,Tab_UBIGEO[#Headers],0)),"")</f>
        <v/>
      </c>
      <c r="Y1082" s="51" t="str">
        <f>IFERROR(INDEX(Tab_UBIGEO[],MATCH(PlnMsv_Tab_Documentos[[#This Row],[Provincia]],Tab_UBIGEO[Provincia],0),MATCH(Y$34,Tab_UBIGEO[#Headers],0)),"")</f>
        <v/>
      </c>
      <c r="Z1082" s="50" t="str">
        <f>IF(PlnMsv_Tab_Documentos[[#This Row],[Departamento]]&lt;&gt;"",IF(COUNTIF(Tab_UBIGEO[Departamento],PlnMsv_Tab_Documentos[[#This Row],[Departamento]])&gt;=1,1,0),"")</f>
        <v/>
      </c>
      <c r="AA10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2" s="34"/>
    </row>
    <row r="1083" spans="3:29" ht="27.6" customHeight="1">
      <c r="C1083" s="88"/>
      <c r="D1083" s="89"/>
      <c r="E1083" s="90"/>
      <c r="F1083" s="91"/>
      <c r="G1083" s="92"/>
      <c r="H1083" s="93"/>
      <c r="I1083" s="93"/>
      <c r="J1083" s="94"/>
      <c r="K1083" s="94"/>
      <c r="L1083" s="94"/>
      <c r="M1083" s="94"/>
      <c r="N1083" s="94"/>
      <c r="O1083" s="95"/>
      <c r="P1083" s="96"/>
      <c r="T1083" s="49">
        <v>1049</v>
      </c>
      <c r="U10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3" s="50" t="str">
        <f>IFERROR(INDEX(Tab_UBIGEO[],MATCH(PlnMsv_Tab_DocumentosAux[[#This Row],[ADQ_UBIGEO]],Tab_UBIGEO[UBIGEO],0),MATCH($V$34,Tab_UBIGEO[#Headers],0)),"")</f>
        <v/>
      </c>
      <c r="W1083" s="50" t="str">
        <f>IFERROR(INDEX(Tab_UBIGEO[],MATCH(PlnMsv_Tab_DocumentosAux[[#This Row],[ADQ_UBIGEO]],Tab_UBIGEO[UBIGEO],0),MATCH($W$34,Tab_UBIGEO[#Headers],0)),"")</f>
        <v/>
      </c>
      <c r="X1083" s="51" t="str">
        <f>IFERROR(INDEX(Tab_UBIGEO[],MATCH(PlnMsv_Tab_Documentos[[#This Row],[Departamento]],Tab_UBIGEO[Departamento],0),MATCH(X$34,Tab_UBIGEO[#Headers],0)),"")</f>
        <v/>
      </c>
      <c r="Y1083" s="51" t="str">
        <f>IFERROR(INDEX(Tab_UBIGEO[],MATCH(PlnMsv_Tab_Documentos[[#This Row],[Provincia]],Tab_UBIGEO[Provincia],0),MATCH(Y$34,Tab_UBIGEO[#Headers],0)),"")</f>
        <v/>
      </c>
      <c r="Z1083" s="50" t="str">
        <f>IF(PlnMsv_Tab_Documentos[[#This Row],[Departamento]]&lt;&gt;"",IF(COUNTIF(Tab_UBIGEO[Departamento],PlnMsv_Tab_Documentos[[#This Row],[Departamento]])&gt;=1,1,0),"")</f>
        <v/>
      </c>
      <c r="AA10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3" s="34"/>
    </row>
    <row r="1084" spans="3:29" ht="27.6" customHeight="1">
      <c r="C1084" s="88"/>
      <c r="D1084" s="89"/>
      <c r="E1084" s="90"/>
      <c r="F1084" s="91"/>
      <c r="G1084" s="92"/>
      <c r="H1084" s="93"/>
      <c r="I1084" s="93"/>
      <c r="J1084" s="94"/>
      <c r="K1084" s="94"/>
      <c r="L1084" s="94"/>
      <c r="M1084" s="94"/>
      <c r="N1084" s="94"/>
      <c r="O1084" s="95"/>
      <c r="P1084" s="96"/>
      <c r="T1084" s="49">
        <v>1050</v>
      </c>
      <c r="U10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4" s="50" t="str">
        <f>IFERROR(INDEX(Tab_UBIGEO[],MATCH(PlnMsv_Tab_DocumentosAux[[#This Row],[ADQ_UBIGEO]],Tab_UBIGEO[UBIGEO],0),MATCH($V$34,Tab_UBIGEO[#Headers],0)),"")</f>
        <v/>
      </c>
      <c r="W1084" s="50" t="str">
        <f>IFERROR(INDEX(Tab_UBIGEO[],MATCH(PlnMsv_Tab_DocumentosAux[[#This Row],[ADQ_UBIGEO]],Tab_UBIGEO[UBIGEO],0),MATCH($W$34,Tab_UBIGEO[#Headers],0)),"")</f>
        <v/>
      </c>
      <c r="X1084" s="51" t="str">
        <f>IFERROR(INDEX(Tab_UBIGEO[],MATCH(PlnMsv_Tab_Documentos[[#This Row],[Departamento]],Tab_UBIGEO[Departamento],0),MATCH(X$34,Tab_UBIGEO[#Headers],0)),"")</f>
        <v/>
      </c>
      <c r="Y1084" s="51" t="str">
        <f>IFERROR(INDEX(Tab_UBIGEO[],MATCH(PlnMsv_Tab_Documentos[[#This Row],[Provincia]],Tab_UBIGEO[Provincia],0),MATCH(Y$34,Tab_UBIGEO[#Headers],0)),"")</f>
        <v/>
      </c>
      <c r="Z1084" s="50" t="str">
        <f>IF(PlnMsv_Tab_Documentos[[#This Row],[Departamento]]&lt;&gt;"",IF(COUNTIF(Tab_UBIGEO[Departamento],PlnMsv_Tab_Documentos[[#This Row],[Departamento]])&gt;=1,1,0),"")</f>
        <v/>
      </c>
      <c r="AA10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4" s="34"/>
    </row>
    <row r="1085" spans="3:29" ht="27.6" customHeight="1">
      <c r="C1085" s="88"/>
      <c r="D1085" s="89"/>
      <c r="E1085" s="90"/>
      <c r="F1085" s="91"/>
      <c r="G1085" s="92"/>
      <c r="H1085" s="93"/>
      <c r="I1085" s="93"/>
      <c r="J1085" s="94"/>
      <c r="K1085" s="94"/>
      <c r="L1085" s="94"/>
      <c r="M1085" s="94"/>
      <c r="N1085" s="94"/>
      <c r="O1085" s="95"/>
      <c r="P1085" s="96"/>
      <c r="T1085" s="49">
        <v>1051</v>
      </c>
      <c r="U10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5" s="50" t="str">
        <f>IFERROR(INDEX(Tab_UBIGEO[],MATCH(PlnMsv_Tab_DocumentosAux[[#This Row],[ADQ_UBIGEO]],Tab_UBIGEO[UBIGEO],0),MATCH($V$34,Tab_UBIGEO[#Headers],0)),"")</f>
        <v/>
      </c>
      <c r="W1085" s="50" t="str">
        <f>IFERROR(INDEX(Tab_UBIGEO[],MATCH(PlnMsv_Tab_DocumentosAux[[#This Row],[ADQ_UBIGEO]],Tab_UBIGEO[UBIGEO],0),MATCH($W$34,Tab_UBIGEO[#Headers],0)),"")</f>
        <v/>
      </c>
      <c r="X1085" s="51" t="str">
        <f>IFERROR(INDEX(Tab_UBIGEO[],MATCH(PlnMsv_Tab_Documentos[[#This Row],[Departamento]],Tab_UBIGEO[Departamento],0),MATCH(X$34,Tab_UBIGEO[#Headers],0)),"")</f>
        <v/>
      </c>
      <c r="Y1085" s="51" t="str">
        <f>IFERROR(INDEX(Tab_UBIGEO[],MATCH(PlnMsv_Tab_Documentos[[#This Row],[Provincia]],Tab_UBIGEO[Provincia],0),MATCH(Y$34,Tab_UBIGEO[#Headers],0)),"")</f>
        <v/>
      </c>
      <c r="Z1085" s="50" t="str">
        <f>IF(PlnMsv_Tab_Documentos[[#This Row],[Departamento]]&lt;&gt;"",IF(COUNTIF(Tab_UBIGEO[Departamento],PlnMsv_Tab_Documentos[[#This Row],[Departamento]])&gt;=1,1,0),"")</f>
        <v/>
      </c>
      <c r="AA10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5" s="34"/>
    </row>
    <row r="1086" spans="3:29" ht="27.6" customHeight="1">
      <c r="C1086" s="88"/>
      <c r="D1086" s="89"/>
      <c r="E1086" s="90"/>
      <c r="F1086" s="91"/>
      <c r="G1086" s="92"/>
      <c r="H1086" s="93"/>
      <c r="I1086" s="93"/>
      <c r="J1086" s="94"/>
      <c r="K1086" s="94"/>
      <c r="L1086" s="94"/>
      <c r="M1086" s="94"/>
      <c r="N1086" s="94"/>
      <c r="O1086" s="95"/>
      <c r="P1086" s="96"/>
      <c r="T1086" s="49">
        <v>1052</v>
      </c>
      <c r="U10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6" s="50" t="str">
        <f>IFERROR(INDEX(Tab_UBIGEO[],MATCH(PlnMsv_Tab_DocumentosAux[[#This Row],[ADQ_UBIGEO]],Tab_UBIGEO[UBIGEO],0),MATCH($V$34,Tab_UBIGEO[#Headers],0)),"")</f>
        <v/>
      </c>
      <c r="W1086" s="50" t="str">
        <f>IFERROR(INDEX(Tab_UBIGEO[],MATCH(PlnMsv_Tab_DocumentosAux[[#This Row],[ADQ_UBIGEO]],Tab_UBIGEO[UBIGEO],0),MATCH($W$34,Tab_UBIGEO[#Headers],0)),"")</f>
        <v/>
      </c>
      <c r="X1086" s="51" t="str">
        <f>IFERROR(INDEX(Tab_UBIGEO[],MATCH(PlnMsv_Tab_Documentos[[#This Row],[Departamento]],Tab_UBIGEO[Departamento],0),MATCH(X$34,Tab_UBIGEO[#Headers],0)),"")</f>
        <v/>
      </c>
      <c r="Y1086" s="51" t="str">
        <f>IFERROR(INDEX(Tab_UBIGEO[],MATCH(PlnMsv_Tab_Documentos[[#This Row],[Provincia]],Tab_UBIGEO[Provincia],0),MATCH(Y$34,Tab_UBIGEO[#Headers],0)),"")</f>
        <v/>
      </c>
      <c r="Z1086" s="50" t="str">
        <f>IF(PlnMsv_Tab_Documentos[[#This Row],[Departamento]]&lt;&gt;"",IF(COUNTIF(Tab_UBIGEO[Departamento],PlnMsv_Tab_Documentos[[#This Row],[Departamento]])&gt;=1,1,0),"")</f>
        <v/>
      </c>
      <c r="AA10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6" s="34"/>
    </row>
    <row r="1087" spans="3:29" ht="27.6" customHeight="1">
      <c r="C1087" s="88"/>
      <c r="D1087" s="89"/>
      <c r="E1087" s="90"/>
      <c r="F1087" s="91"/>
      <c r="G1087" s="92"/>
      <c r="H1087" s="93"/>
      <c r="I1087" s="93"/>
      <c r="J1087" s="94"/>
      <c r="K1087" s="94"/>
      <c r="L1087" s="94"/>
      <c r="M1087" s="94"/>
      <c r="N1087" s="94"/>
      <c r="O1087" s="95"/>
      <c r="P1087" s="96"/>
      <c r="T1087" s="49">
        <v>1053</v>
      </c>
      <c r="U10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7" s="50" t="str">
        <f>IFERROR(INDEX(Tab_UBIGEO[],MATCH(PlnMsv_Tab_DocumentosAux[[#This Row],[ADQ_UBIGEO]],Tab_UBIGEO[UBIGEO],0),MATCH($V$34,Tab_UBIGEO[#Headers],0)),"")</f>
        <v/>
      </c>
      <c r="W1087" s="50" t="str">
        <f>IFERROR(INDEX(Tab_UBIGEO[],MATCH(PlnMsv_Tab_DocumentosAux[[#This Row],[ADQ_UBIGEO]],Tab_UBIGEO[UBIGEO],0),MATCH($W$34,Tab_UBIGEO[#Headers],0)),"")</f>
        <v/>
      </c>
      <c r="X1087" s="51" t="str">
        <f>IFERROR(INDEX(Tab_UBIGEO[],MATCH(PlnMsv_Tab_Documentos[[#This Row],[Departamento]],Tab_UBIGEO[Departamento],0),MATCH(X$34,Tab_UBIGEO[#Headers],0)),"")</f>
        <v/>
      </c>
      <c r="Y1087" s="51" t="str">
        <f>IFERROR(INDEX(Tab_UBIGEO[],MATCH(PlnMsv_Tab_Documentos[[#This Row],[Provincia]],Tab_UBIGEO[Provincia],0),MATCH(Y$34,Tab_UBIGEO[#Headers],0)),"")</f>
        <v/>
      </c>
      <c r="Z1087" s="50" t="str">
        <f>IF(PlnMsv_Tab_Documentos[[#This Row],[Departamento]]&lt;&gt;"",IF(COUNTIF(Tab_UBIGEO[Departamento],PlnMsv_Tab_Documentos[[#This Row],[Departamento]])&gt;=1,1,0),"")</f>
        <v/>
      </c>
      <c r="AA10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7" s="34"/>
    </row>
    <row r="1088" spans="3:29" ht="27.6" customHeight="1">
      <c r="C1088" s="88"/>
      <c r="D1088" s="89"/>
      <c r="E1088" s="90"/>
      <c r="F1088" s="91"/>
      <c r="G1088" s="92"/>
      <c r="H1088" s="93"/>
      <c r="I1088" s="93"/>
      <c r="J1088" s="94"/>
      <c r="K1088" s="94"/>
      <c r="L1088" s="94"/>
      <c r="M1088" s="94"/>
      <c r="N1088" s="94"/>
      <c r="O1088" s="95"/>
      <c r="P1088" s="96"/>
      <c r="T1088" s="49">
        <v>1054</v>
      </c>
      <c r="U10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8" s="50" t="str">
        <f>IFERROR(INDEX(Tab_UBIGEO[],MATCH(PlnMsv_Tab_DocumentosAux[[#This Row],[ADQ_UBIGEO]],Tab_UBIGEO[UBIGEO],0),MATCH($V$34,Tab_UBIGEO[#Headers],0)),"")</f>
        <v/>
      </c>
      <c r="W1088" s="50" t="str">
        <f>IFERROR(INDEX(Tab_UBIGEO[],MATCH(PlnMsv_Tab_DocumentosAux[[#This Row],[ADQ_UBIGEO]],Tab_UBIGEO[UBIGEO],0),MATCH($W$34,Tab_UBIGEO[#Headers],0)),"")</f>
        <v/>
      </c>
      <c r="X1088" s="51" t="str">
        <f>IFERROR(INDEX(Tab_UBIGEO[],MATCH(PlnMsv_Tab_Documentos[[#This Row],[Departamento]],Tab_UBIGEO[Departamento],0),MATCH(X$34,Tab_UBIGEO[#Headers],0)),"")</f>
        <v/>
      </c>
      <c r="Y1088" s="51" t="str">
        <f>IFERROR(INDEX(Tab_UBIGEO[],MATCH(PlnMsv_Tab_Documentos[[#This Row],[Provincia]],Tab_UBIGEO[Provincia],0),MATCH(Y$34,Tab_UBIGEO[#Headers],0)),"")</f>
        <v/>
      </c>
      <c r="Z1088" s="50" t="str">
        <f>IF(PlnMsv_Tab_Documentos[[#This Row],[Departamento]]&lt;&gt;"",IF(COUNTIF(Tab_UBIGEO[Departamento],PlnMsv_Tab_Documentos[[#This Row],[Departamento]])&gt;=1,1,0),"")</f>
        <v/>
      </c>
      <c r="AA10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8" s="34"/>
    </row>
    <row r="1089" spans="3:29" ht="27.6" customHeight="1">
      <c r="C1089" s="88"/>
      <c r="D1089" s="89"/>
      <c r="E1089" s="90"/>
      <c r="F1089" s="91"/>
      <c r="G1089" s="92"/>
      <c r="H1089" s="93"/>
      <c r="I1089" s="93"/>
      <c r="J1089" s="94"/>
      <c r="K1089" s="94"/>
      <c r="L1089" s="94"/>
      <c r="M1089" s="94"/>
      <c r="N1089" s="94"/>
      <c r="O1089" s="95"/>
      <c r="P1089" s="96"/>
      <c r="T1089" s="49">
        <v>1055</v>
      </c>
      <c r="U10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89" s="50" t="str">
        <f>IFERROR(INDEX(Tab_UBIGEO[],MATCH(PlnMsv_Tab_DocumentosAux[[#This Row],[ADQ_UBIGEO]],Tab_UBIGEO[UBIGEO],0),MATCH($V$34,Tab_UBIGEO[#Headers],0)),"")</f>
        <v/>
      </c>
      <c r="W1089" s="50" t="str">
        <f>IFERROR(INDEX(Tab_UBIGEO[],MATCH(PlnMsv_Tab_DocumentosAux[[#This Row],[ADQ_UBIGEO]],Tab_UBIGEO[UBIGEO],0),MATCH($W$34,Tab_UBIGEO[#Headers],0)),"")</f>
        <v/>
      </c>
      <c r="X1089" s="51" t="str">
        <f>IFERROR(INDEX(Tab_UBIGEO[],MATCH(PlnMsv_Tab_Documentos[[#This Row],[Departamento]],Tab_UBIGEO[Departamento],0),MATCH(X$34,Tab_UBIGEO[#Headers],0)),"")</f>
        <v/>
      </c>
      <c r="Y1089" s="51" t="str">
        <f>IFERROR(INDEX(Tab_UBIGEO[],MATCH(PlnMsv_Tab_Documentos[[#This Row],[Provincia]],Tab_UBIGEO[Provincia],0),MATCH(Y$34,Tab_UBIGEO[#Headers],0)),"")</f>
        <v/>
      </c>
      <c r="Z1089" s="50" t="str">
        <f>IF(PlnMsv_Tab_Documentos[[#This Row],[Departamento]]&lt;&gt;"",IF(COUNTIF(Tab_UBIGEO[Departamento],PlnMsv_Tab_Documentos[[#This Row],[Departamento]])&gt;=1,1,0),"")</f>
        <v/>
      </c>
      <c r="AA10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89" s="34"/>
    </row>
    <row r="1090" spans="3:29" ht="27.6" customHeight="1">
      <c r="C1090" s="88"/>
      <c r="D1090" s="89"/>
      <c r="E1090" s="90"/>
      <c r="F1090" s="91"/>
      <c r="G1090" s="92"/>
      <c r="H1090" s="93"/>
      <c r="I1090" s="93"/>
      <c r="J1090" s="94"/>
      <c r="K1090" s="94"/>
      <c r="L1090" s="94"/>
      <c r="M1090" s="94"/>
      <c r="N1090" s="94"/>
      <c r="O1090" s="95"/>
      <c r="P1090" s="96"/>
      <c r="T1090" s="49">
        <v>1056</v>
      </c>
      <c r="U10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0" s="50" t="str">
        <f>IFERROR(INDEX(Tab_UBIGEO[],MATCH(PlnMsv_Tab_DocumentosAux[[#This Row],[ADQ_UBIGEO]],Tab_UBIGEO[UBIGEO],0),MATCH($V$34,Tab_UBIGEO[#Headers],0)),"")</f>
        <v/>
      </c>
      <c r="W1090" s="50" t="str">
        <f>IFERROR(INDEX(Tab_UBIGEO[],MATCH(PlnMsv_Tab_DocumentosAux[[#This Row],[ADQ_UBIGEO]],Tab_UBIGEO[UBIGEO],0),MATCH($W$34,Tab_UBIGEO[#Headers],0)),"")</f>
        <v/>
      </c>
      <c r="X1090" s="51" t="str">
        <f>IFERROR(INDEX(Tab_UBIGEO[],MATCH(PlnMsv_Tab_Documentos[[#This Row],[Departamento]],Tab_UBIGEO[Departamento],0),MATCH(X$34,Tab_UBIGEO[#Headers],0)),"")</f>
        <v/>
      </c>
      <c r="Y1090" s="51" t="str">
        <f>IFERROR(INDEX(Tab_UBIGEO[],MATCH(PlnMsv_Tab_Documentos[[#This Row],[Provincia]],Tab_UBIGEO[Provincia],0),MATCH(Y$34,Tab_UBIGEO[#Headers],0)),"")</f>
        <v/>
      </c>
      <c r="Z1090" s="50" t="str">
        <f>IF(PlnMsv_Tab_Documentos[[#This Row],[Departamento]]&lt;&gt;"",IF(COUNTIF(Tab_UBIGEO[Departamento],PlnMsv_Tab_Documentos[[#This Row],[Departamento]])&gt;=1,1,0),"")</f>
        <v/>
      </c>
      <c r="AA10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0" s="34"/>
    </row>
    <row r="1091" spans="3:29" ht="27.6" customHeight="1">
      <c r="C1091" s="88"/>
      <c r="D1091" s="89"/>
      <c r="E1091" s="90"/>
      <c r="F1091" s="91"/>
      <c r="G1091" s="92"/>
      <c r="H1091" s="93"/>
      <c r="I1091" s="93"/>
      <c r="J1091" s="94"/>
      <c r="K1091" s="94"/>
      <c r="L1091" s="94"/>
      <c r="M1091" s="94"/>
      <c r="N1091" s="94"/>
      <c r="O1091" s="95"/>
      <c r="P1091" s="96"/>
      <c r="T1091" s="49">
        <v>1057</v>
      </c>
      <c r="U10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1" s="50" t="str">
        <f>IFERROR(INDEX(Tab_UBIGEO[],MATCH(PlnMsv_Tab_DocumentosAux[[#This Row],[ADQ_UBIGEO]],Tab_UBIGEO[UBIGEO],0),MATCH($V$34,Tab_UBIGEO[#Headers],0)),"")</f>
        <v/>
      </c>
      <c r="W1091" s="50" t="str">
        <f>IFERROR(INDEX(Tab_UBIGEO[],MATCH(PlnMsv_Tab_DocumentosAux[[#This Row],[ADQ_UBIGEO]],Tab_UBIGEO[UBIGEO],0),MATCH($W$34,Tab_UBIGEO[#Headers],0)),"")</f>
        <v/>
      </c>
      <c r="X1091" s="51" t="str">
        <f>IFERROR(INDEX(Tab_UBIGEO[],MATCH(PlnMsv_Tab_Documentos[[#This Row],[Departamento]],Tab_UBIGEO[Departamento],0),MATCH(X$34,Tab_UBIGEO[#Headers],0)),"")</f>
        <v/>
      </c>
      <c r="Y1091" s="51" t="str">
        <f>IFERROR(INDEX(Tab_UBIGEO[],MATCH(PlnMsv_Tab_Documentos[[#This Row],[Provincia]],Tab_UBIGEO[Provincia],0),MATCH(Y$34,Tab_UBIGEO[#Headers],0)),"")</f>
        <v/>
      </c>
      <c r="Z1091" s="50" t="str">
        <f>IF(PlnMsv_Tab_Documentos[[#This Row],[Departamento]]&lt;&gt;"",IF(COUNTIF(Tab_UBIGEO[Departamento],PlnMsv_Tab_Documentos[[#This Row],[Departamento]])&gt;=1,1,0),"")</f>
        <v/>
      </c>
      <c r="AA10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1" s="34"/>
    </row>
    <row r="1092" spans="3:29" ht="27.6" customHeight="1">
      <c r="C1092" s="88"/>
      <c r="D1092" s="89"/>
      <c r="E1092" s="90"/>
      <c r="F1092" s="91"/>
      <c r="G1092" s="92"/>
      <c r="H1092" s="93"/>
      <c r="I1092" s="93"/>
      <c r="J1092" s="94"/>
      <c r="K1092" s="94"/>
      <c r="L1092" s="94"/>
      <c r="M1092" s="94"/>
      <c r="N1092" s="94"/>
      <c r="O1092" s="95"/>
      <c r="P1092" s="96"/>
      <c r="T1092" s="49">
        <v>1058</v>
      </c>
      <c r="U10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2" s="50" t="str">
        <f>IFERROR(INDEX(Tab_UBIGEO[],MATCH(PlnMsv_Tab_DocumentosAux[[#This Row],[ADQ_UBIGEO]],Tab_UBIGEO[UBIGEO],0),MATCH($V$34,Tab_UBIGEO[#Headers],0)),"")</f>
        <v/>
      </c>
      <c r="W1092" s="50" t="str">
        <f>IFERROR(INDEX(Tab_UBIGEO[],MATCH(PlnMsv_Tab_DocumentosAux[[#This Row],[ADQ_UBIGEO]],Tab_UBIGEO[UBIGEO],0),MATCH($W$34,Tab_UBIGEO[#Headers],0)),"")</f>
        <v/>
      </c>
      <c r="X1092" s="51" t="str">
        <f>IFERROR(INDEX(Tab_UBIGEO[],MATCH(PlnMsv_Tab_Documentos[[#This Row],[Departamento]],Tab_UBIGEO[Departamento],0),MATCH(X$34,Tab_UBIGEO[#Headers],0)),"")</f>
        <v/>
      </c>
      <c r="Y1092" s="51" t="str">
        <f>IFERROR(INDEX(Tab_UBIGEO[],MATCH(PlnMsv_Tab_Documentos[[#This Row],[Provincia]],Tab_UBIGEO[Provincia],0),MATCH(Y$34,Tab_UBIGEO[#Headers],0)),"")</f>
        <v/>
      </c>
      <c r="Z1092" s="50" t="str">
        <f>IF(PlnMsv_Tab_Documentos[[#This Row],[Departamento]]&lt;&gt;"",IF(COUNTIF(Tab_UBIGEO[Departamento],PlnMsv_Tab_Documentos[[#This Row],[Departamento]])&gt;=1,1,0),"")</f>
        <v/>
      </c>
      <c r="AA10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2" s="34"/>
    </row>
    <row r="1093" spans="3:29" ht="27.6" customHeight="1">
      <c r="C1093" s="88"/>
      <c r="D1093" s="89"/>
      <c r="E1093" s="90"/>
      <c r="F1093" s="91"/>
      <c r="G1093" s="92"/>
      <c r="H1093" s="93"/>
      <c r="I1093" s="93"/>
      <c r="J1093" s="94"/>
      <c r="K1093" s="94"/>
      <c r="L1093" s="94"/>
      <c r="M1093" s="94"/>
      <c r="N1093" s="94"/>
      <c r="O1093" s="95"/>
      <c r="P1093" s="96"/>
      <c r="T1093" s="49">
        <v>1059</v>
      </c>
      <c r="U10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3" s="50" t="str">
        <f>IFERROR(INDEX(Tab_UBIGEO[],MATCH(PlnMsv_Tab_DocumentosAux[[#This Row],[ADQ_UBIGEO]],Tab_UBIGEO[UBIGEO],0),MATCH($V$34,Tab_UBIGEO[#Headers],0)),"")</f>
        <v/>
      </c>
      <c r="W1093" s="50" t="str">
        <f>IFERROR(INDEX(Tab_UBIGEO[],MATCH(PlnMsv_Tab_DocumentosAux[[#This Row],[ADQ_UBIGEO]],Tab_UBIGEO[UBIGEO],0),MATCH($W$34,Tab_UBIGEO[#Headers],0)),"")</f>
        <v/>
      </c>
      <c r="X1093" s="51" t="str">
        <f>IFERROR(INDEX(Tab_UBIGEO[],MATCH(PlnMsv_Tab_Documentos[[#This Row],[Departamento]],Tab_UBIGEO[Departamento],0),MATCH(X$34,Tab_UBIGEO[#Headers],0)),"")</f>
        <v/>
      </c>
      <c r="Y1093" s="51" t="str">
        <f>IFERROR(INDEX(Tab_UBIGEO[],MATCH(PlnMsv_Tab_Documentos[[#This Row],[Provincia]],Tab_UBIGEO[Provincia],0),MATCH(Y$34,Tab_UBIGEO[#Headers],0)),"")</f>
        <v/>
      </c>
      <c r="Z1093" s="50" t="str">
        <f>IF(PlnMsv_Tab_Documentos[[#This Row],[Departamento]]&lt;&gt;"",IF(COUNTIF(Tab_UBIGEO[Departamento],PlnMsv_Tab_Documentos[[#This Row],[Departamento]])&gt;=1,1,0),"")</f>
        <v/>
      </c>
      <c r="AA10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3" s="34"/>
    </row>
    <row r="1094" spans="3:29" ht="27.6" customHeight="1">
      <c r="C1094" s="88"/>
      <c r="D1094" s="89"/>
      <c r="E1094" s="90"/>
      <c r="F1094" s="91"/>
      <c r="G1094" s="92"/>
      <c r="H1094" s="93"/>
      <c r="I1094" s="93"/>
      <c r="J1094" s="94"/>
      <c r="K1094" s="94"/>
      <c r="L1094" s="94"/>
      <c r="M1094" s="94"/>
      <c r="N1094" s="94"/>
      <c r="O1094" s="95"/>
      <c r="P1094" s="96"/>
      <c r="T1094" s="49">
        <v>1060</v>
      </c>
      <c r="U10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4" s="50" t="str">
        <f>IFERROR(INDEX(Tab_UBIGEO[],MATCH(PlnMsv_Tab_DocumentosAux[[#This Row],[ADQ_UBIGEO]],Tab_UBIGEO[UBIGEO],0),MATCH($V$34,Tab_UBIGEO[#Headers],0)),"")</f>
        <v/>
      </c>
      <c r="W1094" s="50" t="str">
        <f>IFERROR(INDEX(Tab_UBIGEO[],MATCH(PlnMsv_Tab_DocumentosAux[[#This Row],[ADQ_UBIGEO]],Tab_UBIGEO[UBIGEO],0),MATCH($W$34,Tab_UBIGEO[#Headers],0)),"")</f>
        <v/>
      </c>
      <c r="X1094" s="51" t="str">
        <f>IFERROR(INDEX(Tab_UBIGEO[],MATCH(PlnMsv_Tab_Documentos[[#This Row],[Departamento]],Tab_UBIGEO[Departamento],0),MATCH(X$34,Tab_UBIGEO[#Headers],0)),"")</f>
        <v/>
      </c>
      <c r="Y1094" s="51" t="str">
        <f>IFERROR(INDEX(Tab_UBIGEO[],MATCH(PlnMsv_Tab_Documentos[[#This Row],[Provincia]],Tab_UBIGEO[Provincia],0),MATCH(Y$34,Tab_UBIGEO[#Headers],0)),"")</f>
        <v/>
      </c>
      <c r="Z1094" s="50" t="str">
        <f>IF(PlnMsv_Tab_Documentos[[#This Row],[Departamento]]&lt;&gt;"",IF(COUNTIF(Tab_UBIGEO[Departamento],PlnMsv_Tab_Documentos[[#This Row],[Departamento]])&gt;=1,1,0),"")</f>
        <v/>
      </c>
      <c r="AA10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4" s="34"/>
    </row>
    <row r="1095" spans="3:29" ht="27.6" customHeight="1">
      <c r="C1095" s="88"/>
      <c r="D1095" s="89"/>
      <c r="E1095" s="90"/>
      <c r="F1095" s="91"/>
      <c r="G1095" s="92"/>
      <c r="H1095" s="93"/>
      <c r="I1095" s="93"/>
      <c r="J1095" s="94"/>
      <c r="K1095" s="94"/>
      <c r="L1095" s="94"/>
      <c r="M1095" s="94"/>
      <c r="N1095" s="94"/>
      <c r="O1095" s="95"/>
      <c r="P1095" s="96"/>
      <c r="T1095" s="49">
        <v>1061</v>
      </c>
      <c r="U10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5" s="50" t="str">
        <f>IFERROR(INDEX(Tab_UBIGEO[],MATCH(PlnMsv_Tab_DocumentosAux[[#This Row],[ADQ_UBIGEO]],Tab_UBIGEO[UBIGEO],0),MATCH($V$34,Tab_UBIGEO[#Headers],0)),"")</f>
        <v/>
      </c>
      <c r="W1095" s="50" t="str">
        <f>IFERROR(INDEX(Tab_UBIGEO[],MATCH(PlnMsv_Tab_DocumentosAux[[#This Row],[ADQ_UBIGEO]],Tab_UBIGEO[UBIGEO],0),MATCH($W$34,Tab_UBIGEO[#Headers],0)),"")</f>
        <v/>
      </c>
      <c r="X1095" s="51" t="str">
        <f>IFERROR(INDEX(Tab_UBIGEO[],MATCH(PlnMsv_Tab_Documentos[[#This Row],[Departamento]],Tab_UBIGEO[Departamento],0),MATCH(X$34,Tab_UBIGEO[#Headers],0)),"")</f>
        <v/>
      </c>
      <c r="Y1095" s="51" t="str">
        <f>IFERROR(INDEX(Tab_UBIGEO[],MATCH(PlnMsv_Tab_Documentos[[#This Row],[Provincia]],Tab_UBIGEO[Provincia],0),MATCH(Y$34,Tab_UBIGEO[#Headers],0)),"")</f>
        <v/>
      </c>
      <c r="Z1095" s="50" t="str">
        <f>IF(PlnMsv_Tab_Documentos[[#This Row],[Departamento]]&lt;&gt;"",IF(COUNTIF(Tab_UBIGEO[Departamento],PlnMsv_Tab_Documentos[[#This Row],[Departamento]])&gt;=1,1,0),"")</f>
        <v/>
      </c>
      <c r="AA10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5" s="34"/>
    </row>
    <row r="1096" spans="3:29" ht="27.6" customHeight="1">
      <c r="C1096" s="88"/>
      <c r="D1096" s="89"/>
      <c r="E1096" s="90"/>
      <c r="F1096" s="91"/>
      <c r="G1096" s="92"/>
      <c r="H1096" s="93"/>
      <c r="I1096" s="93"/>
      <c r="J1096" s="94"/>
      <c r="K1096" s="94"/>
      <c r="L1096" s="94"/>
      <c r="M1096" s="94"/>
      <c r="N1096" s="94"/>
      <c r="O1096" s="95"/>
      <c r="P1096" s="96"/>
      <c r="T1096" s="49">
        <v>1062</v>
      </c>
      <c r="U10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6" s="50" t="str">
        <f>IFERROR(INDEX(Tab_UBIGEO[],MATCH(PlnMsv_Tab_DocumentosAux[[#This Row],[ADQ_UBIGEO]],Tab_UBIGEO[UBIGEO],0),MATCH($V$34,Tab_UBIGEO[#Headers],0)),"")</f>
        <v/>
      </c>
      <c r="W1096" s="50" t="str">
        <f>IFERROR(INDEX(Tab_UBIGEO[],MATCH(PlnMsv_Tab_DocumentosAux[[#This Row],[ADQ_UBIGEO]],Tab_UBIGEO[UBIGEO],0),MATCH($W$34,Tab_UBIGEO[#Headers],0)),"")</f>
        <v/>
      </c>
      <c r="X1096" s="51" t="str">
        <f>IFERROR(INDEX(Tab_UBIGEO[],MATCH(PlnMsv_Tab_Documentos[[#This Row],[Departamento]],Tab_UBIGEO[Departamento],0),MATCH(X$34,Tab_UBIGEO[#Headers],0)),"")</f>
        <v/>
      </c>
      <c r="Y1096" s="51" t="str">
        <f>IFERROR(INDEX(Tab_UBIGEO[],MATCH(PlnMsv_Tab_Documentos[[#This Row],[Provincia]],Tab_UBIGEO[Provincia],0),MATCH(Y$34,Tab_UBIGEO[#Headers],0)),"")</f>
        <v/>
      </c>
      <c r="Z1096" s="50" t="str">
        <f>IF(PlnMsv_Tab_Documentos[[#This Row],[Departamento]]&lt;&gt;"",IF(COUNTIF(Tab_UBIGEO[Departamento],PlnMsv_Tab_Documentos[[#This Row],[Departamento]])&gt;=1,1,0),"")</f>
        <v/>
      </c>
      <c r="AA10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6" s="34"/>
    </row>
    <row r="1097" spans="3:29" ht="27.6" customHeight="1">
      <c r="C1097" s="88"/>
      <c r="D1097" s="89"/>
      <c r="E1097" s="90"/>
      <c r="F1097" s="91"/>
      <c r="G1097" s="92"/>
      <c r="H1097" s="93"/>
      <c r="I1097" s="93"/>
      <c r="J1097" s="94"/>
      <c r="K1097" s="94"/>
      <c r="L1097" s="94"/>
      <c r="M1097" s="94"/>
      <c r="N1097" s="94"/>
      <c r="O1097" s="95"/>
      <c r="P1097" s="96"/>
      <c r="T1097" s="49">
        <v>1063</v>
      </c>
      <c r="U10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7" s="50" t="str">
        <f>IFERROR(INDEX(Tab_UBIGEO[],MATCH(PlnMsv_Tab_DocumentosAux[[#This Row],[ADQ_UBIGEO]],Tab_UBIGEO[UBIGEO],0),MATCH($V$34,Tab_UBIGEO[#Headers],0)),"")</f>
        <v/>
      </c>
      <c r="W1097" s="50" t="str">
        <f>IFERROR(INDEX(Tab_UBIGEO[],MATCH(PlnMsv_Tab_DocumentosAux[[#This Row],[ADQ_UBIGEO]],Tab_UBIGEO[UBIGEO],0),MATCH($W$34,Tab_UBIGEO[#Headers],0)),"")</f>
        <v/>
      </c>
      <c r="X1097" s="51" t="str">
        <f>IFERROR(INDEX(Tab_UBIGEO[],MATCH(PlnMsv_Tab_Documentos[[#This Row],[Departamento]],Tab_UBIGEO[Departamento],0),MATCH(X$34,Tab_UBIGEO[#Headers],0)),"")</f>
        <v/>
      </c>
      <c r="Y1097" s="51" t="str">
        <f>IFERROR(INDEX(Tab_UBIGEO[],MATCH(PlnMsv_Tab_Documentos[[#This Row],[Provincia]],Tab_UBIGEO[Provincia],0),MATCH(Y$34,Tab_UBIGEO[#Headers],0)),"")</f>
        <v/>
      </c>
      <c r="Z1097" s="50" t="str">
        <f>IF(PlnMsv_Tab_Documentos[[#This Row],[Departamento]]&lt;&gt;"",IF(COUNTIF(Tab_UBIGEO[Departamento],PlnMsv_Tab_Documentos[[#This Row],[Departamento]])&gt;=1,1,0),"")</f>
        <v/>
      </c>
      <c r="AA10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7" s="34"/>
    </row>
    <row r="1098" spans="3:29" ht="27.6" customHeight="1">
      <c r="C1098" s="88"/>
      <c r="D1098" s="89"/>
      <c r="E1098" s="90"/>
      <c r="F1098" s="91"/>
      <c r="G1098" s="92"/>
      <c r="H1098" s="93"/>
      <c r="I1098" s="93"/>
      <c r="J1098" s="94"/>
      <c r="K1098" s="94"/>
      <c r="L1098" s="94"/>
      <c r="M1098" s="94"/>
      <c r="N1098" s="94"/>
      <c r="O1098" s="95"/>
      <c r="P1098" s="96"/>
      <c r="T1098" s="49">
        <v>1064</v>
      </c>
      <c r="U10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8" s="50" t="str">
        <f>IFERROR(INDEX(Tab_UBIGEO[],MATCH(PlnMsv_Tab_DocumentosAux[[#This Row],[ADQ_UBIGEO]],Tab_UBIGEO[UBIGEO],0),MATCH($V$34,Tab_UBIGEO[#Headers],0)),"")</f>
        <v/>
      </c>
      <c r="W1098" s="50" t="str">
        <f>IFERROR(INDEX(Tab_UBIGEO[],MATCH(PlnMsv_Tab_DocumentosAux[[#This Row],[ADQ_UBIGEO]],Tab_UBIGEO[UBIGEO],0),MATCH($W$34,Tab_UBIGEO[#Headers],0)),"")</f>
        <v/>
      </c>
      <c r="X1098" s="51" t="str">
        <f>IFERROR(INDEX(Tab_UBIGEO[],MATCH(PlnMsv_Tab_Documentos[[#This Row],[Departamento]],Tab_UBIGEO[Departamento],0),MATCH(X$34,Tab_UBIGEO[#Headers],0)),"")</f>
        <v/>
      </c>
      <c r="Y1098" s="51" t="str">
        <f>IFERROR(INDEX(Tab_UBIGEO[],MATCH(PlnMsv_Tab_Documentos[[#This Row],[Provincia]],Tab_UBIGEO[Provincia],0),MATCH(Y$34,Tab_UBIGEO[#Headers],0)),"")</f>
        <v/>
      </c>
      <c r="Z1098" s="50" t="str">
        <f>IF(PlnMsv_Tab_Documentos[[#This Row],[Departamento]]&lt;&gt;"",IF(COUNTIF(Tab_UBIGEO[Departamento],PlnMsv_Tab_Documentos[[#This Row],[Departamento]])&gt;=1,1,0),"")</f>
        <v/>
      </c>
      <c r="AA10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8" s="34"/>
    </row>
    <row r="1099" spans="3:29" ht="27.6" customHeight="1">
      <c r="C1099" s="88"/>
      <c r="D1099" s="89"/>
      <c r="E1099" s="90"/>
      <c r="F1099" s="91"/>
      <c r="G1099" s="92"/>
      <c r="H1099" s="93"/>
      <c r="I1099" s="93"/>
      <c r="J1099" s="94"/>
      <c r="K1099" s="94"/>
      <c r="L1099" s="94"/>
      <c r="M1099" s="94"/>
      <c r="N1099" s="94"/>
      <c r="O1099" s="95"/>
      <c r="P1099" s="96"/>
      <c r="T1099" s="49">
        <v>1065</v>
      </c>
      <c r="U10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099" s="50" t="str">
        <f>IFERROR(INDEX(Tab_UBIGEO[],MATCH(PlnMsv_Tab_DocumentosAux[[#This Row],[ADQ_UBIGEO]],Tab_UBIGEO[UBIGEO],0),MATCH($V$34,Tab_UBIGEO[#Headers],0)),"")</f>
        <v/>
      </c>
      <c r="W1099" s="50" t="str">
        <f>IFERROR(INDEX(Tab_UBIGEO[],MATCH(PlnMsv_Tab_DocumentosAux[[#This Row],[ADQ_UBIGEO]],Tab_UBIGEO[UBIGEO],0),MATCH($W$34,Tab_UBIGEO[#Headers],0)),"")</f>
        <v/>
      </c>
      <c r="X1099" s="51" t="str">
        <f>IFERROR(INDEX(Tab_UBIGEO[],MATCH(PlnMsv_Tab_Documentos[[#This Row],[Departamento]],Tab_UBIGEO[Departamento],0),MATCH(X$34,Tab_UBIGEO[#Headers],0)),"")</f>
        <v/>
      </c>
      <c r="Y1099" s="51" t="str">
        <f>IFERROR(INDEX(Tab_UBIGEO[],MATCH(PlnMsv_Tab_Documentos[[#This Row],[Provincia]],Tab_UBIGEO[Provincia],0),MATCH(Y$34,Tab_UBIGEO[#Headers],0)),"")</f>
        <v/>
      </c>
      <c r="Z1099" s="50" t="str">
        <f>IF(PlnMsv_Tab_Documentos[[#This Row],[Departamento]]&lt;&gt;"",IF(COUNTIF(Tab_UBIGEO[Departamento],PlnMsv_Tab_Documentos[[#This Row],[Departamento]])&gt;=1,1,0),"")</f>
        <v/>
      </c>
      <c r="AA10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0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099" s="34"/>
    </row>
    <row r="1100" spans="3:29" ht="27.6" customHeight="1">
      <c r="C1100" s="88"/>
      <c r="D1100" s="89"/>
      <c r="E1100" s="90"/>
      <c r="F1100" s="91"/>
      <c r="G1100" s="92"/>
      <c r="H1100" s="93"/>
      <c r="I1100" s="93"/>
      <c r="J1100" s="94"/>
      <c r="K1100" s="94"/>
      <c r="L1100" s="94"/>
      <c r="M1100" s="94"/>
      <c r="N1100" s="94"/>
      <c r="O1100" s="95"/>
      <c r="P1100" s="96"/>
      <c r="T1100" s="49">
        <v>1066</v>
      </c>
      <c r="U11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0" s="50" t="str">
        <f>IFERROR(INDEX(Tab_UBIGEO[],MATCH(PlnMsv_Tab_DocumentosAux[[#This Row],[ADQ_UBIGEO]],Tab_UBIGEO[UBIGEO],0),MATCH($V$34,Tab_UBIGEO[#Headers],0)),"")</f>
        <v/>
      </c>
      <c r="W1100" s="50" t="str">
        <f>IFERROR(INDEX(Tab_UBIGEO[],MATCH(PlnMsv_Tab_DocumentosAux[[#This Row],[ADQ_UBIGEO]],Tab_UBIGEO[UBIGEO],0),MATCH($W$34,Tab_UBIGEO[#Headers],0)),"")</f>
        <v/>
      </c>
      <c r="X1100" s="51" t="str">
        <f>IFERROR(INDEX(Tab_UBIGEO[],MATCH(PlnMsv_Tab_Documentos[[#This Row],[Departamento]],Tab_UBIGEO[Departamento],0),MATCH(X$34,Tab_UBIGEO[#Headers],0)),"")</f>
        <v/>
      </c>
      <c r="Y1100" s="51" t="str">
        <f>IFERROR(INDEX(Tab_UBIGEO[],MATCH(PlnMsv_Tab_Documentos[[#This Row],[Provincia]],Tab_UBIGEO[Provincia],0),MATCH(Y$34,Tab_UBIGEO[#Headers],0)),"")</f>
        <v/>
      </c>
      <c r="Z1100" s="50" t="str">
        <f>IF(PlnMsv_Tab_Documentos[[#This Row],[Departamento]]&lt;&gt;"",IF(COUNTIF(Tab_UBIGEO[Departamento],PlnMsv_Tab_Documentos[[#This Row],[Departamento]])&gt;=1,1,0),"")</f>
        <v/>
      </c>
      <c r="AA11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0" s="34"/>
    </row>
    <row r="1101" spans="3:29" ht="27.6" customHeight="1">
      <c r="C1101" s="88"/>
      <c r="D1101" s="89"/>
      <c r="E1101" s="90"/>
      <c r="F1101" s="91"/>
      <c r="G1101" s="92"/>
      <c r="H1101" s="93"/>
      <c r="I1101" s="93"/>
      <c r="J1101" s="94"/>
      <c r="K1101" s="94"/>
      <c r="L1101" s="94"/>
      <c r="M1101" s="94"/>
      <c r="N1101" s="94"/>
      <c r="O1101" s="95"/>
      <c r="P1101" s="96"/>
      <c r="T1101" s="49">
        <v>1067</v>
      </c>
      <c r="U11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1" s="50" t="str">
        <f>IFERROR(INDEX(Tab_UBIGEO[],MATCH(PlnMsv_Tab_DocumentosAux[[#This Row],[ADQ_UBIGEO]],Tab_UBIGEO[UBIGEO],0),MATCH($V$34,Tab_UBIGEO[#Headers],0)),"")</f>
        <v/>
      </c>
      <c r="W1101" s="50" t="str">
        <f>IFERROR(INDEX(Tab_UBIGEO[],MATCH(PlnMsv_Tab_DocumentosAux[[#This Row],[ADQ_UBIGEO]],Tab_UBIGEO[UBIGEO],0),MATCH($W$34,Tab_UBIGEO[#Headers],0)),"")</f>
        <v/>
      </c>
      <c r="X1101" s="51" t="str">
        <f>IFERROR(INDEX(Tab_UBIGEO[],MATCH(PlnMsv_Tab_Documentos[[#This Row],[Departamento]],Tab_UBIGEO[Departamento],0),MATCH(X$34,Tab_UBIGEO[#Headers],0)),"")</f>
        <v/>
      </c>
      <c r="Y1101" s="51" t="str">
        <f>IFERROR(INDEX(Tab_UBIGEO[],MATCH(PlnMsv_Tab_Documentos[[#This Row],[Provincia]],Tab_UBIGEO[Provincia],0),MATCH(Y$34,Tab_UBIGEO[#Headers],0)),"")</f>
        <v/>
      </c>
      <c r="Z1101" s="50" t="str">
        <f>IF(PlnMsv_Tab_Documentos[[#This Row],[Departamento]]&lt;&gt;"",IF(COUNTIF(Tab_UBIGEO[Departamento],PlnMsv_Tab_Documentos[[#This Row],[Departamento]])&gt;=1,1,0),"")</f>
        <v/>
      </c>
      <c r="AA11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1" s="34"/>
    </row>
    <row r="1102" spans="3:29" ht="27.6" customHeight="1">
      <c r="C1102" s="88"/>
      <c r="D1102" s="89"/>
      <c r="E1102" s="90"/>
      <c r="F1102" s="91"/>
      <c r="G1102" s="92"/>
      <c r="H1102" s="93"/>
      <c r="I1102" s="93"/>
      <c r="J1102" s="94"/>
      <c r="K1102" s="94"/>
      <c r="L1102" s="94"/>
      <c r="M1102" s="94"/>
      <c r="N1102" s="94"/>
      <c r="O1102" s="95"/>
      <c r="P1102" s="96"/>
      <c r="T1102" s="49">
        <v>1068</v>
      </c>
      <c r="U11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2" s="50" t="str">
        <f>IFERROR(INDEX(Tab_UBIGEO[],MATCH(PlnMsv_Tab_DocumentosAux[[#This Row],[ADQ_UBIGEO]],Tab_UBIGEO[UBIGEO],0),MATCH($V$34,Tab_UBIGEO[#Headers],0)),"")</f>
        <v/>
      </c>
      <c r="W1102" s="50" t="str">
        <f>IFERROR(INDEX(Tab_UBIGEO[],MATCH(PlnMsv_Tab_DocumentosAux[[#This Row],[ADQ_UBIGEO]],Tab_UBIGEO[UBIGEO],0),MATCH($W$34,Tab_UBIGEO[#Headers],0)),"")</f>
        <v/>
      </c>
      <c r="X1102" s="51" t="str">
        <f>IFERROR(INDEX(Tab_UBIGEO[],MATCH(PlnMsv_Tab_Documentos[[#This Row],[Departamento]],Tab_UBIGEO[Departamento],0),MATCH(X$34,Tab_UBIGEO[#Headers],0)),"")</f>
        <v/>
      </c>
      <c r="Y1102" s="51" t="str">
        <f>IFERROR(INDEX(Tab_UBIGEO[],MATCH(PlnMsv_Tab_Documentos[[#This Row],[Provincia]],Tab_UBIGEO[Provincia],0),MATCH(Y$34,Tab_UBIGEO[#Headers],0)),"")</f>
        <v/>
      </c>
      <c r="Z1102" s="50" t="str">
        <f>IF(PlnMsv_Tab_Documentos[[#This Row],[Departamento]]&lt;&gt;"",IF(COUNTIF(Tab_UBIGEO[Departamento],PlnMsv_Tab_Documentos[[#This Row],[Departamento]])&gt;=1,1,0),"")</f>
        <v/>
      </c>
      <c r="AA11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2" s="34"/>
    </row>
    <row r="1103" spans="3:29" ht="27.6" customHeight="1">
      <c r="C1103" s="88"/>
      <c r="D1103" s="89"/>
      <c r="E1103" s="90"/>
      <c r="F1103" s="91"/>
      <c r="G1103" s="92"/>
      <c r="H1103" s="93"/>
      <c r="I1103" s="93"/>
      <c r="J1103" s="94"/>
      <c r="K1103" s="94"/>
      <c r="L1103" s="94"/>
      <c r="M1103" s="94"/>
      <c r="N1103" s="94"/>
      <c r="O1103" s="95"/>
      <c r="P1103" s="96"/>
      <c r="T1103" s="49">
        <v>1069</v>
      </c>
      <c r="U11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3" s="50" t="str">
        <f>IFERROR(INDEX(Tab_UBIGEO[],MATCH(PlnMsv_Tab_DocumentosAux[[#This Row],[ADQ_UBIGEO]],Tab_UBIGEO[UBIGEO],0),MATCH($V$34,Tab_UBIGEO[#Headers],0)),"")</f>
        <v/>
      </c>
      <c r="W1103" s="50" t="str">
        <f>IFERROR(INDEX(Tab_UBIGEO[],MATCH(PlnMsv_Tab_DocumentosAux[[#This Row],[ADQ_UBIGEO]],Tab_UBIGEO[UBIGEO],0),MATCH($W$34,Tab_UBIGEO[#Headers],0)),"")</f>
        <v/>
      </c>
      <c r="X1103" s="51" t="str">
        <f>IFERROR(INDEX(Tab_UBIGEO[],MATCH(PlnMsv_Tab_Documentos[[#This Row],[Departamento]],Tab_UBIGEO[Departamento],0),MATCH(X$34,Tab_UBIGEO[#Headers],0)),"")</f>
        <v/>
      </c>
      <c r="Y1103" s="51" t="str">
        <f>IFERROR(INDEX(Tab_UBIGEO[],MATCH(PlnMsv_Tab_Documentos[[#This Row],[Provincia]],Tab_UBIGEO[Provincia],0),MATCH(Y$34,Tab_UBIGEO[#Headers],0)),"")</f>
        <v/>
      </c>
      <c r="Z1103" s="50" t="str">
        <f>IF(PlnMsv_Tab_Documentos[[#This Row],[Departamento]]&lt;&gt;"",IF(COUNTIF(Tab_UBIGEO[Departamento],PlnMsv_Tab_Documentos[[#This Row],[Departamento]])&gt;=1,1,0),"")</f>
        <v/>
      </c>
      <c r="AA11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3" s="34"/>
    </row>
    <row r="1104" spans="3:29" ht="27.6" customHeight="1">
      <c r="C1104" s="88"/>
      <c r="D1104" s="89"/>
      <c r="E1104" s="90"/>
      <c r="F1104" s="91"/>
      <c r="G1104" s="92"/>
      <c r="H1104" s="93"/>
      <c r="I1104" s="93"/>
      <c r="J1104" s="94"/>
      <c r="K1104" s="94"/>
      <c r="L1104" s="94"/>
      <c r="M1104" s="94"/>
      <c r="N1104" s="94"/>
      <c r="O1104" s="95"/>
      <c r="P1104" s="96"/>
      <c r="T1104" s="49">
        <v>1070</v>
      </c>
      <c r="U11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4" s="50" t="str">
        <f>IFERROR(INDEX(Tab_UBIGEO[],MATCH(PlnMsv_Tab_DocumentosAux[[#This Row],[ADQ_UBIGEO]],Tab_UBIGEO[UBIGEO],0),MATCH($V$34,Tab_UBIGEO[#Headers],0)),"")</f>
        <v/>
      </c>
      <c r="W1104" s="50" t="str">
        <f>IFERROR(INDEX(Tab_UBIGEO[],MATCH(PlnMsv_Tab_DocumentosAux[[#This Row],[ADQ_UBIGEO]],Tab_UBIGEO[UBIGEO],0),MATCH($W$34,Tab_UBIGEO[#Headers],0)),"")</f>
        <v/>
      </c>
      <c r="X1104" s="51" t="str">
        <f>IFERROR(INDEX(Tab_UBIGEO[],MATCH(PlnMsv_Tab_Documentos[[#This Row],[Departamento]],Tab_UBIGEO[Departamento],0),MATCH(X$34,Tab_UBIGEO[#Headers],0)),"")</f>
        <v/>
      </c>
      <c r="Y1104" s="51" t="str">
        <f>IFERROR(INDEX(Tab_UBIGEO[],MATCH(PlnMsv_Tab_Documentos[[#This Row],[Provincia]],Tab_UBIGEO[Provincia],0),MATCH(Y$34,Tab_UBIGEO[#Headers],0)),"")</f>
        <v/>
      </c>
      <c r="Z1104" s="50" t="str">
        <f>IF(PlnMsv_Tab_Documentos[[#This Row],[Departamento]]&lt;&gt;"",IF(COUNTIF(Tab_UBIGEO[Departamento],PlnMsv_Tab_Documentos[[#This Row],[Departamento]])&gt;=1,1,0),"")</f>
        <v/>
      </c>
      <c r="AA11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4" s="34"/>
    </row>
    <row r="1105" spans="3:29" ht="27.6" customHeight="1">
      <c r="C1105" s="88"/>
      <c r="D1105" s="89"/>
      <c r="E1105" s="90"/>
      <c r="F1105" s="91"/>
      <c r="G1105" s="92"/>
      <c r="H1105" s="93"/>
      <c r="I1105" s="93"/>
      <c r="J1105" s="94"/>
      <c r="K1105" s="94"/>
      <c r="L1105" s="94"/>
      <c r="M1105" s="94"/>
      <c r="N1105" s="94"/>
      <c r="O1105" s="95"/>
      <c r="P1105" s="96"/>
      <c r="T1105" s="49">
        <v>1071</v>
      </c>
      <c r="U11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5" s="50" t="str">
        <f>IFERROR(INDEX(Tab_UBIGEO[],MATCH(PlnMsv_Tab_DocumentosAux[[#This Row],[ADQ_UBIGEO]],Tab_UBIGEO[UBIGEO],0),MATCH($V$34,Tab_UBIGEO[#Headers],0)),"")</f>
        <v/>
      </c>
      <c r="W1105" s="50" t="str">
        <f>IFERROR(INDEX(Tab_UBIGEO[],MATCH(PlnMsv_Tab_DocumentosAux[[#This Row],[ADQ_UBIGEO]],Tab_UBIGEO[UBIGEO],0),MATCH($W$34,Tab_UBIGEO[#Headers],0)),"")</f>
        <v/>
      </c>
      <c r="X1105" s="51" t="str">
        <f>IFERROR(INDEX(Tab_UBIGEO[],MATCH(PlnMsv_Tab_Documentos[[#This Row],[Departamento]],Tab_UBIGEO[Departamento],0),MATCH(X$34,Tab_UBIGEO[#Headers],0)),"")</f>
        <v/>
      </c>
      <c r="Y1105" s="51" t="str">
        <f>IFERROR(INDEX(Tab_UBIGEO[],MATCH(PlnMsv_Tab_Documentos[[#This Row],[Provincia]],Tab_UBIGEO[Provincia],0),MATCH(Y$34,Tab_UBIGEO[#Headers],0)),"")</f>
        <v/>
      </c>
      <c r="Z1105" s="50" t="str">
        <f>IF(PlnMsv_Tab_Documentos[[#This Row],[Departamento]]&lt;&gt;"",IF(COUNTIF(Tab_UBIGEO[Departamento],PlnMsv_Tab_Documentos[[#This Row],[Departamento]])&gt;=1,1,0),"")</f>
        <v/>
      </c>
      <c r="AA11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5" s="34"/>
    </row>
    <row r="1106" spans="3:29" ht="27.6" customHeight="1">
      <c r="C1106" s="88"/>
      <c r="D1106" s="89"/>
      <c r="E1106" s="90"/>
      <c r="F1106" s="91"/>
      <c r="G1106" s="92"/>
      <c r="H1106" s="93"/>
      <c r="I1106" s="93"/>
      <c r="J1106" s="94"/>
      <c r="K1106" s="94"/>
      <c r="L1106" s="94"/>
      <c r="M1106" s="94"/>
      <c r="N1106" s="94"/>
      <c r="O1106" s="95"/>
      <c r="P1106" s="96"/>
      <c r="T1106" s="49">
        <v>1072</v>
      </c>
      <c r="U11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6" s="50" t="str">
        <f>IFERROR(INDEX(Tab_UBIGEO[],MATCH(PlnMsv_Tab_DocumentosAux[[#This Row],[ADQ_UBIGEO]],Tab_UBIGEO[UBIGEO],0),MATCH($V$34,Tab_UBIGEO[#Headers],0)),"")</f>
        <v/>
      </c>
      <c r="W1106" s="50" t="str">
        <f>IFERROR(INDEX(Tab_UBIGEO[],MATCH(PlnMsv_Tab_DocumentosAux[[#This Row],[ADQ_UBIGEO]],Tab_UBIGEO[UBIGEO],0),MATCH($W$34,Tab_UBIGEO[#Headers],0)),"")</f>
        <v/>
      </c>
      <c r="X1106" s="51" t="str">
        <f>IFERROR(INDEX(Tab_UBIGEO[],MATCH(PlnMsv_Tab_Documentos[[#This Row],[Departamento]],Tab_UBIGEO[Departamento],0),MATCH(X$34,Tab_UBIGEO[#Headers],0)),"")</f>
        <v/>
      </c>
      <c r="Y1106" s="51" t="str">
        <f>IFERROR(INDEX(Tab_UBIGEO[],MATCH(PlnMsv_Tab_Documentos[[#This Row],[Provincia]],Tab_UBIGEO[Provincia],0),MATCH(Y$34,Tab_UBIGEO[#Headers],0)),"")</f>
        <v/>
      </c>
      <c r="Z1106" s="50" t="str">
        <f>IF(PlnMsv_Tab_Documentos[[#This Row],[Departamento]]&lt;&gt;"",IF(COUNTIF(Tab_UBIGEO[Departamento],PlnMsv_Tab_Documentos[[#This Row],[Departamento]])&gt;=1,1,0),"")</f>
        <v/>
      </c>
      <c r="AA11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6" s="34"/>
    </row>
    <row r="1107" spans="3:29" ht="27.6" customHeight="1">
      <c r="C1107" s="88"/>
      <c r="D1107" s="89"/>
      <c r="E1107" s="90"/>
      <c r="F1107" s="91"/>
      <c r="G1107" s="92"/>
      <c r="H1107" s="93"/>
      <c r="I1107" s="93"/>
      <c r="J1107" s="94"/>
      <c r="K1107" s="94"/>
      <c r="L1107" s="94"/>
      <c r="M1107" s="94"/>
      <c r="N1107" s="94"/>
      <c r="O1107" s="95"/>
      <c r="P1107" s="96"/>
      <c r="T1107" s="49">
        <v>1073</v>
      </c>
      <c r="U11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7" s="50" t="str">
        <f>IFERROR(INDEX(Tab_UBIGEO[],MATCH(PlnMsv_Tab_DocumentosAux[[#This Row],[ADQ_UBIGEO]],Tab_UBIGEO[UBIGEO],0),MATCH($V$34,Tab_UBIGEO[#Headers],0)),"")</f>
        <v/>
      </c>
      <c r="W1107" s="50" t="str">
        <f>IFERROR(INDEX(Tab_UBIGEO[],MATCH(PlnMsv_Tab_DocumentosAux[[#This Row],[ADQ_UBIGEO]],Tab_UBIGEO[UBIGEO],0),MATCH($W$34,Tab_UBIGEO[#Headers],0)),"")</f>
        <v/>
      </c>
      <c r="X1107" s="51" t="str">
        <f>IFERROR(INDEX(Tab_UBIGEO[],MATCH(PlnMsv_Tab_Documentos[[#This Row],[Departamento]],Tab_UBIGEO[Departamento],0),MATCH(X$34,Tab_UBIGEO[#Headers],0)),"")</f>
        <v/>
      </c>
      <c r="Y1107" s="51" t="str">
        <f>IFERROR(INDEX(Tab_UBIGEO[],MATCH(PlnMsv_Tab_Documentos[[#This Row],[Provincia]],Tab_UBIGEO[Provincia],0),MATCH(Y$34,Tab_UBIGEO[#Headers],0)),"")</f>
        <v/>
      </c>
      <c r="Z1107" s="50" t="str">
        <f>IF(PlnMsv_Tab_Documentos[[#This Row],[Departamento]]&lt;&gt;"",IF(COUNTIF(Tab_UBIGEO[Departamento],PlnMsv_Tab_Documentos[[#This Row],[Departamento]])&gt;=1,1,0),"")</f>
        <v/>
      </c>
      <c r="AA11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7" s="34"/>
    </row>
    <row r="1108" spans="3:29" ht="27.6" customHeight="1">
      <c r="C1108" s="88"/>
      <c r="D1108" s="89"/>
      <c r="E1108" s="90"/>
      <c r="F1108" s="91"/>
      <c r="G1108" s="92"/>
      <c r="H1108" s="93"/>
      <c r="I1108" s="93"/>
      <c r="J1108" s="94"/>
      <c r="K1108" s="94"/>
      <c r="L1108" s="94"/>
      <c r="M1108" s="94"/>
      <c r="N1108" s="94"/>
      <c r="O1108" s="95"/>
      <c r="P1108" s="96"/>
      <c r="T1108" s="49">
        <v>1074</v>
      </c>
      <c r="U11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8" s="50" t="str">
        <f>IFERROR(INDEX(Tab_UBIGEO[],MATCH(PlnMsv_Tab_DocumentosAux[[#This Row],[ADQ_UBIGEO]],Tab_UBIGEO[UBIGEO],0),MATCH($V$34,Tab_UBIGEO[#Headers],0)),"")</f>
        <v/>
      </c>
      <c r="W1108" s="50" t="str">
        <f>IFERROR(INDEX(Tab_UBIGEO[],MATCH(PlnMsv_Tab_DocumentosAux[[#This Row],[ADQ_UBIGEO]],Tab_UBIGEO[UBIGEO],0),MATCH($W$34,Tab_UBIGEO[#Headers],0)),"")</f>
        <v/>
      </c>
      <c r="X1108" s="51" t="str">
        <f>IFERROR(INDEX(Tab_UBIGEO[],MATCH(PlnMsv_Tab_Documentos[[#This Row],[Departamento]],Tab_UBIGEO[Departamento],0),MATCH(X$34,Tab_UBIGEO[#Headers],0)),"")</f>
        <v/>
      </c>
      <c r="Y1108" s="51" t="str">
        <f>IFERROR(INDEX(Tab_UBIGEO[],MATCH(PlnMsv_Tab_Documentos[[#This Row],[Provincia]],Tab_UBIGEO[Provincia],0),MATCH(Y$34,Tab_UBIGEO[#Headers],0)),"")</f>
        <v/>
      </c>
      <c r="Z1108" s="50" t="str">
        <f>IF(PlnMsv_Tab_Documentos[[#This Row],[Departamento]]&lt;&gt;"",IF(COUNTIF(Tab_UBIGEO[Departamento],PlnMsv_Tab_Documentos[[#This Row],[Departamento]])&gt;=1,1,0),"")</f>
        <v/>
      </c>
      <c r="AA11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8" s="34"/>
    </row>
    <row r="1109" spans="3:29" ht="27.6" customHeight="1">
      <c r="C1109" s="88"/>
      <c r="D1109" s="89"/>
      <c r="E1109" s="90"/>
      <c r="F1109" s="91"/>
      <c r="G1109" s="92"/>
      <c r="H1109" s="93"/>
      <c r="I1109" s="93"/>
      <c r="J1109" s="94"/>
      <c r="K1109" s="94"/>
      <c r="L1109" s="94"/>
      <c r="M1109" s="94"/>
      <c r="N1109" s="94"/>
      <c r="O1109" s="95"/>
      <c r="P1109" s="96"/>
      <c r="T1109" s="49">
        <v>1075</v>
      </c>
      <c r="U11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09" s="50" t="str">
        <f>IFERROR(INDEX(Tab_UBIGEO[],MATCH(PlnMsv_Tab_DocumentosAux[[#This Row],[ADQ_UBIGEO]],Tab_UBIGEO[UBIGEO],0),MATCH($V$34,Tab_UBIGEO[#Headers],0)),"")</f>
        <v/>
      </c>
      <c r="W1109" s="50" t="str">
        <f>IFERROR(INDEX(Tab_UBIGEO[],MATCH(PlnMsv_Tab_DocumentosAux[[#This Row],[ADQ_UBIGEO]],Tab_UBIGEO[UBIGEO],0),MATCH($W$34,Tab_UBIGEO[#Headers],0)),"")</f>
        <v/>
      </c>
      <c r="X1109" s="51" t="str">
        <f>IFERROR(INDEX(Tab_UBIGEO[],MATCH(PlnMsv_Tab_Documentos[[#This Row],[Departamento]],Tab_UBIGEO[Departamento],0),MATCH(X$34,Tab_UBIGEO[#Headers],0)),"")</f>
        <v/>
      </c>
      <c r="Y1109" s="51" t="str">
        <f>IFERROR(INDEX(Tab_UBIGEO[],MATCH(PlnMsv_Tab_Documentos[[#This Row],[Provincia]],Tab_UBIGEO[Provincia],0),MATCH(Y$34,Tab_UBIGEO[#Headers],0)),"")</f>
        <v/>
      </c>
      <c r="Z1109" s="50" t="str">
        <f>IF(PlnMsv_Tab_Documentos[[#This Row],[Departamento]]&lt;&gt;"",IF(COUNTIF(Tab_UBIGEO[Departamento],PlnMsv_Tab_Documentos[[#This Row],[Departamento]])&gt;=1,1,0),"")</f>
        <v/>
      </c>
      <c r="AA11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09" s="34"/>
    </row>
    <row r="1110" spans="3:29" ht="27.6" customHeight="1">
      <c r="C1110" s="88"/>
      <c r="D1110" s="89"/>
      <c r="E1110" s="90"/>
      <c r="F1110" s="91"/>
      <c r="G1110" s="92"/>
      <c r="H1110" s="93"/>
      <c r="I1110" s="93"/>
      <c r="J1110" s="94"/>
      <c r="K1110" s="94"/>
      <c r="L1110" s="94"/>
      <c r="M1110" s="94"/>
      <c r="N1110" s="94"/>
      <c r="O1110" s="95"/>
      <c r="P1110" s="96"/>
      <c r="T1110" s="49">
        <v>1076</v>
      </c>
      <c r="U11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0" s="50" t="str">
        <f>IFERROR(INDEX(Tab_UBIGEO[],MATCH(PlnMsv_Tab_DocumentosAux[[#This Row],[ADQ_UBIGEO]],Tab_UBIGEO[UBIGEO],0),MATCH($V$34,Tab_UBIGEO[#Headers],0)),"")</f>
        <v/>
      </c>
      <c r="W1110" s="50" t="str">
        <f>IFERROR(INDEX(Tab_UBIGEO[],MATCH(PlnMsv_Tab_DocumentosAux[[#This Row],[ADQ_UBIGEO]],Tab_UBIGEO[UBIGEO],0),MATCH($W$34,Tab_UBIGEO[#Headers],0)),"")</f>
        <v/>
      </c>
      <c r="X1110" s="51" t="str">
        <f>IFERROR(INDEX(Tab_UBIGEO[],MATCH(PlnMsv_Tab_Documentos[[#This Row],[Departamento]],Tab_UBIGEO[Departamento],0),MATCH(X$34,Tab_UBIGEO[#Headers],0)),"")</f>
        <v/>
      </c>
      <c r="Y1110" s="51" t="str">
        <f>IFERROR(INDEX(Tab_UBIGEO[],MATCH(PlnMsv_Tab_Documentos[[#This Row],[Provincia]],Tab_UBIGEO[Provincia],0),MATCH(Y$34,Tab_UBIGEO[#Headers],0)),"")</f>
        <v/>
      </c>
      <c r="Z1110" s="50" t="str">
        <f>IF(PlnMsv_Tab_Documentos[[#This Row],[Departamento]]&lt;&gt;"",IF(COUNTIF(Tab_UBIGEO[Departamento],PlnMsv_Tab_Documentos[[#This Row],[Departamento]])&gt;=1,1,0),"")</f>
        <v/>
      </c>
      <c r="AA11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0" s="34"/>
    </row>
    <row r="1111" spans="3:29" ht="27.6" customHeight="1">
      <c r="C1111" s="88"/>
      <c r="D1111" s="89"/>
      <c r="E1111" s="90"/>
      <c r="F1111" s="91"/>
      <c r="G1111" s="92"/>
      <c r="H1111" s="93"/>
      <c r="I1111" s="93"/>
      <c r="J1111" s="94"/>
      <c r="K1111" s="94"/>
      <c r="L1111" s="94"/>
      <c r="M1111" s="94"/>
      <c r="N1111" s="94"/>
      <c r="O1111" s="95"/>
      <c r="P1111" s="96"/>
      <c r="T1111" s="49">
        <v>1077</v>
      </c>
      <c r="U11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1" s="50" t="str">
        <f>IFERROR(INDEX(Tab_UBIGEO[],MATCH(PlnMsv_Tab_DocumentosAux[[#This Row],[ADQ_UBIGEO]],Tab_UBIGEO[UBIGEO],0),MATCH($V$34,Tab_UBIGEO[#Headers],0)),"")</f>
        <v/>
      </c>
      <c r="W1111" s="50" t="str">
        <f>IFERROR(INDEX(Tab_UBIGEO[],MATCH(PlnMsv_Tab_DocumentosAux[[#This Row],[ADQ_UBIGEO]],Tab_UBIGEO[UBIGEO],0),MATCH($W$34,Tab_UBIGEO[#Headers],0)),"")</f>
        <v/>
      </c>
      <c r="X1111" s="51" t="str">
        <f>IFERROR(INDEX(Tab_UBIGEO[],MATCH(PlnMsv_Tab_Documentos[[#This Row],[Departamento]],Tab_UBIGEO[Departamento],0),MATCH(X$34,Tab_UBIGEO[#Headers],0)),"")</f>
        <v/>
      </c>
      <c r="Y1111" s="51" t="str">
        <f>IFERROR(INDEX(Tab_UBIGEO[],MATCH(PlnMsv_Tab_Documentos[[#This Row],[Provincia]],Tab_UBIGEO[Provincia],0),MATCH(Y$34,Tab_UBIGEO[#Headers],0)),"")</f>
        <v/>
      </c>
      <c r="Z1111" s="50" t="str">
        <f>IF(PlnMsv_Tab_Documentos[[#This Row],[Departamento]]&lt;&gt;"",IF(COUNTIF(Tab_UBIGEO[Departamento],PlnMsv_Tab_Documentos[[#This Row],[Departamento]])&gt;=1,1,0),"")</f>
        <v/>
      </c>
      <c r="AA11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1" s="34"/>
    </row>
    <row r="1112" spans="3:29" ht="27.6" customHeight="1">
      <c r="C1112" s="88"/>
      <c r="D1112" s="89"/>
      <c r="E1112" s="90"/>
      <c r="F1112" s="91"/>
      <c r="G1112" s="92"/>
      <c r="H1112" s="93"/>
      <c r="I1112" s="93"/>
      <c r="J1112" s="94"/>
      <c r="K1112" s="94"/>
      <c r="L1112" s="94"/>
      <c r="M1112" s="94"/>
      <c r="N1112" s="94"/>
      <c r="O1112" s="95"/>
      <c r="P1112" s="96"/>
      <c r="T1112" s="49">
        <v>1078</v>
      </c>
      <c r="U11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2" s="50" t="str">
        <f>IFERROR(INDEX(Tab_UBIGEO[],MATCH(PlnMsv_Tab_DocumentosAux[[#This Row],[ADQ_UBIGEO]],Tab_UBIGEO[UBIGEO],0),MATCH($V$34,Tab_UBIGEO[#Headers],0)),"")</f>
        <v/>
      </c>
      <c r="W1112" s="50" t="str">
        <f>IFERROR(INDEX(Tab_UBIGEO[],MATCH(PlnMsv_Tab_DocumentosAux[[#This Row],[ADQ_UBIGEO]],Tab_UBIGEO[UBIGEO],0),MATCH($W$34,Tab_UBIGEO[#Headers],0)),"")</f>
        <v/>
      </c>
      <c r="X1112" s="51" t="str">
        <f>IFERROR(INDEX(Tab_UBIGEO[],MATCH(PlnMsv_Tab_Documentos[[#This Row],[Departamento]],Tab_UBIGEO[Departamento],0),MATCH(X$34,Tab_UBIGEO[#Headers],0)),"")</f>
        <v/>
      </c>
      <c r="Y1112" s="51" t="str">
        <f>IFERROR(INDEX(Tab_UBIGEO[],MATCH(PlnMsv_Tab_Documentos[[#This Row],[Provincia]],Tab_UBIGEO[Provincia],0),MATCH(Y$34,Tab_UBIGEO[#Headers],0)),"")</f>
        <v/>
      </c>
      <c r="Z1112" s="50" t="str">
        <f>IF(PlnMsv_Tab_Documentos[[#This Row],[Departamento]]&lt;&gt;"",IF(COUNTIF(Tab_UBIGEO[Departamento],PlnMsv_Tab_Documentos[[#This Row],[Departamento]])&gt;=1,1,0),"")</f>
        <v/>
      </c>
      <c r="AA11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2" s="34"/>
    </row>
    <row r="1113" spans="3:29" ht="27.6" customHeight="1">
      <c r="C1113" s="88"/>
      <c r="D1113" s="89"/>
      <c r="E1113" s="90"/>
      <c r="F1113" s="91"/>
      <c r="G1113" s="92"/>
      <c r="H1113" s="93"/>
      <c r="I1113" s="93"/>
      <c r="J1113" s="94"/>
      <c r="K1113" s="94"/>
      <c r="L1113" s="94"/>
      <c r="M1113" s="94"/>
      <c r="N1113" s="94"/>
      <c r="O1113" s="95"/>
      <c r="P1113" s="96"/>
      <c r="T1113" s="49">
        <v>1079</v>
      </c>
      <c r="U11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3" s="50" t="str">
        <f>IFERROR(INDEX(Tab_UBIGEO[],MATCH(PlnMsv_Tab_DocumentosAux[[#This Row],[ADQ_UBIGEO]],Tab_UBIGEO[UBIGEO],0),MATCH($V$34,Tab_UBIGEO[#Headers],0)),"")</f>
        <v/>
      </c>
      <c r="W1113" s="50" t="str">
        <f>IFERROR(INDEX(Tab_UBIGEO[],MATCH(PlnMsv_Tab_DocumentosAux[[#This Row],[ADQ_UBIGEO]],Tab_UBIGEO[UBIGEO],0),MATCH($W$34,Tab_UBIGEO[#Headers],0)),"")</f>
        <v/>
      </c>
      <c r="X1113" s="51" t="str">
        <f>IFERROR(INDEX(Tab_UBIGEO[],MATCH(PlnMsv_Tab_Documentos[[#This Row],[Departamento]],Tab_UBIGEO[Departamento],0),MATCH(X$34,Tab_UBIGEO[#Headers],0)),"")</f>
        <v/>
      </c>
      <c r="Y1113" s="51" t="str">
        <f>IFERROR(INDEX(Tab_UBIGEO[],MATCH(PlnMsv_Tab_Documentos[[#This Row],[Provincia]],Tab_UBIGEO[Provincia],0),MATCH(Y$34,Tab_UBIGEO[#Headers],0)),"")</f>
        <v/>
      </c>
      <c r="Z1113" s="50" t="str">
        <f>IF(PlnMsv_Tab_Documentos[[#This Row],[Departamento]]&lt;&gt;"",IF(COUNTIF(Tab_UBIGEO[Departamento],PlnMsv_Tab_Documentos[[#This Row],[Departamento]])&gt;=1,1,0),"")</f>
        <v/>
      </c>
      <c r="AA11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3" s="34"/>
    </row>
    <row r="1114" spans="3:29" ht="27.6" customHeight="1">
      <c r="C1114" s="88"/>
      <c r="D1114" s="89"/>
      <c r="E1114" s="90"/>
      <c r="F1114" s="91"/>
      <c r="G1114" s="92"/>
      <c r="H1114" s="93"/>
      <c r="I1114" s="93"/>
      <c r="J1114" s="94"/>
      <c r="K1114" s="94"/>
      <c r="L1114" s="94"/>
      <c r="M1114" s="94"/>
      <c r="N1114" s="94"/>
      <c r="O1114" s="95"/>
      <c r="P1114" s="96"/>
      <c r="T1114" s="49">
        <v>1080</v>
      </c>
      <c r="U11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4" s="50" t="str">
        <f>IFERROR(INDEX(Tab_UBIGEO[],MATCH(PlnMsv_Tab_DocumentosAux[[#This Row],[ADQ_UBIGEO]],Tab_UBIGEO[UBIGEO],0),MATCH($V$34,Tab_UBIGEO[#Headers],0)),"")</f>
        <v/>
      </c>
      <c r="W1114" s="50" t="str">
        <f>IFERROR(INDEX(Tab_UBIGEO[],MATCH(PlnMsv_Tab_DocumentosAux[[#This Row],[ADQ_UBIGEO]],Tab_UBIGEO[UBIGEO],0),MATCH($W$34,Tab_UBIGEO[#Headers],0)),"")</f>
        <v/>
      </c>
      <c r="X1114" s="51" t="str">
        <f>IFERROR(INDEX(Tab_UBIGEO[],MATCH(PlnMsv_Tab_Documentos[[#This Row],[Departamento]],Tab_UBIGEO[Departamento],0),MATCH(X$34,Tab_UBIGEO[#Headers],0)),"")</f>
        <v/>
      </c>
      <c r="Y1114" s="51" t="str">
        <f>IFERROR(INDEX(Tab_UBIGEO[],MATCH(PlnMsv_Tab_Documentos[[#This Row],[Provincia]],Tab_UBIGEO[Provincia],0),MATCH(Y$34,Tab_UBIGEO[#Headers],0)),"")</f>
        <v/>
      </c>
      <c r="Z1114" s="50" t="str">
        <f>IF(PlnMsv_Tab_Documentos[[#This Row],[Departamento]]&lt;&gt;"",IF(COUNTIF(Tab_UBIGEO[Departamento],PlnMsv_Tab_Documentos[[#This Row],[Departamento]])&gt;=1,1,0),"")</f>
        <v/>
      </c>
      <c r="AA11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4" s="34"/>
    </row>
    <row r="1115" spans="3:29" ht="27.6" customHeight="1">
      <c r="C1115" s="88"/>
      <c r="D1115" s="89"/>
      <c r="E1115" s="90"/>
      <c r="F1115" s="91"/>
      <c r="G1115" s="92"/>
      <c r="H1115" s="93"/>
      <c r="I1115" s="93"/>
      <c r="J1115" s="94"/>
      <c r="K1115" s="94"/>
      <c r="L1115" s="94"/>
      <c r="M1115" s="94"/>
      <c r="N1115" s="94"/>
      <c r="O1115" s="95"/>
      <c r="P1115" s="96"/>
      <c r="T1115" s="49">
        <v>1081</v>
      </c>
      <c r="U11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5" s="50" t="str">
        <f>IFERROR(INDEX(Tab_UBIGEO[],MATCH(PlnMsv_Tab_DocumentosAux[[#This Row],[ADQ_UBIGEO]],Tab_UBIGEO[UBIGEO],0),MATCH($V$34,Tab_UBIGEO[#Headers],0)),"")</f>
        <v/>
      </c>
      <c r="W1115" s="50" t="str">
        <f>IFERROR(INDEX(Tab_UBIGEO[],MATCH(PlnMsv_Tab_DocumentosAux[[#This Row],[ADQ_UBIGEO]],Tab_UBIGEO[UBIGEO],0),MATCH($W$34,Tab_UBIGEO[#Headers],0)),"")</f>
        <v/>
      </c>
      <c r="X1115" s="51" t="str">
        <f>IFERROR(INDEX(Tab_UBIGEO[],MATCH(PlnMsv_Tab_Documentos[[#This Row],[Departamento]],Tab_UBIGEO[Departamento],0),MATCH(X$34,Tab_UBIGEO[#Headers],0)),"")</f>
        <v/>
      </c>
      <c r="Y1115" s="51" t="str">
        <f>IFERROR(INDEX(Tab_UBIGEO[],MATCH(PlnMsv_Tab_Documentos[[#This Row],[Provincia]],Tab_UBIGEO[Provincia],0),MATCH(Y$34,Tab_UBIGEO[#Headers],0)),"")</f>
        <v/>
      </c>
      <c r="Z1115" s="50" t="str">
        <f>IF(PlnMsv_Tab_Documentos[[#This Row],[Departamento]]&lt;&gt;"",IF(COUNTIF(Tab_UBIGEO[Departamento],PlnMsv_Tab_Documentos[[#This Row],[Departamento]])&gt;=1,1,0),"")</f>
        <v/>
      </c>
      <c r="AA11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5" s="34"/>
    </row>
    <row r="1116" spans="3:29" ht="27.6" customHeight="1">
      <c r="C1116" s="88"/>
      <c r="D1116" s="89"/>
      <c r="E1116" s="90"/>
      <c r="F1116" s="91"/>
      <c r="G1116" s="92"/>
      <c r="H1116" s="93"/>
      <c r="I1116" s="93"/>
      <c r="J1116" s="94"/>
      <c r="K1116" s="94"/>
      <c r="L1116" s="94"/>
      <c r="M1116" s="94"/>
      <c r="N1116" s="94"/>
      <c r="O1116" s="95"/>
      <c r="P1116" s="96"/>
      <c r="T1116" s="49">
        <v>1082</v>
      </c>
      <c r="U11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6" s="50" t="str">
        <f>IFERROR(INDEX(Tab_UBIGEO[],MATCH(PlnMsv_Tab_DocumentosAux[[#This Row],[ADQ_UBIGEO]],Tab_UBIGEO[UBIGEO],0),MATCH($V$34,Tab_UBIGEO[#Headers],0)),"")</f>
        <v/>
      </c>
      <c r="W1116" s="50" t="str">
        <f>IFERROR(INDEX(Tab_UBIGEO[],MATCH(PlnMsv_Tab_DocumentosAux[[#This Row],[ADQ_UBIGEO]],Tab_UBIGEO[UBIGEO],0),MATCH($W$34,Tab_UBIGEO[#Headers],0)),"")</f>
        <v/>
      </c>
      <c r="X1116" s="51" t="str">
        <f>IFERROR(INDEX(Tab_UBIGEO[],MATCH(PlnMsv_Tab_Documentos[[#This Row],[Departamento]],Tab_UBIGEO[Departamento],0),MATCH(X$34,Tab_UBIGEO[#Headers],0)),"")</f>
        <v/>
      </c>
      <c r="Y1116" s="51" t="str">
        <f>IFERROR(INDEX(Tab_UBIGEO[],MATCH(PlnMsv_Tab_Documentos[[#This Row],[Provincia]],Tab_UBIGEO[Provincia],0),MATCH(Y$34,Tab_UBIGEO[#Headers],0)),"")</f>
        <v/>
      </c>
      <c r="Z1116" s="50" t="str">
        <f>IF(PlnMsv_Tab_Documentos[[#This Row],[Departamento]]&lt;&gt;"",IF(COUNTIF(Tab_UBIGEO[Departamento],PlnMsv_Tab_Documentos[[#This Row],[Departamento]])&gt;=1,1,0),"")</f>
        <v/>
      </c>
      <c r="AA11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6" s="34"/>
    </row>
    <row r="1117" spans="3:29" ht="27.6" customHeight="1">
      <c r="C1117" s="88"/>
      <c r="D1117" s="89"/>
      <c r="E1117" s="90"/>
      <c r="F1117" s="91"/>
      <c r="G1117" s="92"/>
      <c r="H1117" s="93"/>
      <c r="I1117" s="93"/>
      <c r="J1117" s="94"/>
      <c r="K1117" s="94"/>
      <c r="L1117" s="94"/>
      <c r="M1117" s="94"/>
      <c r="N1117" s="94"/>
      <c r="O1117" s="95"/>
      <c r="P1117" s="96"/>
      <c r="T1117" s="49">
        <v>1083</v>
      </c>
      <c r="U11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7" s="50" t="str">
        <f>IFERROR(INDEX(Tab_UBIGEO[],MATCH(PlnMsv_Tab_DocumentosAux[[#This Row],[ADQ_UBIGEO]],Tab_UBIGEO[UBIGEO],0),MATCH($V$34,Tab_UBIGEO[#Headers],0)),"")</f>
        <v/>
      </c>
      <c r="W1117" s="50" t="str">
        <f>IFERROR(INDEX(Tab_UBIGEO[],MATCH(PlnMsv_Tab_DocumentosAux[[#This Row],[ADQ_UBIGEO]],Tab_UBIGEO[UBIGEO],0),MATCH($W$34,Tab_UBIGEO[#Headers],0)),"")</f>
        <v/>
      </c>
      <c r="X1117" s="51" t="str">
        <f>IFERROR(INDEX(Tab_UBIGEO[],MATCH(PlnMsv_Tab_Documentos[[#This Row],[Departamento]],Tab_UBIGEO[Departamento],0),MATCH(X$34,Tab_UBIGEO[#Headers],0)),"")</f>
        <v/>
      </c>
      <c r="Y1117" s="51" t="str">
        <f>IFERROR(INDEX(Tab_UBIGEO[],MATCH(PlnMsv_Tab_Documentos[[#This Row],[Provincia]],Tab_UBIGEO[Provincia],0),MATCH(Y$34,Tab_UBIGEO[#Headers],0)),"")</f>
        <v/>
      </c>
      <c r="Z1117" s="50" t="str">
        <f>IF(PlnMsv_Tab_Documentos[[#This Row],[Departamento]]&lt;&gt;"",IF(COUNTIF(Tab_UBIGEO[Departamento],PlnMsv_Tab_Documentos[[#This Row],[Departamento]])&gt;=1,1,0),"")</f>
        <v/>
      </c>
      <c r="AA11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7" s="34"/>
    </row>
    <row r="1118" spans="3:29" ht="27.6" customHeight="1">
      <c r="C1118" s="88"/>
      <c r="D1118" s="89"/>
      <c r="E1118" s="90"/>
      <c r="F1118" s="91"/>
      <c r="G1118" s="92"/>
      <c r="H1118" s="93"/>
      <c r="I1118" s="93"/>
      <c r="J1118" s="94"/>
      <c r="K1118" s="94"/>
      <c r="L1118" s="94"/>
      <c r="M1118" s="94"/>
      <c r="N1118" s="94"/>
      <c r="O1118" s="95"/>
      <c r="P1118" s="96"/>
      <c r="T1118" s="49">
        <v>1084</v>
      </c>
      <c r="U11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8" s="50" t="str">
        <f>IFERROR(INDEX(Tab_UBIGEO[],MATCH(PlnMsv_Tab_DocumentosAux[[#This Row],[ADQ_UBIGEO]],Tab_UBIGEO[UBIGEO],0),MATCH($V$34,Tab_UBIGEO[#Headers],0)),"")</f>
        <v/>
      </c>
      <c r="W1118" s="50" t="str">
        <f>IFERROR(INDEX(Tab_UBIGEO[],MATCH(PlnMsv_Tab_DocumentosAux[[#This Row],[ADQ_UBIGEO]],Tab_UBIGEO[UBIGEO],0),MATCH($W$34,Tab_UBIGEO[#Headers],0)),"")</f>
        <v/>
      </c>
      <c r="X1118" s="51" t="str">
        <f>IFERROR(INDEX(Tab_UBIGEO[],MATCH(PlnMsv_Tab_Documentos[[#This Row],[Departamento]],Tab_UBIGEO[Departamento],0),MATCH(X$34,Tab_UBIGEO[#Headers],0)),"")</f>
        <v/>
      </c>
      <c r="Y1118" s="51" t="str">
        <f>IFERROR(INDEX(Tab_UBIGEO[],MATCH(PlnMsv_Tab_Documentos[[#This Row],[Provincia]],Tab_UBIGEO[Provincia],0),MATCH(Y$34,Tab_UBIGEO[#Headers],0)),"")</f>
        <v/>
      </c>
      <c r="Z1118" s="50" t="str">
        <f>IF(PlnMsv_Tab_Documentos[[#This Row],[Departamento]]&lt;&gt;"",IF(COUNTIF(Tab_UBIGEO[Departamento],PlnMsv_Tab_Documentos[[#This Row],[Departamento]])&gt;=1,1,0),"")</f>
        <v/>
      </c>
      <c r="AA11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8" s="34"/>
    </row>
    <row r="1119" spans="3:29" ht="27.6" customHeight="1">
      <c r="C1119" s="88"/>
      <c r="D1119" s="89"/>
      <c r="E1119" s="90"/>
      <c r="F1119" s="91"/>
      <c r="G1119" s="92"/>
      <c r="H1119" s="93"/>
      <c r="I1119" s="93"/>
      <c r="J1119" s="94"/>
      <c r="K1119" s="94"/>
      <c r="L1119" s="94"/>
      <c r="M1119" s="94"/>
      <c r="N1119" s="94"/>
      <c r="O1119" s="95"/>
      <c r="P1119" s="96"/>
      <c r="T1119" s="49">
        <v>1085</v>
      </c>
      <c r="U11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19" s="50" t="str">
        <f>IFERROR(INDEX(Tab_UBIGEO[],MATCH(PlnMsv_Tab_DocumentosAux[[#This Row],[ADQ_UBIGEO]],Tab_UBIGEO[UBIGEO],0),MATCH($V$34,Tab_UBIGEO[#Headers],0)),"")</f>
        <v/>
      </c>
      <c r="W1119" s="50" t="str">
        <f>IFERROR(INDEX(Tab_UBIGEO[],MATCH(PlnMsv_Tab_DocumentosAux[[#This Row],[ADQ_UBIGEO]],Tab_UBIGEO[UBIGEO],0),MATCH($W$34,Tab_UBIGEO[#Headers],0)),"")</f>
        <v/>
      </c>
      <c r="X1119" s="51" t="str">
        <f>IFERROR(INDEX(Tab_UBIGEO[],MATCH(PlnMsv_Tab_Documentos[[#This Row],[Departamento]],Tab_UBIGEO[Departamento],0),MATCH(X$34,Tab_UBIGEO[#Headers],0)),"")</f>
        <v/>
      </c>
      <c r="Y1119" s="51" t="str">
        <f>IFERROR(INDEX(Tab_UBIGEO[],MATCH(PlnMsv_Tab_Documentos[[#This Row],[Provincia]],Tab_UBIGEO[Provincia],0),MATCH(Y$34,Tab_UBIGEO[#Headers],0)),"")</f>
        <v/>
      </c>
      <c r="Z1119" s="50" t="str">
        <f>IF(PlnMsv_Tab_Documentos[[#This Row],[Departamento]]&lt;&gt;"",IF(COUNTIF(Tab_UBIGEO[Departamento],PlnMsv_Tab_Documentos[[#This Row],[Departamento]])&gt;=1,1,0),"")</f>
        <v/>
      </c>
      <c r="AA11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19" s="34"/>
    </row>
    <row r="1120" spans="3:29" ht="27.6" customHeight="1">
      <c r="C1120" s="88"/>
      <c r="D1120" s="89"/>
      <c r="E1120" s="90"/>
      <c r="F1120" s="91"/>
      <c r="G1120" s="92"/>
      <c r="H1120" s="93"/>
      <c r="I1120" s="93"/>
      <c r="J1120" s="94"/>
      <c r="K1120" s="94"/>
      <c r="L1120" s="94"/>
      <c r="M1120" s="94"/>
      <c r="N1120" s="94"/>
      <c r="O1120" s="95"/>
      <c r="P1120" s="96"/>
      <c r="T1120" s="49">
        <v>1086</v>
      </c>
      <c r="U11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0" s="50" t="str">
        <f>IFERROR(INDEX(Tab_UBIGEO[],MATCH(PlnMsv_Tab_DocumentosAux[[#This Row],[ADQ_UBIGEO]],Tab_UBIGEO[UBIGEO],0),MATCH($V$34,Tab_UBIGEO[#Headers],0)),"")</f>
        <v/>
      </c>
      <c r="W1120" s="50" t="str">
        <f>IFERROR(INDEX(Tab_UBIGEO[],MATCH(PlnMsv_Tab_DocumentosAux[[#This Row],[ADQ_UBIGEO]],Tab_UBIGEO[UBIGEO],0),MATCH($W$34,Tab_UBIGEO[#Headers],0)),"")</f>
        <v/>
      </c>
      <c r="X1120" s="51" t="str">
        <f>IFERROR(INDEX(Tab_UBIGEO[],MATCH(PlnMsv_Tab_Documentos[[#This Row],[Departamento]],Tab_UBIGEO[Departamento],0),MATCH(X$34,Tab_UBIGEO[#Headers],0)),"")</f>
        <v/>
      </c>
      <c r="Y1120" s="51" t="str">
        <f>IFERROR(INDEX(Tab_UBIGEO[],MATCH(PlnMsv_Tab_Documentos[[#This Row],[Provincia]],Tab_UBIGEO[Provincia],0),MATCH(Y$34,Tab_UBIGEO[#Headers],0)),"")</f>
        <v/>
      </c>
      <c r="Z1120" s="50" t="str">
        <f>IF(PlnMsv_Tab_Documentos[[#This Row],[Departamento]]&lt;&gt;"",IF(COUNTIF(Tab_UBIGEO[Departamento],PlnMsv_Tab_Documentos[[#This Row],[Departamento]])&gt;=1,1,0),"")</f>
        <v/>
      </c>
      <c r="AA11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0" s="34"/>
    </row>
    <row r="1121" spans="3:29" ht="27.6" customHeight="1">
      <c r="C1121" s="88"/>
      <c r="D1121" s="89"/>
      <c r="E1121" s="90"/>
      <c r="F1121" s="91"/>
      <c r="G1121" s="92"/>
      <c r="H1121" s="93"/>
      <c r="I1121" s="93"/>
      <c r="J1121" s="94"/>
      <c r="K1121" s="94"/>
      <c r="L1121" s="94"/>
      <c r="M1121" s="94"/>
      <c r="N1121" s="94"/>
      <c r="O1121" s="95"/>
      <c r="P1121" s="96"/>
      <c r="T1121" s="49">
        <v>1087</v>
      </c>
      <c r="U11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1" s="50" t="str">
        <f>IFERROR(INDEX(Tab_UBIGEO[],MATCH(PlnMsv_Tab_DocumentosAux[[#This Row],[ADQ_UBIGEO]],Tab_UBIGEO[UBIGEO],0),MATCH($V$34,Tab_UBIGEO[#Headers],0)),"")</f>
        <v/>
      </c>
      <c r="W1121" s="50" t="str">
        <f>IFERROR(INDEX(Tab_UBIGEO[],MATCH(PlnMsv_Tab_DocumentosAux[[#This Row],[ADQ_UBIGEO]],Tab_UBIGEO[UBIGEO],0),MATCH($W$34,Tab_UBIGEO[#Headers],0)),"")</f>
        <v/>
      </c>
      <c r="X1121" s="51" t="str">
        <f>IFERROR(INDEX(Tab_UBIGEO[],MATCH(PlnMsv_Tab_Documentos[[#This Row],[Departamento]],Tab_UBIGEO[Departamento],0),MATCH(X$34,Tab_UBIGEO[#Headers],0)),"")</f>
        <v/>
      </c>
      <c r="Y1121" s="51" t="str">
        <f>IFERROR(INDEX(Tab_UBIGEO[],MATCH(PlnMsv_Tab_Documentos[[#This Row],[Provincia]],Tab_UBIGEO[Provincia],0),MATCH(Y$34,Tab_UBIGEO[#Headers],0)),"")</f>
        <v/>
      </c>
      <c r="Z1121" s="50" t="str">
        <f>IF(PlnMsv_Tab_Documentos[[#This Row],[Departamento]]&lt;&gt;"",IF(COUNTIF(Tab_UBIGEO[Departamento],PlnMsv_Tab_Documentos[[#This Row],[Departamento]])&gt;=1,1,0),"")</f>
        <v/>
      </c>
      <c r="AA11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1" s="34"/>
    </row>
    <row r="1122" spans="3:29" ht="27.6" customHeight="1">
      <c r="C1122" s="88"/>
      <c r="D1122" s="89"/>
      <c r="E1122" s="90"/>
      <c r="F1122" s="91"/>
      <c r="G1122" s="92"/>
      <c r="H1122" s="93"/>
      <c r="I1122" s="93"/>
      <c r="J1122" s="94"/>
      <c r="K1122" s="94"/>
      <c r="L1122" s="94"/>
      <c r="M1122" s="94"/>
      <c r="N1122" s="94"/>
      <c r="O1122" s="95"/>
      <c r="P1122" s="96"/>
      <c r="T1122" s="49">
        <v>1088</v>
      </c>
      <c r="U11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2" s="50" t="str">
        <f>IFERROR(INDEX(Tab_UBIGEO[],MATCH(PlnMsv_Tab_DocumentosAux[[#This Row],[ADQ_UBIGEO]],Tab_UBIGEO[UBIGEO],0),MATCH($V$34,Tab_UBIGEO[#Headers],0)),"")</f>
        <v/>
      </c>
      <c r="W1122" s="50" t="str">
        <f>IFERROR(INDEX(Tab_UBIGEO[],MATCH(PlnMsv_Tab_DocumentosAux[[#This Row],[ADQ_UBIGEO]],Tab_UBIGEO[UBIGEO],0),MATCH($W$34,Tab_UBIGEO[#Headers],0)),"")</f>
        <v/>
      </c>
      <c r="X1122" s="51" t="str">
        <f>IFERROR(INDEX(Tab_UBIGEO[],MATCH(PlnMsv_Tab_Documentos[[#This Row],[Departamento]],Tab_UBIGEO[Departamento],0),MATCH(X$34,Tab_UBIGEO[#Headers],0)),"")</f>
        <v/>
      </c>
      <c r="Y1122" s="51" t="str">
        <f>IFERROR(INDEX(Tab_UBIGEO[],MATCH(PlnMsv_Tab_Documentos[[#This Row],[Provincia]],Tab_UBIGEO[Provincia],0),MATCH(Y$34,Tab_UBIGEO[#Headers],0)),"")</f>
        <v/>
      </c>
      <c r="Z1122" s="50" t="str">
        <f>IF(PlnMsv_Tab_Documentos[[#This Row],[Departamento]]&lt;&gt;"",IF(COUNTIF(Tab_UBIGEO[Departamento],PlnMsv_Tab_Documentos[[#This Row],[Departamento]])&gt;=1,1,0),"")</f>
        <v/>
      </c>
      <c r="AA11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2" s="34"/>
    </row>
    <row r="1123" spans="3:29" ht="27.6" customHeight="1">
      <c r="C1123" s="88"/>
      <c r="D1123" s="89"/>
      <c r="E1123" s="90"/>
      <c r="F1123" s="91"/>
      <c r="G1123" s="92"/>
      <c r="H1123" s="93"/>
      <c r="I1123" s="93"/>
      <c r="J1123" s="94"/>
      <c r="K1123" s="94"/>
      <c r="L1123" s="94"/>
      <c r="M1123" s="94"/>
      <c r="N1123" s="94"/>
      <c r="O1123" s="95"/>
      <c r="P1123" s="96"/>
      <c r="T1123" s="49">
        <v>1089</v>
      </c>
      <c r="U11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3" s="50" t="str">
        <f>IFERROR(INDEX(Tab_UBIGEO[],MATCH(PlnMsv_Tab_DocumentosAux[[#This Row],[ADQ_UBIGEO]],Tab_UBIGEO[UBIGEO],0),MATCH($V$34,Tab_UBIGEO[#Headers],0)),"")</f>
        <v/>
      </c>
      <c r="W1123" s="50" t="str">
        <f>IFERROR(INDEX(Tab_UBIGEO[],MATCH(PlnMsv_Tab_DocumentosAux[[#This Row],[ADQ_UBIGEO]],Tab_UBIGEO[UBIGEO],0),MATCH($W$34,Tab_UBIGEO[#Headers],0)),"")</f>
        <v/>
      </c>
      <c r="X1123" s="51" t="str">
        <f>IFERROR(INDEX(Tab_UBIGEO[],MATCH(PlnMsv_Tab_Documentos[[#This Row],[Departamento]],Tab_UBIGEO[Departamento],0),MATCH(X$34,Tab_UBIGEO[#Headers],0)),"")</f>
        <v/>
      </c>
      <c r="Y1123" s="51" t="str">
        <f>IFERROR(INDEX(Tab_UBIGEO[],MATCH(PlnMsv_Tab_Documentos[[#This Row],[Provincia]],Tab_UBIGEO[Provincia],0),MATCH(Y$34,Tab_UBIGEO[#Headers],0)),"")</f>
        <v/>
      </c>
      <c r="Z1123" s="50" t="str">
        <f>IF(PlnMsv_Tab_Documentos[[#This Row],[Departamento]]&lt;&gt;"",IF(COUNTIF(Tab_UBIGEO[Departamento],PlnMsv_Tab_Documentos[[#This Row],[Departamento]])&gt;=1,1,0),"")</f>
        <v/>
      </c>
      <c r="AA11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3" s="34"/>
    </row>
    <row r="1124" spans="3:29" ht="27.6" customHeight="1">
      <c r="C1124" s="88"/>
      <c r="D1124" s="89"/>
      <c r="E1124" s="90"/>
      <c r="F1124" s="91"/>
      <c r="G1124" s="92"/>
      <c r="H1124" s="93"/>
      <c r="I1124" s="93"/>
      <c r="J1124" s="94"/>
      <c r="K1124" s="94"/>
      <c r="L1124" s="94"/>
      <c r="M1124" s="94"/>
      <c r="N1124" s="94"/>
      <c r="O1124" s="95"/>
      <c r="P1124" s="96"/>
      <c r="T1124" s="49">
        <v>1090</v>
      </c>
      <c r="U11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4" s="50" t="str">
        <f>IFERROR(INDEX(Tab_UBIGEO[],MATCH(PlnMsv_Tab_DocumentosAux[[#This Row],[ADQ_UBIGEO]],Tab_UBIGEO[UBIGEO],0),MATCH($V$34,Tab_UBIGEO[#Headers],0)),"")</f>
        <v/>
      </c>
      <c r="W1124" s="50" t="str">
        <f>IFERROR(INDEX(Tab_UBIGEO[],MATCH(PlnMsv_Tab_DocumentosAux[[#This Row],[ADQ_UBIGEO]],Tab_UBIGEO[UBIGEO],0),MATCH($W$34,Tab_UBIGEO[#Headers],0)),"")</f>
        <v/>
      </c>
      <c r="X1124" s="51" t="str">
        <f>IFERROR(INDEX(Tab_UBIGEO[],MATCH(PlnMsv_Tab_Documentos[[#This Row],[Departamento]],Tab_UBIGEO[Departamento],0),MATCH(X$34,Tab_UBIGEO[#Headers],0)),"")</f>
        <v/>
      </c>
      <c r="Y1124" s="51" t="str">
        <f>IFERROR(INDEX(Tab_UBIGEO[],MATCH(PlnMsv_Tab_Documentos[[#This Row],[Provincia]],Tab_UBIGEO[Provincia],0),MATCH(Y$34,Tab_UBIGEO[#Headers],0)),"")</f>
        <v/>
      </c>
      <c r="Z1124" s="50" t="str">
        <f>IF(PlnMsv_Tab_Documentos[[#This Row],[Departamento]]&lt;&gt;"",IF(COUNTIF(Tab_UBIGEO[Departamento],PlnMsv_Tab_Documentos[[#This Row],[Departamento]])&gt;=1,1,0),"")</f>
        <v/>
      </c>
      <c r="AA11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4" s="34"/>
    </row>
    <row r="1125" spans="3:29" ht="27.6" customHeight="1">
      <c r="C1125" s="88"/>
      <c r="D1125" s="89"/>
      <c r="E1125" s="90"/>
      <c r="F1125" s="91"/>
      <c r="G1125" s="92"/>
      <c r="H1125" s="93"/>
      <c r="I1125" s="93"/>
      <c r="J1125" s="94"/>
      <c r="K1125" s="94"/>
      <c r="L1125" s="94"/>
      <c r="M1125" s="94"/>
      <c r="N1125" s="94"/>
      <c r="O1125" s="95"/>
      <c r="P1125" s="96"/>
      <c r="T1125" s="49">
        <v>1091</v>
      </c>
      <c r="U11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5" s="50" t="str">
        <f>IFERROR(INDEX(Tab_UBIGEO[],MATCH(PlnMsv_Tab_DocumentosAux[[#This Row],[ADQ_UBIGEO]],Tab_UBIGEO[UBIGEO],0),MATCH($V$34,Tab_UBIGEO[#Headers],0)),"")</f>
        <v/>
      </c>
      <c r="W1125" s="50" t="str">
        <f>IFERROR(INDEX(Tab_UBIGEO[],MATCH(PlnMsv_Tab_DocumentosAux[[#This Row],[ADQ_UBIGEO]],Tab_UBIGEO[UBIGEO],0),MATCH($W$34,Tab_UBIGEO[#Headers],0)),"")</f>
        <v/>
      </c>
      <c r="X1125" s="51" t="str">
        <f>IFERROR(INDEX(Tab_UBIGEO[],MATCH(PlnMsv_Tab_Documentos[[#This Row],[Departamento]],Tab_UBIGEO[Departamento],0),MATCH(X$34,Tab_UBIGEO[#Headers],0)),"")</f>
        <v/>
      </c>
      <c r="Y1125" s="51" t="str">
        <f>IFERROR(INDEX(Tab_UBIGEO[],MATCH(PlnMsv_Tab_Documentos[[#This Row],[Provincia]],Tab_UBIGEO[Provincia],0),MATCH(Y$34,Tab_UBIGEO[#Headers],0)),"")</f>
        <v/>
      </c>
      <c r="Z1125" s="50" t="str">
        <f>IF(PlnMsv_Tab_Documentos[[#This Row],[Departamento]]&lt;&gt;"",IF(COUNTIF(Tab_UBIGEO[Departamento],PlnMsv_Tab_Documentos[[#This Row],[Departamento]])&gt;=1,1,0),"")</f>
        <v/>
      </c>
      <c r="AA11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5" s="34"/>
    </row>
    <row r="1126" spans="3:29" ht="27.6" customHeight="1">
      <c r="C1126" s="88"/>
      <c r="D1126" s="89"/>
      <c r="E1126" s="90"/>
      <c r="F1126" s="91"/>
      <c r="G1126" s="92"/>
      <c r="H1126" s="93"/>
      <c r="I1126" s="93"/>
      <c r="J1126" s="94"/>
      <c r="K1126" s="94"/>
      <c r="L1126" s="94"/>
      <c r="M1126" s="94"/>
      <c r="N1126" s="94"/>
      <c r="O1126" s="95"/>
      <c r="P1126" s="96"/>
      <c r="T1126" s="49">
        <v>1092</v>
      </c>
      <c r="U11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6" s="50" t="str">
        <f>IFERROR(INDEX(Tab_UBIGEO[],MATCH(PlnMsv_Tab_DocumentosAux[[#This Row],[ADQ_UBIGEO]],Tab_UBIGEO[UBIGEO],0),MATCH($V$34,Tab_UBIGEO[#Headers],0)),"")</f>
        <v/>
      </c>
      <c r="W1126" s="50" t="str">
        <f>IFERROR(INDEX(Tab_UBIGEO[],MATCH(PlnMsv_Tab_DocumentosAux[[#This Row],[ADQ_UBIGEO]],Tab_UBIGEO[UBIGEO],0),MATCH($W$34,Tab_UBIGEO[#Headers],0)),"")</f>
        <v/>
      </c>
      <c r="X1126" s="51" t="str">
        <f>IFERROR(INDEX(Tab_UBIGEO[],MATCH(PlnMsv_Tab_Documentos[[#This Row],[Departamento]],Tab_UBIGEO[Departamento],0),MATCH(X$34,Tab_UBIGEO[#Headers],0)),"")</f>
        <v/>
      </c>
      <c r="Y1126" s="51" t="str">
        <f>IFERROR(INDEX(Tab_UBIGEO[],MATCH(PlnMsv_Tab_Documentos[[#This Row],[Provincia]],Tab_UBIGEO[Provincia],0),MATCH(Y$34,Tab_UBIGEO[#Headers],0)),"")</f>
        <v/>
      </c>
      <c r="Z1126" s="50" t="str">
        <f>IF(PlnMsv_Tab_Documentos[[#This Row],[Departamento]]&lt;&gt;"",IF(COUNTIF(Tab_UBIGEO[Departamento],PlnMsv_Tab_Documentos[[#This Row],[Departamento]])&gt;=1,1,0),"")</f>
        <v/>
      </c>
      <c r="AA11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6" s="34"/>
    </row>
    <row r="1127" spans="3:29" ht="27.6" customHeight="1">
      <c r="C1127" s="88"/>
      <c r="D1127" s="89"/>
      <c r="E1127" s="90"/>
      <c r="F1127" s="91"/>
      <c r="G1127" s="92"/>
      <c r="H1127" s="93"/>
      <c r="I1127" s="93"/>
      <c r="J1127" s="94"/>
      <c r="K1127" s="94"/>
      <c r="L1127" s="94"/>
      <c r="M1127" s="94"/>
      <c r="N1127" s="94"/>
      <c r="O1127" s="95"/>
      <c r="P1127" s="96"/>
      <c r="T1127" s="49">
        <v>1093</v>
      </c>
      <c r="U11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7" s="50" t="str">
        <f>IFERROR(INDEX(Tab_UBIGEO[],MATCH(PlnMsv_Tab_DocumentosAux[[#This Row],[ADQ_UBIGEO]],Tab_UBIGEO[UBIGEO],0),MATCH($V$34,Tab_UBIGEO[#Headers],0)),"")</f>
        <v/>
      </c>
      <c r="W1127" s="50" t="str">
        <f>IFERROR(INDEX(Tab_UBIGEO[],MATCH(PlnMsv_Tab_DocumentosAux[[#This Row],[ADQ_UBIGEO]],Tab_UBIGEO[UBIGEO],0),MATCH($W$34,Tab_UBIGEO[#Headers],0)),"")</f>
        <v/>
      </c>
      <c r="X1127" s="51" t="str">
        <f>IFERROR(INDEX(Tab_UBIGEO[],MATCH(PlnMsv_Tab_Documentos[[#This Row],[Departamento]],Tab_UBIGEO[Departamento],0),MATCH(X$34,Tab_UBIGEO[#Headers],0)),"")</f>
        <v/>
      </c>
      <c r="Y1127" s="51" t="str">
        <f>IFERROR(INDEX(Tab_UBIGEO[],MATCH(PlnMsv_Tab_Documentos[[#This Row],[Provincia]],Tab_UBIGEO[Provincia],0),MATCH(Y$34,Tab_UBIGEO[#Headers],0)),"")</f>
        <v/>
      </c>
      <c r="Z1127" s="50" t="str">
        <f>IF(PlnMsv_Tab_Documentos[[#This Row],[Departamento]]&lt;&gt;"",IF(COUNTIF(Tab_UBIGEO[Departamento],PlnMsv_Tab_Documentos[[#This Row],[Departamento]])&gt;=1,1,0),"")</f>
        <v/>
      </c>
      <c r="AA11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7" s="34"/>
    </row>
    <row r="1128" spans="3:29" ht="27.6" customHeight="1">
      <c r="C1128" s="88"/>
      <c r="D1128" s="89"/>
      <c r="E1128" s="90"/>
      <c r="F1128" s="91"/>
      <c r="G1128" s="92"/>
      <c r="H1128" s="93"/>
      <c r="I1128" s="93"/>
      <c r="J1128" s="94"/>
      <c r="K1128" s="94"/>
      <c r="L1128" s="94"/>
      <c r="M1128" s="94"/>
      <c r="N1128" s="94"/>
      <c r="O1128" s="95"/>
      <c r="P1128" s="96"/>
      <c r="T1128" s="49">
        <v>1094</v>
      </c>
      <c r="U11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8" s="50" t="str">
        <f>IFERROR(INDEX(Tab_UBIGEO[],MATCH(PlnMsv_Tab_DocumentosAux[[#This Row],[ADQ_UBIGEO]],Tab_UBIGEO[UBIGEO],0),MATCH($V$34,Tab_UBIGEO[#Headers],0)),"")</f>
        <v/>
      </c>
      <c r="W1128" s="50" t="str">
        <f>IFERROR(INDEX(Tab_UBIGEO[],MATCH(PlnMsv_Tab_DocumentosAux[[#This Row],[ADQ_UBIGEO]],Tab_UBIGEO[UBIGEO],0),MATCH($W$34,Tab_UBIGEO[#Headers],0)),"")</f>
        <v/>
      </c>
      <c r="X1128" s="51" t="str">
        <f>IFERROR(INDEX(Tab_UBIGEO[],MATCH(PlnMsv_Tab_Documentos[[#This Row],[Departamento]],Tab_UBIGEO[Departamento],0),MATCH(X$34,Tab_UBIGEO[#Headers],0)),"")</f>
        <v/>
      </c>
      <c r="Y1128" s="51" t="str">
        <f>IFERROR(INDEX(Tab_UBIGEO[],MATCH(PlnMsv_Tab_Documentos[[#This Row],[Provincia]],Tab_UBIGEO[Provincia],0),MATCH(Y$34,Tab_UBIGEO[#Headers],0)),"")</f>
        <v/>
      </c>
      <c r="Z1128" s="50" t="str">
        <f>IF(PlnMsv_Tab_Documentos[[#This Row],[Departamento]]&lt;&gt;"",IF(COUNTIF(Tab_UBIGEO[Departamento],PlnMsv_Tab_Documentos[[#This Row],[Departamento]])&gt;=1,1,0),"")</f>
        <v/>
      </c>
      <c r="AA11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8" s="34"/>
    </row>
    <row r="1129" spans="3:29" ht="27.6" customHeight="1">
      <c r="C1129" s="88"/>
      <c r="D1129" s="89"/>
      <c r="E1129" s="90"/>
      <c r="F1129" s="91"/>
      <c r="G1129" s="92"/>
      <c r="H1129" s="93"/>
      <c r="I1129" s="93"/>
      <c r="J1129" s="94"/>
      <c r="K1129" s="94"/>
      <c r="L1129" s="94"/>
      <c r="M1129" s="94"/>
      <c r="N1129" s="94"/>
      <c r="O1129" s="95"/>
      <c r="P1129" s="96"/>
      <c r="T1129" s="49">
        <v>1095</v>
      </c>
      <c r="U11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29" s="50" t="str">
        <f>IFERROR(INDEX(Tab_UBIGEO[],MATCH(PlnMsv_Tab_DocumentosAux[[#This Row],[ADQ_UBIGEO]],Tab_UBIGEO[UBIGEO],0),MATCH($V$34,Tab_UBIGEO[#Headers],0)),"")</f>
        <v/>
      </c>
      <c r="W1129" s="50" t="str">
        <f>IFERROR(INDEX(Tab_UBIGEO[],MATCH(PlnMsv_Tab_DocumentosAux[[#This Row],[ADQ_UBIGEO]],Tab_UBIGEO[UBIGEO],0),MATCH($W$34,Tab_UBIGEO[#Headers],0)),"")</f>
        <v/>
      </c>
      <c r="X1129" s="51" t="str">
        <f>IFERROR(INDEX(Tab_UBIGEO[],MATCH(PlnMsv_Tab_Documentos[[#This Row],[Departamento]],Tab_UBIGEO[Departamento],0),MATCH(X$34,Tab_UBIGEO[#Headers],0)),"")</f>
        <v/>
      </c>
      <c r="Y1129" s="51" t="str">
        <f>IFERROR(INDEX(Tab_UBIGEO[],MATCH(PlnMsv_Tab_Documentos[[#This Row],[Provincia]],Tab_UBIGEO[Provincia],0),MATCH(Y$34,Tab_UBIGEO[#Headers],0)),"")</f>
        <v/>
      </c>
      <c r="Z1129" s="50" t="str">
        <f>IF(PlnMsv_Tab_Documentos[[#This Row],[Departamento]]&lt;&gt;"",IF(COUNTIF(Tab_UBIGEO[Departamento],PlnMsv_Tab_Documentos[[#This Row],[Departamento]])&gt;=1,1,0),"")</f>
        <v/>
      </c>
      <c r="AA11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29" s="34"/>
    </row>
    <row r="1130" spans="3:29" ht="27.6" customHeight="1">
      <c r="C1130" s="88"/>
      <c r="D1130" s="89"/>
      <c r="E1130" s="90"/>
      <c r="F1130" s="91"/>
      <c r="G1130" s="92"/>
      <c r="H1130" s="93"/>
      <c r="I1130" s="93"/>
      <c r="J1130" s="94"/>
      <c r="K1130" s="94"/>
      <c r="L1130" s="94"/>
      <c r="M1130" s="94"/>
      <c r="N1130" s="94"/>
      <c r="O1130" s="95"/>
      <c r="P1130" s="96"/>
      <c r="T1130" s="49">
        <v>1096</v>
      </c>
      <c r="U11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0" s="50" t="str">
        <f>IFERROR(INDEX(Tab_UBIGEO[],MATCH(PlnMsv_Tab_DocumentosAux[[#This Row],[ADQ_UBIGEO]],Tab_UBIGEO[UBIGEO],0),MATCH($V$34,Tab_UBIGEO[#Headers],0)),"")</f>
        <v/>
      </c>
      <c r="W1130" s="50" t="str">
        <f>IFERROR(INDEX(Tab_UBIGEO[],MATCH(PlnMsv_Tab_DocumentosAux[[#This Row],[ADQ_UBIGEO]],Tab_UBIGEO[UBIGEO],0),MATCH($W$34,Tab_UBIGEO[#Headers],0)),"")</f>
        <v/>
      </c>
      <c r="X1130" s="51" t="str">
        <f>IFERROR(INDEX(Tab_UBIGEO[],MATCH(PlnMsv_Tab_Documentos[[#This Row],[Departamento]],Tab_UBIGEO[Departamento],0),MATCH(X$34,Tab_UBIGEO[#Headers],0)),"")</f>
        <v/>
      </c>
      <c r="Y1130" s="51" t="str">
        <f>IFERROR(INDEX(Tab_UBIGEO[],MATCH(PlnMsv_Tab_Documentos[[#This Row],[Provincia]],Tab_UBIGEO[Provincia],0),MATCH(Y$34,Tab_UBIGEO[#Headers],0)),"")</f>
        <v/>
      </c>
      <c r="Z1130" s="50" t="str">
        <f>IF(PlnMsv_Tab_Documentos[[#This Row],[Departamento]]&lt;&gt;"",IF(COUNTIF(Tab_UBIGEO[Departamento],PlnMsv_Tab_Documentos[[#This Row],[Departamento]])&gt;=1,1,0),"")</f>
        <v/>
      </c>
      <c r="AA11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0" s="34"/>
    </row>
    <row r="1131" spans="3:29" ht="27.6" customHeight="1">
      <c r="C1131" s="88"/>
      <c r="D1131" s="89"/>
      <c r="E1131" s="90"/>
      <c r="F1131" s="91"/>
      <c r="G1131" s="92"/>
      <c r="H1131" s="93"/>
      <c r="I1131" s="93"/>
      <c r="J1131" s="94"/>
      <c r="K1131" s="94"/>
      <c r="L1131" s="94"/>
      <c r="M1131" s="94"/>
      <c r="N1131" s="94"/>
      <c r="O1131" s="95"/>
      <c r="P1131" s="96"/>
      <c r="T1131" s="49">
        <v>1097</v>
      </c>
      <c r="U11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1" s="50" t="str">
        <f>IFERROR(INDEX(Tab_UBIGEO[],MATCH(PlnMsv_Tab_DocumentosAux[[#This Row],[ADQ_UBIGEO]],Tab_UBIGEO[UBIGEO],0),MATCH($V$34,Tab_UBIGEO[#Headers],0)),"")</f>
        <v/>
      </c>
      <c r="W1131" s="50" t="str">
        <f>IFERROR(INDEX(Tab_UBIGEO[],MATCH(PlnMsv_Tab_DocumentosAux[[#This Row],[ADQ_UBIGEO]],Tab_UBIGEO[UBIGEO],0),MATCH($W$34,Tab_UBIGEO[#Headers],0)),"")</f>
        <v/>
      </c>
      <c r="X1131" s="51" t="str">
        <f>IFERROR(INDEX(Tab_UBIGEO[],MATCH(PlnMsv_Tab_Documentos[[#This Row],[Departamento]],Tab_UBIGEO[Departamento],0),MATCH(X$34,Tab_UBIGEO[#Headers],0)),"")</f>
        <v/>
      </c>
      <c r="Y1131" s="51" t="str">
        <f>IFERROR(INDEX(Tab_UBIGEO[],MATCH(PlnMsv_Tab_Documentos[[#This Row],[Provincia]],Tab_UBIGEO[Provincia],0),MATCH(Y$34,Tab_UBIGEO[#Headers],0)),"")</f>
        <v/>
      </c>
      <c r="Z1131" s="50" t="str">
        <f>IF(PlnMsv_Tab_Documentos[[#This Row],[Departamento]]&lt;&gt;"",IF(COUNTIF(Tab_UBIGEO[Departamento],PlnMsv_Tab_Documentos[[#This Row],[Departamento]])&gt;=1,1,0),"")</f>
        <v/>
      </c>
      <c r="AA11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1" s="34"/>
    </row>
    <row r="1132" spans="3:29" ht="27.6" customHeight="1">
      <c r="C1132" s="88"/>
      <c r="D1132" s="89"/>
      <c r="E1132" s="90"/>
      <c r="F1132" s="91"/>
      <c r="G1132" s="92"/>
      <c r="H1132" s="93"/>
      <c r="I1132" s="93"/>
      <c r="J1132" s="94"/>
      <c r="K1132" s="94"/>
      <c r="L1132" s="94"/>
      <c r="M1132" s="94"/>
      <c r="N1132" s="94"/>
      <c r="O1132" s="95"/>
      <c r="P1132" s="96"/>
      <c r="T1132" s="49">
        <v>1098</v>
      </c>
      <c r="U11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2" s="50" t="str">
        <f>IFERROR(INDEX(Tab_UBIGEO[],MATCH(PlnMsv_Tab_DocumentosAux[[#This Row],[ADQ_UBIGEO]],Tab_UBIGEO[UBIGEO],0),MATCH($V$34,Tab_UBIGEO[#Headers],0)),"")</f>
        <v/>
      </c>
      <c r="W1132" s="50" t="str">
        <f>IFERROR(INDEX(Tab_UBIGEO[],MATCH(PlnMsv_Tab_DocumentosAux[[#This Row],[ADQ_UBIGEO]],Tab_UBIGEO[UBIGEO],0),MATCH($W$34,Tab_UBIGEO[#Headers],0)),"")</f>
        <v/>
      </c>
      <c r="X1132" s="51" t="str">
        <f>IFERROR(INDEX(Tab_UBIGEO[],MATCH(PlnMsv_Tab_Documentos[[#This Row],[Departamento]],Tab_UBIGEO[Departamento],0),MATCH(X$34,Tab_UBIGEO[#Headers],0)),"")</f>
        <v/>
      </c>
      <c r="Y1132" s="51" t="str">
        <f>IFERROR(INDEX(Tab_UBIGEO[],MATCH(PlnMsv_Tab_Documentos[[#This Row],[Provincia]],Tab_UBIGEO[Provincia],0),MATCH(Y$34,Tab_UBIGEO[#Headers],0)),"")</f>
        <v/>
      </c>
      <c r="Z1132" s="50" t="str">
        <f>IF(PlnMsv_Tab_Documentos[[#This Row],[Departamento]]&lt;&gt;"",IF(COUNTIF(Tab_UBIGEO[Departamento],PlnMsv_Tab_Documentos[[#This Row],[Departamento]])&gt;=1,1,0),"")</f>
        <v/>
      </c>
      <c r="AA11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2" s="34"/>
    </row>
    <row r="1133" spans="3:29" ht="27.6" customHeight="1">
      <c r="C1133" s="88"/>
      <c r="D1133" s="89"/>
      <c r="E1133" s="90"/>
      <c r="F1133" s="91"/>
      <c r="G1133" s="92"/>
      <c r="H1133" s="93"/>
      <c r="I1133" s="93"/>
      <c r="J1133" s="94"/>
      <c r="K1133" s="94"/>
      <c r="L1133" s="94"/>
      <c r="M1133" s="94"/>
      <c r="N1133" s="94"/>
      <c r="O1133" s="95"/>
      <c r="P1133" s="96"/>
      <c r="T1133" s="49">
        <v>1099</v>
      </c>
      <c r="U11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3" s="50" t="str">
        <f>IFERROR(INDEX(Tab_UBIGEO[],MATCH(PlnMsv_Tab_DocumentosAux[[#This Row],[ADQ_UBIGEO]],Tab_UBIGEO[UBIGEO],0),MATCH($V$34,Tab_UBIGEO[#Headers],0)),"")</f>
        <v/>
      </c>
      <c r="W1133" s="50" t="str">
        <f>IFERROR(INDEX(Tab_UBIGEO[],MATCH(PlnMsv_Tab_DocumentosAux[[#This Row],[ADQ_UBIGEO]],Tab_UBIGEO[UBIGEO],0),MATCH($W$34,Tab_UBIGEO[#Headers],0)),"")</f>
        <v/>
      </c>
      <c r="X1133" s="51" t="str">
        <f>IFERROR(INDEX(Tab_UBIGEO[],MATCH(PlnMsv_Tab_Documentos[[#This Row],[Departamento]],Tab_UBIGEO[Departamento],0),MATCH(X$34,Tab_UBIGEO[#Headers],0)),"")</f>
        <v/>
      </c>
      <c r="Y1133" s="51" t="str">
        <f>IFERROR(INDEX(Tab_UBIGEO[],MATCH(PlnMsv_Tab_Documentos[[#This Row],[Provincia]],Tab_UBIGEO[Provincia],0),MATCH(Y$34,Tab_UBIGEO[#Headers],0)),"")</f>
        <v/>
      </c>
      <c r="Z1133" s="50" t="str">
        <f>IF(PlnMsv_Tab_Documentos[[#This Row],[Departamento]]&lt;&gt;"",IF(COUNTIF(Tab_UBIGEO[Departamento],PlnMsv_Tab_Documentos[[#This Row],[Departamento]])&gt;=1,1,0),"")</f>
        <v/>
      </c>
      <c r="AA11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3" s="34"/>
    </row>
    <row r="1134" spans="3:29" ht="27.6" customHeight="1">
      <c r="C1134" s="88"/>
      <c r="D1134" s="89"/>
      <c r="E1134" s="90"/>
      <c r="F1134" s="91"/>
      <c r="G1134" s="92"/>
      <c r="H1134" s="93"/>
      <c r="I1134" s="93"/>
      <c r="J1134" s="94"/>
      <c r="K1134" s="94"/>
      <c r="L1134" s="94"/>
      <c r="M1134" s="94"/>
      <c r="N1134" s="94"/>
      <c r="O1134" s="95"/>
      <c r="P1134" s="96"/>
      <c r="T1134" s="49">
        <v>1100</v>
      </c>
      <c r="U11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4" s="50" t="str">
        <f>IFERROR(INDEX(Tab_UBIGEO[],MATCH(PlnMsv_Tab_DocumentosAux[[#This Row],[ADQ_UBIGEO]],Tab_UBIGEO[UBIGEO],0),MATCH($V$34,Tab_UBIGEO[#Headers],0)),"")</f>
        <v/>
      </c>
      <c r="W1134" s="50" t="str">
        <f>IFERROR(INDEX(Tab_UBIGEO[],MATCH(PlnMsv_Tab_DocumentosAux[[#This Row],[ADQ_UBIGEO]],Tab_UBIGEO[UBIGEO],0),MATCH($W$34,Tab_UBIGEO[#Headers],0)),"")</f>
        <v/>
      </c>
      <c r="X1134" s="51" t="str">
        <f>IFERROR(INDEX(Tab_UBIGEO[],MATCH(PlnMsv_Tab_Documentos[[#This Row],[Departamento]],Tab_UBIGEO[Departamento],0),MATCH(X$34,Tab_UBIGEO[#Headers],0)),"")</f>
        <v/>
      </c>
      <c r="Y1134" s="51" t="str">
        <f>IFERROR(INDEX(Tab_UBIGEO[],MATCH(PlnMsv_Tab_Documentos[[#This Row],[Provincia]],Tab_UBIGEO[Provincia],0),MATCH(Y$34,Tab_UBIGEO[#Headers],0)),"")</f>
        <v/>
      </c>
      <c r="Z1134" s="50" t="str">
        <f>IF(PlnMsv_Tab_Documentos[[#This Row],[Departamento]]&lt;&gt;"",IF(COUNTIF(Tab_UBIGEO[Departamento],PlnMsv_Tab_Documentos[[#This Row],[Departamento]])&gt;=1,1,0),"")</f>
        <v/>
      </c>
      <c r="AA11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4" s="34"/>
    </row>
    <row r="1135" spans="3:29" ht="27.6" customHeight="1">
      <c r="C1135" s="88"/>
      <c r="D1135" s="89"/>
      <c r="E1135" s="90"/>
      <c r="F1135" s="91"/>
      <c r="G1135" s="92"/>
      <c r="H1135" s="93"/>
      <c r="I1135" s="93"/>
      <c r="J1135" s="94"/>
      <c r="K1135" s="94"/>
      <c r="L1135" s="94"/>
      <c r="M1135" s="94"/>
      <c r="N1135" s="94"/>
      <c r="O1135" s="95"/>
      <c r="P1135" s="96"/>
      <c r="T1135" s="49">
        <v>1101</v>
      </c>
      <c r="U11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5" s="50" t="str">
        <f>IFERROR(INDEX(Tab_UBIGEO[],MATCH(PlnMsv_Tab_DocumentosAux[[#This Row],[ADQ_UBIGEO]],Tab_UBIGEO[UBIGEO],0),MATCH($V$34,Tab_UBIGEO[#Headers],0)),"")</f>
        <v/>
      </c>
      <c r="W1135" s="50" t="str">
        <f>IFERROR(INDEX(Tab_UBIGEO[],MATCH(PlnMsv_Tab_DocumentosAux[[#This Row],[ADQ_UBIGEO]],Tab_UBIGEO[UBIGEO],0),MATCH($W$34,Tab_UBIGEO[#Headers],0)),"")</f>
        <v/>
      </c>
      <c r="X1135" s="51" t="str">
        <f>IFERROR(INDEX(Tab_UBIGEO[],MATCH(PlnMsv_Tab_Documentos[[#This Row],[Departamento]],Tab_UBIGEO[Departamento],0),MATCH(X$34,Tab_UBIGEO[#Headers],0)),"")</f>
        <v/>
      </c>
      <c r="Y1135" s="51" t="str">
        <f>IFERROR(INDEX(Tab_UBIGEO[],MATCH(PlnMsv_Tab_Documentos[[#This Row],[Provincia]],Tab_UBIGEO[Provincia],0),MATCH(Y$34,Tab_UBIGEO[#Headers],0)),"")</f>
        <v/>
      </c>
      <c r="Z1135" s="50" t="str">
        <f>IF(PlnMsv_Tab_Documentos[[#This Row],[Departamento]]&lt;&gt;"",IF(COUNTIF(Tab_UBIGEO[Departamento],PlnMsv_Tab_Documentos[[#This Row],[Departamento]])&gt;=1,1,0),"")</f>
        <v/>
      </c>
      <c r="AA11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5" s="34"/>
    </row>
    <row r="1136" spans="3:29" ht="27.6" customHeight="1">
      <c r="C1136" s="88"/>
      <c r="D1136" s="89"/>
      <c r="E1136" s="90"/>
      <c r="F1136" s="91"/>
      <c r="G1136" s="92"/>
      <c r="H1136" s="93"/>
      <c r="I1136" s="93"/>
      <c r="J1136" s="94"/>
      <c r="K1136" s="94"/>
      <c r="L1136" s="94"/>
      <c r="M1136" s="94"/>
      <c r="N1136" s="94"/>
      <c r="O1136" s="95"/>
      <c r="P1136" s="96"/>
      <c r="T1136" s="49">
        <v>1102</v>
      </c>
      <c r="U11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6" s="50" t="str">
        <f>IFERROR(INDEX(Tab_UBIGEO[],MATCH(PlnMsv_Tab_DocumentosAux[[#This Row],[ADQ_UBIGEO]],Tab_UBIGEO[UBIGEO],0),MATCH($V$34,Tab_UBIGEO[#Headers],0)),"")</f>
        <v/>
      </c>
      <c r="W1136" s="50" t="str">
        <f>IFERROR(INDEX(Tab_UBIGEO[],MATCH(PlnMsv_Tab_DocumentosAux[[#This Row],[ADQ_UBIGEO]],Tab_UBIGEO[UBIGEO],0),MATCH($W$34,Tab_UBIGEO[#Headers],0)),"")</f>
        <v/>
      </c>
      <c r="X1136" s="51" t="str">
        <f>IFERROR(INDEX(Tab_UBIGEO[],MATCH(PlnMsv_Tab_Documentos[[#This Row],[Departamento]],Tab_UBIGEO[Departamento],0),MATCH(X$34,Tab_UBIGEO[#Headers],0)),"")</f>
        <v/>
      </c>
      <c r="Y1136" s="51" t="str">
        <f>IFERROR(INDEX(Tab_UBIGEO[],MATCH(PlnMsv_Tab_Documentos[[#This Row],[Provincia]],Tab_UBIGEO[Provincia],0),MATCH(Y$34,Tab_UBIGEO[#Headers],0)),"")</f>
        <v/>
      </c>
      <c r="Z1136" s="50" t="str">
        <f>IF(PlnMsv_Tab_Documentos[[#This Row],[Departamento]]&lt;&gt;"",IF(COUNTIF(Tab_UBIGEO[Departamento],PlnMsv_Tab_Documentos[[#This Row],[Departamento]])&gt;=1,1,0),"")</f>
        <v/>
      </c>
      <c r="AA11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6" s="34"/>
    </row>
    <row r="1137" spans="3:29" ht="27.6" customHeight="1">
      <c r="C1137" s="88"/>
      <c r="D1137" s="89"/>
      <c r="E1137" s="90"/>
      <c r="F1137" s="91"/>
      <c r="G1137" s="92"/>
      <c r="H1137" s="93"/>
      <c r="I1137" s="93"/>
      <c r="J1137" s="94"/>
      <c r="K1137" s="94"/>
      <c r="L1137" s="94"/>
      <c r="M1137" s="94"/>
      <c r="N1137" s="94"/>
      <c r="O1137" s="95"/>
      <c r="P1137" s="96"/>
      <c r="T1137" s="49">
        <v>1103</v>
      </c>
      <c r="U11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7" s="50" t="str">
        <f>IFERROR(INDEX(Tab_UBIGEO[],MATCH(PlnMsv_Tab_DocumentosAux[[#This Row],[ADQ_UBIGEO]],Tab_UBIGEO[UBIGEO],0),MATCH($V$34,Tab_UBIGEO[#Headers],0)),"")</f>
        <v/>
      </c>
      <c r="W1137" s="50" t="str">
        <f>IFERROR(INDEX(Tab_UBIGEO[],MATCH(PlnMsv_Tab_DocumentosAux[[#This Row],[ADQ_UBIGEO]],Tab_UBIGEO[UBIGEO],0),MATCH($W$34,Tab_UBIGEO[#Headers],0)),"")</f>
        <v/>
      </c>
      <c r="X1137" s="51" t="str">
        <f>IFERROR(INDEX(Tab_UBIGEO[],MATCH(PlnMsv_Tab_Documentos[[#This Row],[Departamento]],Tab_UBIGEO[Departamento],0),MATCH(X$34,Tab_UBIGEO[#Headers],0)),"")</f>
        <v/>
      </c>
      <c r="Y1137" s="51" t="str">
        <f>IFERROR(INDEX(Tab_UBIGEO[],MATCH(PlnMsv_Tab_Documentos[[#This Row],[Provincia]],Tab_UBIGEO[Provincia],0),MATCH(Y$34,Tab_UBIGEO[#Headers],0)),"")</f>
        <v/>
      </c>
      <c r="Z1137" s="50" t="str">
        <f>IF(PlnMsv_Tab_Documentos[[#This Row],[Departamento]]&lt;&gt;"",IF(COUNTIF(Tab_UBIGEO[Departamento],PlnMsv_Tab_Documentos[[#This Row],[Departamento]])&gt;=1,1,0),"")</f>
        <v/>
      </c>
      <c r="AA11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7" s="34"/>
    </row>
    <row r="1138" spans="3:29" ht="27.6" customHeight="1">
      <c r="C1138" s="88"/>
      <c r="D1138" s="89"/>
      <c r="E1138" s="90"/>
      <c r="F1138" s="91"/>
      <c r="G1138" s="92"/>
      <c r="H1138" s="93"/>
      <c r="I1138" s="93"/>
      <c r="J1138" s="94"/>
      <c r="K1138" s="94"/>
      <c r="L1138" s="94"/>
      <c r="M1138" s="94"/>
      <c r="N1138" s="94"/>
      <c r="O1138" s="95"/>
      <c r="P1138" s="96"/>
      <c r="T1138" s="49">
        <v>1104</v>
      </c>
      <c r="U11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8" s="50" t="str">
        <f>IFERROR(INDEX(Tab_UBIGEO[],MATCH(PlnMsv_Tab_DocumentosAux[[#This Row],[ADQ_UBIGEO]],Tab_UBIGEO[UBIGEO],0),MATCH($V$34,Tab_UBIGEO[#Headers],0)),"")</f>
        <v/>
      </c>
      <c r="W1138" s="50" t="str">
        <f>IFERROR(INDEX(Tab_UBIGEO[],MATCH(PlnMsv_Tab_DocumentosAux[[#This Row],[ADQ_UBIGEO]],Tab_UBIGEO[UBIGEO],0),MATCH($W$34,Tab_UBIGEO[#Headers],0)),"")</f>
        <v/>
      </c>
      <c r="X1138" s="51" t="str">
        <f>IFERROR(INDEX(Tab_UBIGEO[],MATCH(PlnMsv_Tab_Documentos[[#This Row],[Departamento]],Tab_UBIGEO[Departamento],0),MATCH(X$34,Tab_UBIGEO[#Headers],0)),"")</f>
        <v/>
      </c>
      <c r="Y1138" s="51" t="str">
        <f>IFERROR(INDEX(Tab_UBIGEO[],MATCH(PlnMsv_Tab_Documentos[[#This Row],[Provincia]],Tab_UBIGEO[Provincia],0),MATCH(Y$34,Tab_UBIGEO[#Headers],0)),"")</f>
        <v/>
      </c>
      <c r="Z1138" s="50" t="str">
        <f>IF(PlnMsv_Tab_Documentos[[#This Row],[Departamento]]&lt;&gt;"",IF(COUNTIF(Tab_UBIGEO[Departamento],PlnMsv_Tab_Documentos[[#This Row],[Departamento]])&gt;=1,1,0),"")</f>
        <v/>
      </c>
      <c r="AA11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8" s="34"/>
    </row>
    <row r="1139" spans="3:29" ht="27.6" customHeight="1">
      <c r="C1139" s="88"/>
      <c r="D1139" s="89"/>
      <c r="E1139" s="90"/>
      <c r="F1139" s="91"/>
      <c r="G1139" s="92"/>
      <c r="H1139" s="93"/>
      <c r="I1139" s="93"/>
      <c r="J1139" s="94"/>
      <c r="K1139" s="94"/>
      <c r="L1139" s="94"/>
      <c r="M1139" s="94"/>
      <c r="N1139" s="94"/>
      <c r="O1139" s="95"/>
      <c r="P1139" s="96"/>
      <c r="T1139" s="49">
        <v>1105</v>
      </c>
      <c r="U11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39" s="50" t="str">
        <f>IFERROR(INDEX(Tab_UBIGEO[],MATCH(PlnMsv_Tab_DocumentosAux[[#This Row],[ADQ_UBIGEO]],Tab_UBIGEO[UBIGEO],0),MATCH($V$34,Tab_UBIGEO[#Headers],0)),"")</f>
        <v/>
      </c>
      <c r="W1139" s="50" t="str">
        <f>IFERROR(INDEX(Tab_UBIGEO[],MATCH(PlnMsv_Tab_DocumentosAux[[#This Row],[ADQ_UBIGEO]],Tab_UBIGEO[UBIGEO],0),MATCH($W$34,Tab_UBIGEO[#Headers],0)),"")</f>
        <v/>
      </c>
      <c r="X1139" s="51" t="str">
        <f>IFERROR(INDEX(Tab_UBIGEO[],MATCH(PlnMsv_Tab_Documentos[[#This Row],[Departamento]],Tab_UBIGEO[Departamento],0),MATCH(X$34,Tab_UBIGEO[#Headers],0)),"")</f>
        <v/>
      </c>
      <c r="Y1139" s="51" t="str">
        <f>IFERROR(INDEX(Tab_UBIGEO[],MATCH(PlnMsv_Tab_Documentos[[#This Row],[Provincia]],Tab_UBIGEO[Provincia],0),MATCH(Y$34,Tab_UBIGEO[#Headers],0)),"")</f>
        <v/>
      </c>
      <c r="Z1139" s="50" t="str">
        <f>IF(PlnMsv_Tab_Documentos[[#This Row],[Departamento]]&lt;&gt;"",IF(COUNTIF(Tab_UBIGEO[Departamento],PlnMsv_Tab_Documentos[[#This Row],[Departamento]])&gt;=1,1,0),"")</f>
        <v/>
      </c>
      <c r="AA11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39" s="34"/>
    </row>
    <row r="1140" spans="3:29" ht="27.6" customHeight="1">
      <c r="C1140" s="88"/>
      <c r="D1140" s="89"/>
      <c r="E1140" s="90"/>
      <c r="F1140" s="91"/>
      <c r="G1140" s="92"/>
      <c r="H1140" s="93"/>
      <c r="I1140" s="93"/>
      <c r="J1140" s="94"/>
      <c r="K1140" s="94"/>
      <c r="L1140" s="94"/>
      <c r="M1140" s="94"/>
      <c r="N1140" s="94"/>
      <c r="O1140" s="95"/>
      <c r="P1140" s="96"/>
      <c r="T1140" s="49">
        <v>1106</v>
      </c>
      <c r="U11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0" s="50" t="str">
        <f>IFERROR(INDEX(Tab_UBIGEO[],MATCH(PlnMsv_Tab_DocumentosAux[[#This Row],[ADQ_UBIGEO]],Tab_UBIGEO[UBIGEO],0),MATCH($V$34,Tab_UBIGEO[#Headers],0)),"")</f>
        <v/>
      </c>
      <c r="W1140" s="50" t="str">
        <f>IFERROR(INDEX(Tab_UBIGEO[],MATCH(PlnMsv_Tab_DocumentosAux[[#This Row],[ADQ_UBIGEO]],Tab_UBIGEO[UBIGEO],0),MATCH($W$34,Tab_UBIGEO[#Headers],0)),"")</f>
        <v/>
      </c>
      <c r="X1140" s="51" t="str">
        <f>IFERROR(INDEX(Tab_UBIGEO[],MATCH(PlnMsv_Tab_Documentos[[#This Row],[Departamento]],Tab_UBIGEO[Departamento],0),MATCH(X$34,Tab_UBIGEO[#Headers],0)),"")</f>
        <v/>
      </c>
      <c r="Y1140" s="51" t="str">
        <f>IFERROR(INDEX(Tab_UBIGEO[],MATCH(PlnMsv_Tab_Documentos[[#This Row],[Provincia]],Tab_UBIGEO[Provincia],0),MATCH(Y$34,Tab_UBIGEO[#Headers],0)),"")</f>
        <v/>
      </c>
      <c r="Z1140" s="50" t="str">
        <f>IF(PlnMsv_Tab_Documentos[[#This Row],[Departamento]]&lt;&gt;"",IF(COUNTIF(Tab_UBIGEO[Departamento],PlnMsv_Tab_Documentos[[#This Row],[Departamento]])&gt;=1,1,0),"")</f>
        <v/>
      </c>
      <c r="AA11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0" s="34"/>
    </row>
    <row r="1141" spans="3:29" ht="27.6" customHeight="1">
      <c r="C1141" s="88"/>
      <c r="D1141" s="89"/>
      <c r="E1141" s="90"/>
      <c r="F1141" s="91"/>
      <c r="G1141" s="92"/>
      <c r="H1141" s="93"/>
      <c r="I1141" s="93"/>
      <c r="J1141" s="94"/>
      <c r="K1141" s="94"/>
      <c r="L1141" s="94"/>
      <c r="M1141" s="94"/>
      <c r="N1141" s="94"/>
      <c r="O1141" s="95"/>
      <c r="P1141" s="96"/>
      <c r="T1141" s="49">
        <v>1107</v>
      </c>
      <c r="U11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1" s="50" t="str">
        <f>IFERROR(INDEX(Tab_UBIGEO[],MATCH(PlnMsv_Tab_DocumentosAux[[#This Row],[ADQ_UBIGEO]],Tab_UBIGEO[UBIGEO],0),MATCH($V$34,Tab_UBIGEO[#Headers],0)),"")</f>
        <v/>
      </c>
      <c r="W1141" s="50" t="str">
        <f>IFERROR(INDEX(Tab_UBIGEO[],MATCH(PlnMsv_Tab_DocumentosAux[[#This Row],[ADQ_UBIGEO]],Tab_UBIGEO[UBIGEO],0),MATCH($W$34,Tab_UBIGEO[#Headers],0)),"")</f>
        <v/>
      </c>
      <c r="X1141" s="51" t="str">
        <f>IFERROR(INDEX(Tab_UBIGEO[],MATCH(PlnMsv_Tab_Documentos[[#This Row],[Departamento]],Tab_UBIGEO[Departamento],0),MATCH(X$34,Tab_UBIGEO[#Headers],0)),"")</f>
        <v/>
      </c>
      <c r="Y1141" s="51" t="str">
        <f>IFERROR(INDEX(Tab_UBIGEO[],MATCH(PlnMsv_Tab_Documentos[[#This Row],[Provincia]],Tab_UBIGEO[Provincia],0),MATCH(Y$34,Tab_UBIGEO[#Headers],0)),"")</f>
        <v/>
      </c>
      <c r="Z1141" s="50" t="str">
        <f>IF(PlnMsv_Tab_Documentos[[#This Row],[Departamento]]&lt;&gt;"",IF(COUNTIF(Tab_UBIGEO[Departamento],PlnMsv_Tab_Documentos[[#This Row],[Departamento]])&gt;=1,1,0),"")</f>
        <v/>
      </c>
      <c r="AA11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1" s="34"/>
    </row>
    <row r="1142" spans="3:29" ht="27.6" customHeight="1">
      <c r="C1142" s="88"/>
      <c r="D1142" s="89"/>
      <c r="E1142" s="90"/>
      <c r="F1142" s="91"/>
      <c r="G1142" s="92"/>
      <c r="H1142" s="93"/>
      <c r="I1142" s="93"/>
      <c r="J1142" s="94"/>
      <c r="K1142" s="94"/>
      <c r="L1142" s="94"/>
      <c r="M1142" s="94"/>
      <c r="N1142" s="94"/>
      <c r="O1142" s="95"/>
      <c r="P1142" s="96"/>
      <c r="T1142" s="49">
        <v>1108</v>
      </c>
      <c r="U11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2" s="50" t="str">
        <f>IFERROR(INDEX(Tab_UBIGEO[],MATCH(PlnMsv_Tab_DocumentosAux[[#This Row],[ADQ_UBIGEO]],Tab_UBIGEO[UBIGEO],0),MATCH($V$34,Tab_UBIGEO[#Headers],0)),"")</f>
        <v/>
      </c>
      <c r="W1142" s="50" t="str">
        <f>IFERROR(INDEX(Tab_UBIGEO[],MATCH(PlnMsv_Tab_DocumentosAux[[#This Row],[ADQ_UBIGEO]],Tab_UBIGEO[UBIGEO],0),MATCH($W$34,Tab_UBIGEO[#Headers],0)),"")</f>
        <v/>
      </c>
      <c r="X1142" s="51" t="str">
        <f>IFERROR(INDEX(Tab_UBIGEO[],MATCH(PlnMsv_Tab_Documentos[[#This Row],[Departamento]],Tab_UBIGEO[Departamento],0),MATCH(X$34,Tab_UBIGEO[#Headers],0)),"")</f>
        <v/>
      </c>
      <c r="Y1142" s="51" t="str">
        <f>IFERROR(INDEX(Tab_UBIGEO[],MATCH(PlnMsv_Tab_Documentos[[#This Row],[Provincia]],Tab_UBIGEO[Provincia],0),MATCH(Y$34,Tab_UBIGEO[#Headers],0)),"")</f>
        <v/>
      </c>
      <c r="Z1142" s="50" t="str">
        <f>IF(PlnMsv_Tab_Documentos[[#This Row],[Departamento]]&lt;&gt;"",IF(COUNTIF(Tab_UBIGEO[Departamento],PlnMsv_Tab_Documentos[[#This Row],[Departamento]])&gt;=1,1,0),"")</f>
        <v/>
      </c>
      <c r="AA11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2" s="34"/>
    </row>
    <row r="1143" spans="3:29" ht="27.6" customHeight="1">
      <c r="C1143" s="88"/>
      <c r="D1143" s="89"/>
      <c r="E1143" s="90"/>
      <c r="F1143" s="91"/>
      <c r="G1143" s="92"/>
      <c r="H1143" s="93"/>
      <c r="I1143" s="93"/>
      <c r="J1143" s="94"/>
      <c r="K1143" s="94"/>
      <c r="L1143" s="94"/>
      <c r="M1143" s="94"/>
      <c r="N1143" s="94"/>
      <c r="O1143" s="95"/>
      <c r="P1143" s="96"/>
      <c r="T1143" s="49">
        <v>1109</v>
      </c>
      <c r="U11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3" s="50" t="str">
        <f>IFERROR(INDEX(Tab_UBIGEO[],MATCH(PlnMsv_Tab_DocumentosAux[[#This Row],[ADQ_UBIGEO]],Tab_UBIGEO[UBIGEO],0),MATCH($V$34,Tab_UBIGEO[#Headers],0)),"")</f>
        <v/>
      </c>
      <c r="W1143" s="50" t="str">
        <f>IFERROR(INDEX(Tab_UBIGEO[],MATCH(PlnMsv_Tab_DocumentosAux[[#This Row],[ADQ_UBIGEO]],Tab_UBIGEO[UBIGEO],0),MATCH($W$34,Tab_UBIGEO[#Headers],0)),"")</f>
        <v/>
      </c>
      <c r="X1143" s="51" t="str">
        <f>IFERROR(INDEX(Tab_UBIGEO[],MATCH(PlnMsv_Tab_Documentos[[#This Row],[Departamento]],Tab_UBIGEO[Departamento],0),MATCH(X$34,Tab_UBIGEO[#Headers],0)),"")</f>
        <v/>
      </c>
      <c r="Y1143" s="51" t="str">
        <f>IFERROR(INDEX(Tab_UBIGEO[],MATCH(PlnMsv_Tab_Documentos[[#This Row],[Provincia]],Tab_UBIGEO[Provincia],0),MATCH(Y$34,Tab_UBIGEO[#Headers],0)),"")</f>
        <v/>
      </c>
      <c r="Z1143" s="50" t="str">
        <f>IF(PlnMsv_Tab_Documentos[[#This Row],[Departamento]]&lt;&gt;"",IF(COUNTIF(Tab_UBIGEO[Departamento],PlnMsv_Tab_Documentos[[#This Row],[Departamento]])&gt;=1,1,0),"")</f>
        <v/>
      </c>
      <c r="AA11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3" s="34"/>
    </row>
    <row r="1144" spans="3:29" ht="27.6" customHeight="1">
      <c r="C1144" s="88"/>
      <c r="D1144" s="89"/>
      <c r="E1144" s="90"/>
      <c r="F1144" s="91"/>
      <c r="G1144" s="92"/>
      <c r="H1144" s="93"/>
      <c r="I1144" s="93"/>
      <c r="J1144" s="94"/>
      <c r="K1144" s="94"/>
      <c r="L1144" s="94"/>
      <c r="M1144" s="94"/>
      <c r="N1144" s="94"/>
      <c r="O1144" s="95"/>
      <c r="P1144" s="96"/>
      <c r="T1144" s="49">
        <v>1110</v>
      </c>
      <c r="U11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4" s="50" t="str">
        <f>IFERROR(INDEX(Tab_UBIGEO[],MATCH(PlnMsv_Tab_DocumentosAux[[#This Row],[ADQ_UBIGEO]],Tab_UBIGEO[UBIGEO],0),MATCH($V$34,Tab_UBIGEO[#Headers],0)),"")</f>
        <v/>
      </c>
      <c r="W1144" s="50" t="str">
        <f>IFERROR(INDEX(Tab_UBIGEO[],MATCH(PlnMsv_Tab_DocumentosAux[[#This Row],[ADQ_UBIGEO]],Tab_UBIGEO[UBIGEO],0),MATCH($W$34,Tab_UBIGEO[#Headers],0)),"")</f>
        <v/>
      </c>
      <c r="X1144" s="51" t="str">
        <f>IFERROR(INDEX(Tab_UBIGEO[],MATCH(PlnMsv_Tab_Documentos[[#This Row],[Departamento]],Tab_UBIGEO[Departamento],0),MATCH(X$34,Tab_UBIGEO[#Headers],0)),"")</f>
        <v/>
      </c>
      <c r="Y1144" s="51" t="str">
        <f>IFERROR(INDEX(Tab_UBIGEO[],MATCH(PlnMsv_Tab_Documentos[[#This Row],[Provincia]],Tab_UBIGEO[Provincia],0),MATCH(Y$34,Tab_UBIGEO[#Headers],0)),"")</f>
        <v/>
      </c>
      <c r="Z1144" s="50" t="str">
        <f>IF(PlnMsv_Tab_Documentos[[#This Row],[Departamento]]&lt;&gt;"",IF(COUNTIF(Tab_UBIGEO[Departamento],PlnMsv_Tab_Documentos[[#This Row],[Departamento]])&gt;=1,1,0),"")</f>
        <v/>
      </c>
      <c r="AA11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4" s="34"/>
    </row>
    <row r="1145" spans="3:29" ht="27.6" customHeight="1">
      <c r="C1145" s="88"/>
      <c r="D1145" s="89"/>
      <c r="E1145" s="90"/>
      <c r="F1145" s="91"/>
      <c r="G1145" s="92"/>
      <c r="H1145" s="93"/>
      <c r="I1145" s="93"/>
      <c r="J1145" s="94"/>
      <c r="K1145" s="94"/>
      <c r="L1145" s="94"/>
      <c r="M1145" s="94"/>
      <c r="N1145" s="94"/>
      <c r="O1145" s="95"/>
      <c r="P1145" s="96"/>
      <c r="T1145" s="49">
        <v>1111</v>
      </c>
      <c r="U11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5" s="50" t="str">
        <f>IFERROR(INDEX(Tab_UBIGEO[],MATCH(PlnMsv_Tab_DocumentosAux[[#This Row],[ADQ_UBIGEO]],Tab_UBIGEO[UBIGEO],0),MATCH($V$34,Tab_UBIGEO[#Headers],0)),"")</f>
        <v/>
      </c>
      <c r="W1145" s="50" t="str">
        <f>IFERROR(INDEX(Tab_UBIGEO[],MATCH(PlnMsv_Tab_DocumentosAux[[#This Row],[ADQ_UBIGEO]],Tab_UBIGEO[UBIGEO],0),MATCH($W$34,Tab_UBIGEO[#Headers],0)),"")</f>
        <v/>
      </c>
      <c r="X1145" s="51" t="str">
        <f>IFERROR(INDEX(Tab_UBIGEO[],MATCH(PlnMsv_Tab_Documentos[[#This Row],[Departamento]],Tab_UBIGEO[Departamento],0),MATCH(X$34,Tab_UBIGEO[#Headers],0)),"")</f>
        <v/>
      </c>
      <c r="Y1145" s="51" t="str">
        <f>IFERROR(INDEX(Tab_UBIGEO[],MATCH(PlnMsv_Tab_Documentos[[#This Row],[Provincia]],Tab_UBIGEO[Provincia],0),MATCH(Y$34,Tab_UBIGEO[#Headers],0)),"")</f>
        <v/>
      </c>
      <c r="Z1145" s="50" t="str">
        <f>IF(PlnMsv_Tab_Documentos[[#This Row],[Departamento]]&lt;&gt;"",IF(COUNTIF(Tab_UBIGEO[Departamento],PlnMsv_Tab_Documentos[[#This Row],[Departamento]])&gt;=1,1,0),"")</f>
        <v/>
      </c>
      <c r="AA11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5" s="34"/>
    </row>
    <row r="1146" spans="3:29" ht="27.6" customHeight="1">
      <c r="C1146" s="88"/>
      <c r="D1146" s="89"/>
      <c r="E1146" s="90"/>
      <c r="F1146" s="91"/>
      <c r="G1146" s="92"/>
      <c r="H1146" s="93"/>
      <c r="I1146" s="93"/>
      <c r="J1146" s="94"/>
      <c r="K1146" s="94"/>
      <c r="L1146" s="94"/>
      <c r="M1146" s="94"/>
      <c r="N1146" s="94"/>
      <c r="O1146" s="95"/>
      <c r="P1146" s="96"/>
      <c r="T1146" s="49">
        <v>1112</v>
      </c>
      <c r="U11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6" s="50" t="str">
        <f>IFERROR(INDEX(Tab_UBIGEO[],MATCH(PlnMsv_Tab_DocumentosAux[[#This Row],[ADQ_UBIGEO]],Tab_UBIGEO[UBIGEO],0),MATCH($V$34,Tab_UBIGEO[#Headers],0)),"")</f>
        <v/>
      </c>
      <c r="W1146" s="50" t="str">
        <f>IFERROR(INDEX(Tab_UBIGEO[],MATCH(PlnMsv_Tab_DocumentosAux[[#This Row],[ADQ_UBIGEO]],Tab_UBIGEO[UBIGEO],0),MATCH($W$34,Tab_UBIGEO[#Headers],0)),"")</f>
        <v/>
      </c>
      <c r="X1146" s="51" t="str">
        <f>IFERROR(INDEX(Tab_UBIGEO[],MATCH(PlnMsv_Tab_Documentos[[#This Row],[Departamento]],Tab_UBIGEO[Departamento],0),MATCH(X$34,Tab_UBIGEO[#Headers],0)),"")</f>
        <v/>
      </c>
      <c r="Y1146" s="51" t="str">
        <f>IFERROR(INDEX(Tab_UBIGEO[],MATCH(PlnMsv_Tab_Documentos[[#This Row],[Provincia]],Tab_UBIGEO[Provincia],0),MATCH(Y$34,Tab_UBIGEO[#Headers],0)),"")</f>
        <v/>
      </c>
      <c r="Z1146" s="50" t="str">
        <f>IF(PlnMsv_Tab_Documentos[[#This Row],[Departamento]]&lt;&gt;"",IF(COUNTIF(Tab_UBIGEO[Departamento],PlnMsv_Tab_Documentos[[#This Row],[Departamento]])&gt;=1,1,0),"")</f>
        <v/>
      </c>
      <c r="AA11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6" s="34"/>
    </row>
    <row r="1147" spans="3:29" ht="27.6" customHeight="1">
      <c r="C1147" s="88"/>
      <c r="D1147" s="89"/>
      <c r="E1147" s="90"/>
      <c r="F1147" s="91"/>
      <c r="G1147" s="92"/>
      <c r="H1147" s="93"/>
      <c r="I1147" s="93"/>
      <c r="J1147" s="94"/>
      <c r="K1147" s="94"/>
      <c r="L1147" s="94"/>
      <c r="M1147" s="94"/>
      <c r="N1147" s="94"/>
      <c r="O1147" s="95"/>
      <c r="P1147" s="96"/>
      <c r="T1147" s="49">
        <v>1113</v>
      </c>
      <c r="U11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7" s="50" t="str">
        <f>IFERROR(INDEX(Tab_UBIGEO[],MATCH(PlnMsv_Tab_DocumentosAux[[#This Row],[ADQ_UBIGEO]],Tab_UBIGEO[UBIGEO],0),MATCH($V$34,Tab_UBIGEO[#Headers],0)),"")</f>
        <v/>
      </c>
      <c r="W1147" s="50" t="str">
        <f>IFERROR(INDEX(Tab_UBIGEO[],MATCH(PlnMsv_Tab_DocumentosAux[[#This Row],[ADQ_UBIGEO]],Tab_UBIGEO[UBIGEO],0),MATCH($W$34,Tab_UBIGEO[#Headers],0)),"")</f>
        <v/>
      </c>
      <c r="X1147" s="51" t="str">
        <f>IFERROR(INDEX(Tab_UBIGEO[],MATCH(PlnMsv_Tab_Documentos[[#This Row],[Departamento]],Tab_UBIGEO[Departamento],0),MATCH(X$34,Tab_UBIGEO[#Headers],0)),"")</f>
        <v/>
      </c>
      <c r="Y1147" s="51" t="str">
        <f>IFERROR(INDEX(Tab_UBIGEO[],MATCH(PlnMsv_Tab_Documentos[[#This Row],[Provincia]],Tab_UBIGEO[Provincia],0),MATCH(Y$34,Tab_UBIGEO[#Headers],0)),"")</f>
        <v/>
      </c>
      <c r="Z1147" s="50" t="str">
        <f>IF(PlnMsv_Tab_Documentos[[#This Row],[Departamento]]&lt;&gt;"",IF(COUNTIF(Tab_UBIGEO[Departamento],PlnMsv_Tab_Documentos[[#This Row],[Departamento]])&gt;=1,1,0),"")</f>
        <v/>
      </c>
      <c r="AA11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7" s="34"/>
    </row>
    <row r="1148" spans="3:29" ht="27.6" customHeight="1">
      <c r="C1148" s="88"/>
      <c r="D1148" s="89"/>
      <c r="E1148" s="90"/>
      <c r="F1148" s="91"/>
      <c r="G1148" s="92"/>
      <c r="H1148" s="93"/>
      <c r="I1148" s="93"/>
      <c r="J1148" s="94"/>
      <c r="K1148" s="94"/>
      <c r="L1148" s="94"/>
      <c r="M1148" s="94"/>
      <c r="N1148" s="94"/>
      <c r="O1148" s="95"/>
      <c r="P1148" s="96"/>
      <c r="T1148" s="49">
        <v>1114</v>
      </c>
      <c r="U11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8" s="50" t="str">
        <f>IFERROR(INDEX(Tab_UBIGEO[],MATCH(PlnMsv_Tab_DocumentosAux[[#This Row],[ADQ_UBIGEO]],Tab_UBIGEO[UBIGEO],0),MATCH($V$34,Tab_UBIGEO[#Headers],0)),"")</f>
        <v/>
      </c>
      <c r="W1148" s="50" t="str">
        <f>IFERROR(INDEX(Tab_UBIGEO[],MATCH(PlnMsv_Tab_DocumentosAux[[#This Row],[ADQ_UBIGEO]],Tab_UBIGEO[UBIGEO],0),MATCH($W$34,Tab_UBIGEO[#Headers],0)),"")</f>
        <v/>
      </c>
      <c r="X1148" s="51" t="str">
        <f>IFERROR(INDEX(Tab_UBIGEO[],MATCH(PlnMsv_Tab_Documentos[[#This Row],[Departamento]],Tab_UBIGEO[Departamento],0),MATCH(X$34,Tab_UBIGEO[#Headers],0)),"")</f>
        <v/>
      </c>
      <c r="Y1148" s="51" t="str">
        <f>IFERROR(INDEX(Tab_UBIGEO[],MATCH(PlnMsv_Tab_Documentos[[#This Row],[Provincia]],Tab_UBIGEO[Provincia],0),MATCH(Y$34,Tab_UBIGEO[#Headers],0)),"")</f>
        <v/>
      </c>
      <c r="Z1148" s="50" t="str">
        <f>IF(PlnMsv_Tab_Documentos[[#This Row],[Departamento]]&lt;&gt;"",IF(COUNTIF(Tab_UBIGEO[Departamento],PlnMsv_Tab_Documentos[[#This Row],[Departamento]])&gt;=1,1,0),"")</f>
        <v/>
      </c>
      <c r="AA11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8" s="34"/>
    </row>
    <row r="1149" spans="3:29" ht="27.6" customHeight="1">
      <c r="C1149" s="88"/>
      <c r="D1149" s="89"/>
      <c r="E1149" s="90"/>
      <c r="F1149" s="91"/>
      <c r="G1149" s="92"/>
      <c r="H1149" s="93"/>
      <c r="I1149" s="93"/>
      <c r="J1149" s="94"/>
      <c r="K1149" s="94"/>
      <c r="L1149" s="94"/>
      <c r="M1149" s="94"/>
      <c r="N1149" s="94"/>
      <c r="O1149" s="95"/>
      <c r="P1149" s="96"/>
      <c r="T1149" s="49">
        <v>1115</v>
      </c>
      <c r="U11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49" s="50" t="str">
        <f>IFERROR(INDEX(Tab_UBIGEO[],MATCH(PlnMsv_Tab_DocumentosAux[[#This Row],[ADQ_UBIGEO]],Tab_UBIGEO[UBIGEO],0),MATCH($V$34,Tab_UBIGEO[#Headers],0)),"")</f>
        <v/>
      </c>
      <c r="W1149" s="50" t="str">
        <f>IFERROR(INDEX(Tab_UBIGEO[],MATCH(PlnMsv_Tab_DocumentosAux[[#This Row],[ADQ_UBIGEO]],Tab_UBIGEO[UBIGEO],0),MATCH($W$34,Tab_UBIGEO[#Headers],0)),"")</f>
        <v/>
      </c>
      <c r="X1149" s="51" t="str">
        <f>IFERROR(INDEX(Tab_UBIGEO[],MATCH(PlnMsv_Tab_Documentos[[#This Row],[Departamento]],Tab_UBIGEO[Departamento],0),MATCH(X$34,Tab_UBIGEO[#Headers],0)),"")</f>
        <v/>
      </c>
      <c r="Y1149" s="51" t="str">
        <f>IFERROR(INDEX(Tab_UBIGEO[],MATCH(PlnMsv_Tab_Documentos[[#This Row],[Provincia]],Tab_UBIGEO[Provincia],0),MATCH(Y$34,Tab_UBIGEO[#Headers],0)),"")</f>
        <v/>
      </c>
      <c r="Z1149" s="50" t="str">
        <f>IF(PlnMsv_Tab_Documentos[[#This Row],[Departamento]]&lt;&gt;"",IF(COUNTIF(Tab_UBIGEO[Departamento],PlnMsv_Tab_Documentos[[#This Row],[Departamento]])&gt;=1,1,0),"")</f>
        <v/>
      </c>
      <c r="AA11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49" s="34"/>
    </row>
    <row r="1150" spans="3:29" ht="27.6" customHeight="1">
      <c r="C1150" s="88"/>
      <c r="D1150" s="89"/>
      <c r="E1150" s="90"/>
      <c r="F1150" s="91"/>
      <c r="G1150" s="92"/>
      <c r="H1150" s="93"/>
      <c r="I1150" s="93"/>
      <c r="J1150" s="94"/>
      <c r="K1150" s="94"/>
      <c r="L1150" s="94"/>
      <c r="M1150" s="94"/>
      <c r="N1150" s="94"/>
      <c r="O1150" s="95"/>
      <c r="P1150" s="96"/>
      <c r="T1150" s="49">
        <v>1116</v>
      </c>
      <c r="U11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0" s="50" t="str">
        <f>IFERROR(INDEX(Tab_UBIGEO[],MATCH(PlnMsv_Tab_DocumentosAux[[#This Row],[ADQ_UBIGEO]],Tab_UBIGEO[UBIGEO],0),MATCH($V$34,Tab_UBIGEO[#Headers],0)),"")</f>
        <v/>
      </c>
      <c r="W1150" s="50" t="str">
        <f>IFERROR(INDEX(Tab_UBIGEO[],MATCH(PlnMsv_Tab_DocumentosAux[[#This Row],[ADQ_UBIGEO]],Tab_UBIGEO[UBIGEO],0),MATCH($W$34,Tab_UBIGEO[#Headers],0)),"")</f>
        <v/>
      </c>
      <c r="X1150" s="51" t="str">
        <f>IFERROR(INDEX(Tab_UBIGEO[],MATCH(PlnMsv_Tab_Documentos[[#This Row],[Departamento]],Tab_UBIGEO[Departamento],0),MATCH(X$34,Tab_UBIGEO[#Headers],0)),"")</f>
        <v/>
      </c>
      <c r="Y1150" s="51" t="str">
        <f>IFERROR(INDEX(Tab_UBIGEO[],MATCH(PlnMsv_Tab_Documentos[[#This Row],[Provincia]],Tab_UBIGEO[Provincia],0),MATCH(Y$34,Tab_UBIGEO[#Headers],0)),"")</f>
        <v/>
      </c>
      <c r="Z1150" s="50" t="str">
        <f>IF(PlnMsv_Tab_Documentos[[#This Row],[Departamento]]&lt;&gt;"",IF(COUNTIF(Tab_UBIGEO[Departamento],PlnMsv_Tab_Documentos[[#This Row],[Departamento]])&gt;=1,1,0),"")</f>
        <v/>
      </c>
      <c r="AA11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0" s="34"/>
    </row>
    <row r="1151" spans="3:29" ht="27.6" customHeight="1">
      <c r="C1151" s="88"/>
      <c r="D1151" s="89"/>
      <c r="E1151" s="90"/>
      <c r="F1151" s="91"/>
      <c r="G1151" s="92"/>
      <c r="H1151" s="93"/>
      <c r="I1151" s="93"/>
      <c r="J1151" s="94"/>
      <c r="K1151" s="94"/>
      <c r="L1151" s="94"/>
      <c r="M1151" s="94"/>
      <c r="N1151" s="94"/>
      <c r="O1151" s="95"/>
      <c r="P1151" s="96"/>
      <c r="T1151" s="49">
        <v>1117</v>
      </c>
      <c r="U11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1" s="50" t="str">
        <f>IFERROR(INDEX(Tab_UBIGEO[],MATCH(PlnMsv_Tab_DocumentosAux[[#This Row],[ADQ_UBIGEO]],Tab_UBIGEO[UBIGEO],0),MATCH($V$34,Tab_UBIGEO[#Headers],0)),"")</f>
        <v/>
      </c>
      <c r="W1151" s="50" t="str">
        <f>IFERROR(INDEX(Tab_UBIGEO[],MATCH(PlnMsv_Tab_DocumentosAux[[#This Row],[ADQ_UBIGEO]],Tab_UBIGEO[UBIGEO],0),MATCH($W$34,Tab_UBIGEO[#Headers],0)),"")</f>
        <v/>
      </c>
      <c r="X1151" s="51" t="str">
        <f>IFERROR(INDEX(Tab_UBIGEO[],MATCH(PlnMsv_Tab_Documentos[[#This Row],[Departamento]],Tab_UBIGEO[Departamento],0),MATCH(X$34,Tab_UBIGEO[#Headers],0)),"")</f>
        <v/>
      </c>
      <c r="Y1151" s="51" t="str">
        <f>IFERROR(INDEX(Tab_UBIGEO[],MATCH(PlnMsv_Tab_Documentos[[#This Row],[Provincia]],Tab_UBIGEO[Provincia],0),MATCH(Y$34,Tab_UBIGEO[#Headers],0)),"")</f>
        <v/>
      </c>
      <c r="Z1151" s="50" t="str">
        <f>IF(PlnMsv_Tab_Documentos[[#This Row],[Departamento]]&lt;&gt;"",IF(COUNTIF(Tab_UBIGEO[Departamento],PlnMsv_Tab_Documentos[[#This Row],[Departamento]])&gt;=1,1,0),"")</f>
        <v/>
      </c>
      <c r="AA11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1" s="34"/>
    </row>
    <row r="1152" spans="3:29" ht="27.6" customHeight="1">
      <c r="C1152" s="88"/>
      <c r="D1152" s="89"/>
      <c r="E1152" s="90"/>
      <c r="F1152" s="91"/>
      <c r="G1152" s="92"/>
      <c r="H1152" s="93"/>
      <c r="I1152" s="93"/>
      <c r="J1152" s="94"/>
      <c r="K1152" s="94"/>
      <c r="L1152" s="94"/>
      <c r="M1152" s="94"/>
      <c r="N1152" s="94"/>
      <c r="O1152" s="95"/>
      <c r="P1152" s="96"/>
      <c r="T1152" s="49">
        <v>1118</v>
      </c>
      <c r="U11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2" s="50" t="str">
        <f>IFERROR(INDEX(Tab_UBIGEO[],MATCH(PlnMsv_Tab_DocumentosAux[[#This Row],[ADQ_UBIGEO]],Tab_UBIGEO[UBIGEO],0),MATCH($V$34,Tab_UBIGEO[#Headers],0)),"")</f>
        <v/>
      </c>
      <c r="W1152" s="50" t="str">
        <f>IFERROR(INDEX(Tab_UBIGEO[],MATCH(PlnMsv_Tab_DocumentosAux[[#This Row],[ADQ_UBIGEO]],Tab_UBIGEO[UBIGEO],0),MATCH($W$34,Tab_UBIGEO[#Headers],0)),"")</f>
        <v/>
      </c>
      <c r="X1152" s="51" t="str">
        <f>IFERROR(INDEX(Tab_UBIGEO[],MATCH(PlnMsv_Tab_Documentos[[#This Row],[Departamento]],Tab_UBIGEO[Departamento],0),MATCH(X$34,Tab_UBIGEO[#Headers],0)),"")</f>
        <v/>
      </c>
      <c r="Y1152" s="51" t="str">
        <f>IFERROR(INDEX(Tab_UBIGEO[],MATCH(PlnMsv_Tab_Documentos[[#This Row],[Provincia]],Tab_UBIGEO[Provincia],0),MATCH(Y$34,Tab_UBIGEO[#Headers],0)),"")</f>
        <v/>
      </c>
      <c r="Z1152" s="50" t="str">
        <f>IF(PlnMsv_Tab_Documentos[[#This Row],[Departamento]]&lt;&gt;"",IF(COUNTIF(Tab_UBIGEO[Departamento],PlnMsv_Tab_Documentos[[#This Row],[Departamento]])&gt;=1,1,0),"")</f>
        <v/>
      </c>
      <c r="AA11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2" s="34"/>
    </row>
    <row r="1153" spans="3:29" ht="27.6" customHeight="1">
      <c r="C1153" s="88"/>
      <c r="D1153" s="89"/>
      <c r="E1153" s="90"/>
      <c r="F1153" s="91"/>
      <c r="G1153" s="92"/>
      <c r="H1153" s="93"/>
      <c r="I1153" s="93"/>
      <c r="J1153" s="94"/>
      <c r="K1153" s="94"/>
      <c r="L1153" s="94"/>
      <c r="M1153" s="94"/>
      <c r="N1153" s="94"/>
      <c r="O1153" s="95"/>
      <c r="P1153" s="96"/>
      <c r="T1153" s="49">
        <v>1119</v>
      </c>
      <c r="U11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3" s="50" t="str">
        <f>IFERROR(INDEX(Tab_UBIGEO[],MATCH(PlnMsv_Tab_DocumentosAux[[#This Row],[ADQ_UBIGEO]],Tab_UBIGEO[UBIGEO],0),MATCH($V$34,Tab_UBIGEO[#Headers],0)),"")</f>
        <v/>
      </c>
      <c r="W1153" s="50" t="str">
        <f>IFERROR(INDEX(Tab_UBIGEO[],MATCH(PlnMsv_Tab_DocumentosAux[[#This Row],[ADQ_UBIGEO]],Tab_UBIGEO[UBIGEO],0),MATCH($W$34,Tab_UBIGEO[#Headers],0)),"")</f>
        <v/>
      </c>
      <c r="X1153" s="51" t="str">
        <f>IFERROR(INDEX(Tab_UBIGEO[],MATCH(PlnMsv_Tab_Documentos[[#This Row],[Departamento]],Tab_UBIGEO[Departamento],0),MATCH(X$34,Tab_UBIGEO[#Headers],0)),"")</f>
        <v/>
      </c>
      <c r="Y1153" s="51" t="str">
        <f>IFERROR(INDEX(Tab_UBIGEO[],MATCH(PlnMsv_Tab_Documentos[[#This Row],[Provincia]],Tab_UBIGEO[Provincia],0),MATCH(Y$34,Tab_UBIGEO[#Headers],0)),"")</f>
        <v/>
      </c>
      <c r="Z1153" s="50" t="str">
        <f>IF(PlnMsv_Tab_Documentos[[#This Row],[Departamento]]&lt;&gt;"",IF(COUNTIF(Tab_UBIGEO[Departamento],PlnMsv_Tab_Documentos[[#This Row],[Departamento]])&gt;=1,1,0),"")</f>
        <v/>
      </c>
      <c r="AA11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3" s="34"/>
    </row>
    <row r="1154" spans="3:29" ht="27.6" customHeight="1">
      <c r="C1154" s="88"/>
      <c r="D1154" s="89"/>
      <c r="E1154" s="90"/>
      <c r="F1154" s="91"/>
      <c r="G1154" s="92"/>
      <c r="H1154" s="93"/>
      <c r="I1154" s="93"/>
      <c r="J1154" s="94"/>
      <c r="K1154" s="94"/>
      <c r="L1154" s="94"/>
      <c r="M1154" s="94"/>
      <c r="N1154" s="94"/>
      <c r="O1154" s="95"/>
      <c r="P1154" s="96"/>
      <c r="T1154" s="49">
        <v>1120</v>
      </c>
      <c r="U11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4" s="50" t="str">
        <f>IFERROR(INDEX(Tab_UBIGEO[],MATCH(PlnMsv_Tab_DocumentosAux[[#This Row],[ADQ_UBIGEO]],Tab_UBIGEO[UBIGEO],0),MATCH($V$34,Tab_UBIGEO[#Headers],0)),"")</f>
        <v/>
      </c>
      <c r="W1154" s="50" t="str">
        <f>IFERROR(INDEX(Tab_UBIGEO[],MATCH(PlnMsv_Tab_DocumentosAux[[#This Row],[ADQ_UBIGEO]],Tab_UBIGEO[UBIGEO],0),MATCH($W$34,Tab_UBIGEO[#Headers],0)),"")</f>
        <v/>
      </c>
      <c r="X1154" s="51" t="str">
        <f>IFERROR(INDEX(Tab_UBIGEO[],MATCH(PlnMsv_Tab_Documentos[[#This Row],[Departamento]],Tab_UBIGEO[Departamento],0),MATCH(X$34,Tab_UBIGEO[#Headers],0)),"")</f>
        <v/>
      </c>
      <c r="Y1154" s="51" t="str">
        <f>IFERROR(INDEX(Tab_UBIGEO[],MATCH(PlnMsv_Tab_Documentos[[#This Row],[Provincia]],Tab_UBIGEO[Provincia],0),MATCH(Y$34,Tab_UBIGEO[#Headers],0)),"")</f>
        <v/>
      </c>
      <c r="Z1154" s="50" t="str">
        <f>IF(PlnMsv_Tab_Documentos[[#This Row],[Departamento]]&lt;&gt;"",IF(COUNTIF(Tab_UBIGEO[Departamento],PlnMsv_Tab_Documentos[[#This Row],[Departamento]])&gt;=1,1,0),"")</f>
        <v/>
      </c>
      <c r="AA11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4" s="34"/>
    </row>
    <row r="1155" spans="3:29" ht="27.6" customHeight="1">
      <c r="C1155" s="88"/>
      <c r="D1155" s="89"/>
      <c r="E1155" s="90"/>
      <c r="F1155" s="91"/>
      <c r="G1155" s="92"/>
      <c r="H1155" s="93"/>
      <c r="I1155" s="93"/>
      <c r="J1155" s="94"/>
      <c r="K1155" s="94"/>
      <c r="L1155" s="94"/>
      <c r="M1155" s="94"/>
      <c r="N1155" s="94"/>
      <c r="O1155" s="95"/>
      <c r="P1155" s="96"/>
      <c r="T1155" s="49">
        <v>1121</v>
      </c>
      <c r="U11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5" s="50" t="str">
        <f>IFERROR(INDEX(Tab_UBIGEO[],MATCH(PlnMsv_Tab_DocumentosAux[[#This Row],[ADQ_UBIGEO]],Tab_UBIGEO[UBIGEO],0),MATCH($V$34,Tab_UBIGEO[#Headers],0)),"")</f>
        <v/>
      </c>
      <c r="W1155" s="50" t="str">
        <f>IFERROR(INDEX(Tab_UBIGEO[],MATCH(PlnMsv_Tab_DocumentosAux[[#This Row],[ADQ_UBIGEO]],Tab_UBIGEO[UBIGEO],0),MATCH($W$34,Tab_UBIGEO[#Headers],0)),"")</f>
        <v/>
      </c>
      <c r="X1155" s="51" t="str">
        <f>IFERROR(INDEX(Tab_UBIGEO[],MATCH(PlnMsv_Tab_Documentos[[#This Row],[Departamento]],Tab_UBIGEO[Departamento],0),MATCH(X$34,Tab_UBIGEO[#Headers],0)),"")</f>
        <v/>
      </c>
      <c r="Y1155" s="51" t="str">
        <f>IFERROR(INDEX(Tab_UBIGEO[],MATCH(PlnMsv_Tab_Documentos[[#This Row],[Provincia]],Tab_UBIGEO[Provincia],0),MATCH(Y$34,Tab_UBIGEO[#Headers],0)),"")</f>
        <v/>
      </c>
      <c r="Z1155" s="50" t="str">
        <f>IF(PlnMsv_Tab_Documentos[[#This Row],[Departamento]]&lt;&gt;"",IF(COUNTIF(Tab_UBIGEO[Departamento],PlnMsv_Tab_Documentos[[#This Row],[Departamento]])&gt;=1,1,0),"")</f>
        <v/>
      </c>
      <c r="AA11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5" s="34"/>
    </row>
    <row r="1156" spans="3:29" ht="27.6" customHeight="1">
      <c r="C1156" s="88"/>
      <c r="D1156" s="89"/>
      <c r="E1156" s="90"/>
      <c r="F1156" s="91"/>
      <c r="G1156" s="92"/>
      <c r="H1156" s="93"/>
      <c r="I1156" s="93"/>
      <c r="J1156" s="94"/>
      <c r="K1156" s="94"/>
      <c r="L1156" s="94"/>
      <c r="M1156" s="94"/>
      <c r="N1156" s="94"/>
      <c r="O1156" s="95"/>
      <c r="P1156" s="96"/>
      <c r="T1156" s="49">
        <v>1122</v>
      </c>
      <c r="U11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6" s="50" t="str">
        <f>IFERROR(INDEX(Tab_UBIGEO[],MATCH(PlnMsv_Tab_DocumentosAux[[#This Row],[ADQ_UBIGEO]],Tab_UBIGEO[UBIGEO],0),MATCH($V$34,Tab_UBIGEO[#Headers],0)),"")</f>
        <v/>
      </c>
      <c r="W1156" s="50" t="str">
        <f>IFERROR(INDEX(Tab_UBIGEO[],MATCH(PlnMsv_Tab_DocumentosAux[[#This Row],[ADQ_UBIGEO]],Tab_UBIGEO[UBIGEO],0),MATCH($W$34,Tab_UBIGEO[#Headers],0)),"")</f>
        <v/>
      </c>
      <c r="X1156" s="51" t="str">
        <f>IFERROR(INDEX(Tab_UBIGEO[],MATCH(PlnMsv_Tab_Documentos[[#This Row],[Departamento]],Tab_UBIGEO[Departamento],0),MATCH(X$34,Tab_UBIGEO[#Headers],0)),"")</f>
        <v/>
      </c>
      <c r="Y1156" s="51" t="str">
        <f>IFERROR(INDEX(Tab_UBIGEO[],MATCH(PlnMsv_Tab_Documentos[[#This Row],[Provincia]],Tab_UBIGEO[Provincia],0),MATCH(Y$34,Tab_UBIGEO[#Headers],0)),"")</f>
        <v/>
      </c>
      <c r="Z1156" s="50" t="str">
        <f>IF(PlnMsv_Tab_Documentos[[#This Row],[Departamento]]&lt;&gt;"",IF(COUNTIF(Tab_UBIGEO[Departamento],PlnMsv_Tab_Documentos[[#This Row],[Departamento]])&gt;=1,1,0),"")</f>
        <v/>
      </c>
      <c r="AA11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6" s="34"/>
    </row>
    <row r="1157" spans="3:29" ht="27.6" customHeight="1">
      <c r="C1157" s="88"/>
      <c r="D1157" s="89"/>
      <c r="E1157" s="90"/>
      <c r="F1157" s="91"/>
      <c r="G1157" s="92"/>
      <c r="H1157" s="93"/>
      <c r="I1157" s="93"/>
      <c r="J1157" s="94"/>
      <c r="K1157" s="94"/>
      <c r="L1157" s="94"/>
      <c r="M1157" s="94"/>
      <c r="N1157" s="94"/>
      <c r="O1157" s="95"/>
      <c r="P1157" s="96"/>
      <c r="T1157" s="49">
        <v>1123</v>
      </c>
      <c r="U11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7" s="50" t="str">
        <f>IFERROR(INDEX(Tab_UBIGEO[],MATCH(PlnMsv_Tab_DocumentosAux[[#This Row],[ADQ_UBIGEO]],Tab_UBIGEO[UBIGEO],0),MATCH($V$34,Tab_UBIGEO[#Headers],0)),"")</f>
        <v/>
      </c>
      <c r="W1157" s="50" t="str">
        <f>IFERROR(INDEX(Tab_UBIGEO[],MATCH(PlnMsv_Tab_DocumentosAux[[#This Row],[ADQ_UBIGEO]],Tab_UBIGEO[UBIGEO],0),MATCH($W$34,Tab_UBIGEO[#Headers],0)),"")</f>
        <v/>
      </c>
      <c r="X1157" s="51" t="str">
        <f>IFERROR(INDEX(Tab_UBIGEO[],MATCH(PlnMsv_Tab_Documentos[[#This Row],[Departamento]],Tab_UBIGEO[Departamento],0),MATCH(X$34,Tab_UBIGEO[#Headers],0)),"")</f>
        <v/>
      </c>
      <c r="Y1157" s="51" t="str">
        <f>IFERROR(INDEX(Tab_UBIGEO[],MATCH(PlnMsv_Tab_Documentos[[#This Row],[Provincia]],Tab_UBIGEO[Provincia],0),MATCH(Y$34,Tab_UBIGEO[#Headers],0)),"")</f>
        <v/>
      </c>
      <c r="Z1157" s="50" t="str">
        <f>IF(PlnMsv_Tab_Documentos[[#This Row],[Departamento]]&lt;&gt;"",IF(COUNTIF(Tab_UBIGEO[Departamento],PlnMsv_Tab_Documentos[[#This Row],[Departamento]])&gt;=1,1,0),"")</f>
        <v/>
      </c>
      <c r="AA11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7" s="34"/>
    </row>
    <row r="1158" spans="3:29" ht="27.6" customHeight="1">
      <c r="C1158" s="88"/>
      <c r="D1158" s="89"/>
      <c r="E1158" s="90"/>
      <c r="F1158" s="91"/>
      <c r="G1158" s="92"/>
      <c r="H1158" s="93"/>
      <c r="I1158" s="93"/>
      <c r="J1158" s="94"/>
      <c r="K1158" s="94"/>
      <c r="L1158" s="94"/>
      <c r="M1158" s="94"/>
      <c r="N1158" s="94"/>
      <c r="O1158" s="95"/>
      <c r="P1158" s="96"/>
      <c r="T1158" s="49">
        <v>1124</v>
      </c>
      <c r="U11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8" s="50" t="str">
        <f>IFERROR(INDEX(Tab_UBIGEO[],MATCH(PlnMsv_Tab_DocumentosAux[[#This Row],[ADQ_UBIGEO]],Tab_UBIGEO[UBIGEO],0),MATCH($V$34,Tab_UBIGEO[#Headers],0)),"")</f>
        <v/>
      </c>
      <c r="W1158" s="50" t="str">
        <f>IFERROR(INDEX(Tab_UBIGEO[],MATCH(PlnMsv_Tab_DocumentosAux[[#This Row],[ADQ_UBIGEO]],Tab_UBIGEO[UBIGEO],0),MATCH($W$34,Tab_UBIGEO[#Headers],0)),"")</f>
        <v/>
      </c>
      <c r="X1158" s="51" t="str">
        <f>IFERROR(INDEX(Tab_UBIGEO[],MATCH(PlnMsv_Tab_Documentos[[#This Row],[Departamento]],Tab_UBIGEO[Departamento],0),MATCH(X$34,Tab_UBIGEO[#Headers],0)),"")</f>
        <v/>
      </c>
      <c r="Y1158" s="51" t="str">
        <f>IFERROR(INDEX(Tab_UBIGEO[],MATCH(PlnMsv_Tab_Documentos[[#This Row],[Provincia]],Tab_UBIGEO[Provincia],0),MATCH(Y$34,Tab_UBIGEO[#Headers],0)),"")</f>
        <v/>
      </c>
      <c r="Z1158" s="50" t="str">
        <f>IF(PlnMsv_Tab_Documentos[[#This Row],[Departamento]]&lt;&gt;"",IF(COUNTIF(Tab_UBIGEO[Departamento],PlnMsv_Tab_Documentos[[#This Row],[Departamento]])&gt;=1,1,0),"")</f>
        <v/>
      </c>
      <c r="AA11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8" s="34"/>
    </row>
    <row r="1159" spans="3:29" ht="27.6" customHeight="1">
      <c r="C1159" s="88"/>
      <c r="D1159" s="89"/>
      <c r="E1159" s="90"/>
      <c r="F1159" s="91"/>
      <c r="G1159" s="92"/>
      <c r="H1159" s="93"/>
      <c r="I1159" s="93"/>
      <c r="J1159" s="94"/>
      <c r="K1159" s="94"/>
      <c r="L1159" s="94"/>
      <c r="M1159" s="94"/>
      <c r="N1159" s="94"/>
      <c r="O1159" s="95"/>
      <c r="P1159" s="96"/>
      <c r="T1159" s="49">
        <v>1125</v>
      </c>
      <c r="U11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59" s="50" t="str">
        <f>IFERROR(INDEX(Tab_UBIGEO[],MATCH(PlnMsv_Tab_DocumentosAux[[#This Row],[ADQ_UBIGEO]],Tab_UBIGEO[UBIGEO],0),MATCH($V$34,Tab_UBIGEO[#Headers],0)),"")</f>
        <v/>
      </c>
      <c r="W1159" s="50" t="str">
        <f>IFERROR(INDEX(Tab_UBIGEO[],MATCH(PlnMsv_Tab_DocumentosAux[[#This Row],[ADQ_UBIGEO]],Tab_UBIGEO[UBIGEO],0),MATCH($W$34,Tab_UBIGEO[#Headers],0)),"")</f>
        <v/>
      </c>
      <c r="X1159" s="51" t="str">
        <f>IFERROR(INDEX(Tab_UBIGEO[],MATCH(PlnMsv_Tab_Documentos[[#This Row],[Departamento]],Tab_UBIGEO[Departamento],0),MATCH(X$34,Tab_UBIGEO[#Headers],0)),"")</f>
        <v/>
      </c>
      <c r="Y1159" s="51" t="str">
        <f>IFERROR(INDEX(Tab_UBIGEO[],MATCH(PlnMsv_Tab_Documentos[[#This Row],[Provincia]],Tab_UBIGEO[Provincia],0),MATCH(Y$34,Tab_UBIGEO[#Headers],0)),"")</f>
        <v/>
      </c>
      <c r="Z1159" s="50" t="str">
        <f>IF(PlnMsv_Tab_Documentos[[#This Row],[Departamento]]&lt;&gt;"",IF(COUNTIF(Tab_UBIGEO[Departamento],PlnMsv_Tab_Documentos[[#This Row],[Departamento]])&gt;=1,1,0),"")</f>
        <v/>
      </c>
      <c r="AA11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59" s="34"/>
    </row>
    <row r="1160" spans="3:29" ht="27.6" customHeight="1">
      <c r="C1160" s="88"/>
      <c r="D1160" s="89"/>
      <c r="E1160" s="90"/>
      <c r="F1160" s="91"/>
      <c r="G1160" s="92"/>
      <c r="H1160" s="93"/>
      <c r="I1160" s="93"/>
      <c r="J1160" s="94"/>
      <c r="K1160" s="94"/>
      <c r="L1160" s="94"/>
      <c r="M1160" s="94"/>
      <c r="N1160" s="94"/>
      <c r="O1160" s="95"/>
      <c r="P1160" s="96"/>
      <c r="T1160" s="49">
        <v>1126</v>
      </c>
      <c r="U11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0" s="50" t="str">
        <f>IFERROR(INDEX(Tab_UBIGEO[],MATCH(PlnMsv_Tab_DocumentosAux[[#This Row],[ADQ_UBIGEO]],Tab_UBIGEO[UBIGEO],0),MATCH($V$34,Tab_UBIGEO[#Headers],0)),"")</f>
        <v/>
      </c>
      <c r="W1160" s="50" t="str">
        <f>IFERROR(INDEX(Tab_UBIGEO[],MATCH(PlnMsv_Tab_DocumentosAux[[#This Row],[ADQ_UBIGEO]],Tab_UBIGEO[UBIGEO],0),MATCH($W$34,Tab_UBIGEO[#Headers],0)),"")</f>
        <v/>
      </c>
      <c r="X1160" s="51" t="str">
        <f>IFERROR(INDEX(Tab_UBIGEO[],MATCH(PlnMsv_Tab_Documentos[[#This Row],[Departamento]],Tab_UBIGEO[Departamento],0),MATCH(X$34,Tab_UBIGEO[#Headers],0)),"")</f>
        <v/>
      </c>
      <c r="Y1160" s="51" t="str">
        <f>IFERROR(INDEX(Tab_UBIGEO[],MATCH(PlnMsv_Tab_Documentos[[#This Row],[Provincia]],Tab_UBIGEO[Provincia],0),MATCH(Y$34,Tab_UBIGEO[#Headers],0)),"")</f>
        <v/>
      </c>
      <c r="Z1160" s="50" t="str">
        <f>IF(PlnMsv_Tab_Documentos[[#This Row],[Departamento]]&lt;&gt;"",IF(COUNTIF(Tab_UBIGEO[Departamento],PlnMsv_Tab_Documentos[[#This Row],[Departamento]])&gt;=1,1,0),"")</f>
        <v/>
      </c>
      <c r="AA11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0" s="34"/>
    </row>
    <row r="1161" spans="3:29" ht="27.6" customHeight="1">
      <c r="C1161" s="88"/>
      <c r="D1161" s="89"/>
      <c r="E1161" s="90"/>
      <c r="F1161" s="91"/>
      <c r="G1161" s="92"/>
      <c r="H1161" s="93"/>
      <c r="I1161" s="93"/>
      <c r="J1161" s="94"/>
      <c r="K1161" s="94"/>
      <c r="L1161" s="94"/>
      <c r="M1161" s="94"/>
      <c r="N1161" s="94"/>
      <c r="O1161" s="95"/>
      <c r="P1161" s="96"/>
      <c r="T1161" s="49">
        <v>1127</v>
      </c>
      <c r="U11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1" s="50" t="str">
        <f>IFERROR(INDEX(Tab_UBIGEO[],MATCH(PlnMsv_Tab_DocumentosAux[[#This Row],[ADQ_UBIGEO]],Tab_UBIGEO[UBIGEO],0),MATCH($V$34,Tab_UBIGEO[#Headers],0)),"")</f>
        <v/>
      </c>
      <c r="W1161" s="50" t="str">
        <f>IFERROR(INDEX(Tab_UBIGEO[],MATCH(PlnMsv_Tab_DocumentosAux[[#This Row],[ADQ_UBIGEO]],Tab_UBIGEO[UBIGEO],0),MATCH($W$34,Tab_UBIGEO[#Headers],0)),"")</f>
        <v/>
      </c>
      <c r="X1161" s="51" t="str">
        <f>IFERROR(INDEX(Tab_UBIGEO[],MATCH(PlnMsv_Tab_Documentos[[#This Row],[Departamento]],Tab_UBIGEO[Departamento],0),MATCH(X$34,Tab_UBIGEO[#Headers],0)),"")</f>
        <v/>
      </c>
      <c r="Y1161" s="51" t="str">
        <f>IFERROR(INDEX(Tab_UBIGEO[],MATCH(PlnMsv_Tab_Documentos[[#This Row],[Provincia]],Tab_UBIGEO[Provincia],0),MATCH(Y$34,Tab_UBIGEO[#Headers],0)),"")</f>
        <v/>
      </c>
      <c r="Z1161" s="50" t="str">
        <f>IF(PlnMsv_Tab_Documentos[[#This Row],[Departamento]]&lt;&gt;"",IF(COUNTIF(Tab_UBIGEO[Departamento],PlnMsv_Tab_Documentos[[#This Row],[Departamento]])&gt;=1,1,0),"")</f>
        <v/>
      </c>
      <c r="AA11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1" s="34"/>
    </row>
    <row r="1162" spans="3:29" ht="27.6" customHeight="1">
      <c r="C1162" s="88"/>
      <c r="D1162" s="89"/>
      <c r="E1162" s="90"/>
      <c r="F1162" s="91"/>
      <c r="G1162" s="92"/>
      <c r="H1162" s="93"/>
      <c r="I1162" s="93"/>
      <c r="J1162" s="94"/>
      <c r="K1162" s="94"/>
      <c r="L1162" s="94"/>
      <c r="M1162" s="94"/>
      <c r="N1162" s="94"/>
      <c r="O1162" s="95"/>
      <c r="P1162" s="96"/>
      <c r="T1162" s="49">
        <v>1128</v>
      </c>
      <c r="U11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2" s="50" t="str">
        <f>IFERROR(INDEX(Tab_UBIGEO[],MATCH(PlnMsv_Tab_DocumentosAux[[#This Row],[ADQ_UBIGEO]],Tab_UBIGEO[UBIGEO],0),MATCH($V$34,Tab_UBIGEO[#Headers],0)),"")</f>
        <v/>
      </c>
      <c r="W1162" s="50" t="str">
        <f>IFERROR(INDEX(Tab_UBIGEO[],MATCH(PlnMsv_Tab_DocumentosAux[[#This Row],[ADQ_UBIGEO]],Tab_UBIGEO[UBIGEO],0),MATCH($W$34,Tab_UBIGEO[#Headers],0)),"")</f>
        <v/>
      </c>
      <c r="X1162" s="51" t="str">
        <f>IFERROR(INDEX(Tab_UBIGEO[],MATCH(PlnMsv_Tab_Documentos[[#This Row],[Departamento]],Tab_UBIGEO[Departamento],0),MATCH(X$34,Tab_UBIGEO[#Headers],0)),"")</f>
        <v/>
      </c>
      <c r="Y1162" s="51" t="str">
        <f>IFERROR(INDEX(Tab_UBIGEO[],MATCH(PlnMsv_Tab_Documentos[[#This Row],[Provincia]],Tab_UBIGEO[Provincia],0),MATCH(Y$34,Tab_UBIGEO[#Headers],0)),"")</f>
        <v/>
      </c>
      <c r="Z1162" s="50" t="str">
        <f>IF(PlnMsv_Tab_Documentos[[#This Row],[Departamento]]&lt;&gt;"",IF(COUNTIF(Tab_UBIGEO[Departamento],PlnMsv_Tab_Documentos[[#This Row],[Departamento]])&gt;=1,1,0),"")</f>
        <v/>
      </c>
      <c r="AA11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2" s="34"/>
    </row>
    <row r="1163" spans="3:29" ht="27.6" customHeight="1">
      <c r="C1163" s="88"/>
      <c r="D1163" s="89"/>
      <c r="E1163" s="90"/>
      <c r="F1163" s="91"/>
      <c r="G1163" s="92"/>
      <c r="H1163" s="93"/>
      <c r="I1163" s="93"/>
      <c r="J1163" s="94"/>
      <c r="K1163" s="94"/>
      <c r="L1163" s="94"/>
      <c r="M1163" s="94"/>
      <c r="N1163" s="94"/>
      <c r="O1163" s="95"/>
      <c r="P1163" s="96"/>
      <c r="T1163" s="49">
        <v>1129</v>
      </c>
      <c r="U11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3" s="50" t="str">
        <f>IFERROR(INDEX(Tab_UBIGEO[],MATCH(PlnMsv_Tab_DocumentosAux[[#This Row],[ADQ_UBIGEO]],Tab_UBIGEO[UBIGEO],0),MATCH($V$34,Tab_UBIGEO[#Headers],0)),"")</f>
        <v/>
      </c>
      <c r="W1163" s="50" t="str">
        <f>IFERROR(INDEX(Tab_UBIGEO[],MATCH(PlnMsv_Tab_DocumentosAux[[#This Row],[ADQ_UBIGEO]],Tab_UBIGEO[UBIGEO],0),MATCH($W$34,Tab_UBIGEO[#Headers],0)),"")</f>
        <v/>
      </c>
      <c r="X1163" s="51" t="str">
        <f>IFERROR(INDEX(Tab_UBIGEO[],MATCH(PlnMsv_Tab_Documentos[[#This Row],[Departamento]],Tab_UBIGEO[Departamento],0),MATCH(X$34,Tab_UBIGEO[#Headers],0)),"")</f>
        <v/>
      </c>
      <c r="Y1163" s="51" t="str">
        <f>IFERROR(INDEX(Tab_UBIGEO[],MATCH(PlnMsv_Tab_Documentos[[#This Row],[Provincia]],Tab_UBIGEO[Provincia],0),MATCH(Y$34,Tab_UBIGEO[#Headers],0)),"")</f>
        <v/>
      </c>
      <c r="Z1163" s="50" t="str">
        <f>IF(PlnMsv_Tab_Documentos[[#This Row],[Departamento]]&lt;&gt;"",IF(COUNTIF(Tab_UBIGEO[Departamento],PlnMsv_Tab_Documentos[[#This Row],[Departamento]])&gt;=1,1,0),"")</f>
        <v/>
      </c>
      <c r="AA11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3" s="34"/>
    </row>
    <row r="1164" spans="3:29" ht="27.6" customHeight="1">
      <c r="C1164" s="88"/>
      <c r="D1164" s="89"/>
      <c r="E1164" s="90"/>
      <c r="F1164" s="91"/>
      <c r="G1164" s="92"/>
      <c r="H1164" s="93"/>
      <c r="I1164" s="93"/>
      <c r="J1164" s="94"/>
      <c r="K1164" s="94"/>
      <c r="L1164" s="94"/>
      <c r="M1164" s="94"/>
      <c r="N1164" s="94"/>
      <c r="O1164" s="95"/>
      <c r="P1164" s="96"/>
      <c r="T1164" s="49">
        <v>1130</v>
      </c>
      <c r="U11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4" s="50" t="str">
        <f>IFERROR(INDEX(Tab_UBIGEO[],MATCH(PlnMsv_Tab_DocumentosAux[[#This Row],[ADQ_UBIGEO]],Tab_UBIGEO[UBIGEO],0),MATCH($V$34,Tab_UBIGEO[#Headers],0)),"")</f>
        <v/>
      </c>
      <c r="W1164" s="50" t="str">
        <f>IFERROR(INDEX(Tab_UBIGEO[],MATCH(PlnMsv_Tab_DocumentosAux[[#This Row],[ADQ_UBIGEO]],Tab_UBIGEO[UBIGEO],0),MATCH($W$34,Tab_UBIGEO[#Headers],0)),"")</f>
        <v/>
      </c>
      <c r="X1164" s="51" t="str">
        <f>IFERROR(INDEX(Tab_UBIGEO[],MATCH(PlnMsv_Tab_Documentos[[#This Row],[Departamento]],Tab_UBIGEO[Departamento],0),MATCH(X$34,Tab_UBIGEO[#Headers],0)),"")</f>
        <v/>
      </c>
      <c r="Y1164" s="51" t="str">
        <f>IFERROR(INDEX(Tab_UBIGEO[],MATCH(PlnMsv_Tab_Documentos[[#This Row],[Provincia]],Tab_UBIGEO[Provincia],0),MATCH(Y$34,Tab_UBIGEO[#Headers],0)),"")</f>
        <v/>
      </c>
      <c r="Z1164" s="50" t="str">
        <f>IF(PlnMsv_Tab_Documentos[[#This Row],[Departamento]]&lt;&gt;"",IF(COUNTIF(Tab_UBIGEO[Departamento],PlnMsv_Tab_Documentos[[#This Row],[Departamento]])&gt;=1,1,0),"")</f>
        <v/>
      </c>
      <c r="AA11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4" s="34"/>
    </row>
    <row r="1165" spans="3:29" ht="27.6" customHeight="1">
      <c r="C1165" s="88"/>
      <c r="D1165" s="89"/>
      <c r="E1165" s="90"/>
      <c r="F1165" s="91"/>
      <c r="G1165" s="92"/>
      <c r="H1165" s="93"/>
      <c r="I1165" s="93"/>
      <c r="J1165" s="94"/>
      <c r="K1165" s="94"/>
      <c r="L1165" s="94"/>
      <c r="M1165" s="94"/>
      <c r="N1165" s="94"/>
      <c r="O1165" s="95"/>
      <c r="P1165" s="96"/>
      <c r="T1165" s="49">
        <v>1131</v>
      </c>
      <c r="U11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5" s="50" t="str">
        <f>IFERROR(INDEX(Tab_UBIGEO[],MATCH(PlnMsv_Tab_DocumentosAux[[#This Row],[ADQ_UBIGEO]],Tab_UBIGEO[UBIGEO],0),MATCH($V$34,Tab_UBIGEO[#Headers],0)),"")</f>
        <v/>
      </c>
      <c r="W1165" s="50" t="str">
        <f>IFERROR(INDEX(Tab_UBIGEO[],MATCH(PlnMsv_Tab_DocumentosAux[[#This Row],[ADQ_UBIGEO]],Tab_UBIGEO[UBIGEO],0),MATCH($W$34,Tab_UBIGEO[#Headers],0)),"")</f>
        <v/>
      </c>
      <c r="X1165" s="51" t="str">
        <f>IFERROR(INDEX(Tab_UBIGEO[],MATCH(PlnMsv_Tab_Documentos[[#This Row],[Departamento]],Tab_UBIGEO[Departamento],0),MATCH(X$34,Tab_UBIGEO[#Headers],0)),"")</f>
        <v/>
      </c>
      <c r="Y1165" s="51" t="str">
        <f>IFERROR(INDEX(Tab_UBIGEO[],MATCH(PlnMsv_Tab_Documentos[[#This Row],[Provincia]],Tab_UBIGEO[Provincia],0),MATCH(Y$34,Tab_UBIGEO[#Headers],0)),"")</f>
        <v/>
      </c>
      <c r="Z1165" s="50" t="str">
        <f>IF(PlnMsv_Tab_Documentos[[#This Row],[Departamento]]&lt;&gt;"",IF(COUNTIF(Tab_UBIGEO[Departamento],PlnMsv_Tab_Documentos[[#This Row],[Departamento]])&gt;=1,1,0),"")</f>
        <v/>
      </c>
      <c r="AA11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5" s="34"/>
    </row>
    <row r="1166" spans="3:29" ht="27.6" customHeight="1">
      <c r="C1166" s="88"/>
      <c r="D1166" s="89"/>
      <c r="E1166" s="90"/>
      <c r="F1166" s="91"/>
      <c r="G1166" s="92"/>
      <c r="H1166" s="93"/>
      <c r="I1166" s="93"/>
      <c r="J1166" s="94"/>
      <c r="K1166" s="94"/>
      <c r="L1166" s="94"/>
      <c r="M1166" s="94"/>
      <c r="N1166" s="94"/>
      <c r="O1166" s="95"/>
      <c r="P1166" s="96"/>
      <c r="T1166" s="49">
        <v>1132</v>
      </c>
      <c r="U11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6" s="50" t="str">
        <f>IFERROR(INDEX(Tab_UBIGEO[],MATCH(PlnMsv_Tab_DocumentosAux[[#This Row],[ADQ_UBIGEO]],Tab_UBIGEO[UBIGEO],0),MATCH($V$34,Tab_UBIGEO[#Headers],0)),"")</f>
        <v/>
      </c>
      <c r="W1166" s="50" t="str">
        <f>IFERROR(INDEX(Tab_UBIGEO[],MATCH(PlnMsv_Tab_DocumentosAux[[#This Row],[ADQ_UBIGEO]],Tab_UBIGEO[UBIGEO],0),MATCH($W$34,Tab_UBIGEO[#Headers],0)),"")</f>
        <v/>
      </c>
      <c r="X1166" s="51" t="str">
        <f>IFERROR(INDEX(Tab_UBIGEO[],MATCH(PlnMsv_Tab_Documentos[[#This Row],[Departamento]],Tab_UBIGEO[Departamento],0),MATCH(X$34,Tab_UBIGEO[#Headers],0)),"")</f>
        <v/>
      </c>
      <c r="Y1166" s="51" t="str">
        <f>IFERROR(INDEX(Tab_UBIGEO[],MATCH(PlnMsv_Tab_Documentos[[#This Row],[Provincia]],Tab_UBIGEO[Provincia],0),MATCH(Y$34,Tab_UBIGEO[#Headers],0)),"")</f>
        <v/>
      </c>
      <c r="Z1166" s="50" t="str">
        <f>IF(PlnMsv_Tab_Documentos[[#This Row],[Departamento]]&lt;&gt;"",IF(COUNTIF(Tab_UBIGEO[Departamento],PlnMsv_Tab_Documentos[[#This Row],[Departamento]])&gt;=1,1,0),"")</f>
        <v/>
      </c>
      <c r="AA11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6" s="34"/>
    </row>
    <row r="1167" spans="3:29" ht="27.6" customHeight="1">
      <c r="C1167" s="88"/>
      <c r="D1167" s="89"/>
      <c r="E1167" s="90"/>
      <c r="F1167" s="91"/>
      <c r="G1167" s="92"/>
      <c r="H1167" s="93"/>
      <c r="I1167" s="93"/>
      <c r="J1167" s="94"/>
      <c r="K1167" s="94"/>
      <c r="L1167" s="94"/>
      <c r="M1167" s="94"/>
      <c r="N1167" s="94"/>
      <c r="O1167" s="95"/>
      <c r="P1167" s="96"/>
      <c r="T1167" s="49">
        <v>1133</v>
      </c>
      <c r="U11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7" s="50" t="str">
        <f>IFERROR(INDEX(Tab_UBIGEO[],MATCH(PlnMsv_Tab_DocumentosAux[[#This Row],[ADQ_UBIGEO]],Tab_UBIGEO[UBIGEO],0),MATCH($V$34,Tab_UBIGEO[#Headers],0)),"")</f>
        <v/>
      </c>
      <c r="W1167" s="50" t="str">
        <f>IFERROR(INDEX(Tab_UBIGEO[],MATCH(PlnMsv_Tab_DocumentosAux[[#This Row],[ADQ_UBIGEO]],Tab_UBIGEO[UBIGEO],0),MATCH($W$34,Tab_UBIGEO[#Headers],0)),"")</f>
        <v/>
      </c>
      <c r="X1167" s="51" t="str">
        <f>IFERROR(INDEX(Tab_UBIGEO[],MATCH(PlnMsv_Tab_Documentos[[#This Row],[Departamento]],Tab_UBIGEO[Departamento],0),MATCH(X$34,Tab_UBIGEO[#Headers],0)),"")</f>
        <v/>
      </c>
      <c r="Y1167" s="51" t="str">
        <f>IFERROR(INDEX(Tab_UBIGEO[],MATCH(PlnMsv_Tab_Documentos[[#This Row],[Provincia]],Tab_UBIGEO[Provincia],0),MATCH(Y$34,Tab_UBIGEO[#Headers],0)),"")</f>
        <v/>
      </c>
      <c r="Z1167" s="50" t="str">
        <f>IF(PlnMsv_Tab_Documentos[[#This Row],[Departamento]]&lt;&gt;"",IF(COUNTIF(Tab_UBIGEO[Departamento],PlnMsv_Tab_Documentos[[#This Row],[Departamento]])&gt;=1,1,0),"")</f>
        <v/>
      </c>
      <c r="AA11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7" s="34"/>
    </row>
    <row r="1168" spans="3:29" ht="27.6" customHeight="1">
      <c r="C1168" s="88"/>
      <c r="D1168" s="89"/>
      <c r="E1168" s="90"/>
      <c r="F1168" s="91"/>
      <c r="G1168" s="92"/>
      <c r="H1168" s="93"/>
      <c r="I1168" s="93"/>
      <c r="J1168" s="94"/>
      <c r="K1168" s="94"/>
      <c r="L1168" s="94"/>
      <c r="M1168" s="94"/>
      <c r="N1168" s="94"/>
      <c r="O1168" s="95"/>
      <c r="P1168" s="96"/>
      <c r="T1168" s="49">
        <v>1134</v>
      </c>
      <c r="U11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8" s="50" t="str">
        <f>IFERROR(INDEX(Tab_UBIGEO[],MATCH(PlnMsv_Tab_DocumentosAux[[#This Row],[ADQ_UBIGEO]],Tab_UBIGEO[UBIGEO],0),MATCH($V$34,Tab_UBIGEO[#Headers],0)),"")</f>
        <v/>
      </c>
      <c r="W1168" s="50" t="str">
        <f>IFERROR(INDEX(Tab_UBIGEO[],MATCH(PlnMsv_Tab_DocumentosAux[[#This Row],[ADQ_UBIGEO]],Tab_UBIGEO[UBIGEO],0),MATCH($W$34,Tab_UBIGEO[#Headers],0)),"")</f>
        <v/>
      </c>
      <c r="X1168" s="51" t="str">
        <f>IFERROR(INDEX(Tab_UBIGEO[],MATCH(PlnMsv_Tab_Documentos[[#This Row],[Departamento]],Tab_UBIGEO[Departamento],0),MATCH(X$34,Tab_UBIGEO[#Headers],0)),"")</f>
        <v/>
      </c>
      <c r="Y1168" s="51" t="str">
        <f>IFERROR(INDEX(Tab_UBIGEO[],MATCH(PlnMsv_Tab_Documentos[[#This Row],[Provincia]],Tab_UBIGEO[Provincia],0),MATCH(Y$34,Tab_UBIGEO[#Headers],0)),"")</f>
        <v/>
      </c>
      <c r="Z1168" s="50" t="str">
        <f>IF(PlnMsv_Tab_Documentos[[#This Row],[Departamento]]&lt;&gt;"",IF(COUNTIF(Tab_UBIGEO[Departamento],PlnMsv_Tab_Documentos[[#This Row],[Departamento]])&gt;=1,1,0),"")</f>
        <v/>
      </c>
      <c r="AA11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8" s="34"/>
    </row>
    <row r="1169" spans="3:29" ht="27.6" customHeight="1">
      <c r="C1169" s="88"/>
      <c r="D1169" s="89"/>
      <c r="E1169" s="90"/>
      <c r="F1169" s="91"/>
      <c r="G1169" s="92"/>
      <c r="H1169" s="93"/>
      <c r="I1169" s="93"/>
      <c r="J1169" s="94"/>
      <c r="K1169" s="94"/>
      <c r="L1169" s="94"/>
      <c r="M1169" s="94"/>
      <c r="N1169" s="94"/>
      <c r="O1169" s="95"/>
      <c r="P1169" s="96"/>
      <c r="T1169" s="49">
        <v>1135</v>
      </c>
      <c r="U11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69" s="50" t="str">
        <f>IFERROR(INDEX(Tab_UBIGEO[],MATCH(PlnMsv_Tab_DocumentosAux[[#This Row],[ADQ_UBIGEO]],Tab_UBIGEO[UBIGEO],0),MATCH($V$34,Tab_UBIGEO[#Headers],0)),"")</f>
        <v/>
      </c>
      <c r="W1169" s="50" t="str">
        <f>IFERROR(INDEX(Tab_UBIGEO[],MATCH(PlnMsv_Tab_DocumentosAux[[#This Row],[ADQ_UBIGEO]],Tab_UBIGEO[UBIGEO],0),MATCH($W$34,Tab_UBIGEO[#Headers],0)),"")</f>
        <v/>
      </c>
      <c r="X1169" s="51" t="str">
        <f>IFERROR(INDEX(Tab_UBIGEO[],MATCH(PlnMsv_Tab_Documentos[[#This Row],[Departamento]],Tab_UBIGEO[Departamento],0),MATCH(X$34,Tab_UBIGEO[#Headers],0)),"")</f>
        <v/>
      </c>
      <c r="Y1169" s="51" t="str">
        <f>IFERROR(INDEX(Tab_UBIGEO[],MATCH(PlnMsv_Tab_Documentos[[#This Row],[Provincia]],Tab_UBIGEO[Provincia],0),MATCH(Y$34,Tab_UBIGEO[#Headers],0)),"")</f>
        <v/>
      </c>
      <c r="Z1169" s="50" t="str">
        <f>IF(PlnMsv_Tab_Documentos[[#This Row],[Departamento]]&lt;&gt;"",IF(COUNTIF(Tab_UBIGEO[Departamento],PlnMsv_Tab_Documentos[[#This Row],[Departamento]])&gt;=1,1,0),"")</f>
        <v/>
      </c>
      <c r="AA11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69" s="34"/>
    </row>
    <row r="1170" spans="3:29" ht="27.6" customHeight="1">
      <c r="C1170" s="88"/>
      <c r="D1170" s="89"/>
      <c r="E1170" s="90"/>
      <c r="F1170" s="91"/>
      <c r="G1170" s="92"/>
      <c r="H1170" s="93"/>
      <c r="I1170" s="93"/>
      <c r="J1170" s="94"/>
      <c r="K1170" s="94"/>
      <c r="L1170" s="94"/>
      <c r="M1170" s="94"/>
      <c r="N1170" s="94"/>
      <c r="O1170" s="95"/>
      <c r="P1170" s="96"/>
      <c r="T1170" s="49">
        <v>1136</v>
      </c>
      <c r="U11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0" s="50" t="str">
        <f>IFERROR(INDEX(Tab_UBIGEO[],MATCH(PlnMsv_Tab_DocumentosAux[[#This Row],[ADQ_UBIGEO]],Tab_UBIGEO[UBIGEO],0),MATCH($V$34,Tab_UBIGEO[#Headers],0)),"")</f>
        <v/>
      </c>
      <c r="W1170" s="50" t="str">
        <f>IFERROR(INDEX(Tab_UBIGEO[],MATCH(PlnMsv_Tab_DocumentosAux[[#This Row],[ADQ_UBIGEO]],Tab_UBIGEO[UBIGEO],0),MATCH($W$34,Tab_UBIGEO[#Headers],0)),"")</f>
        <v/>
      </c>
      <c r="X1170" s="51" t="str">
        <f>IFERROR(INDEX(Tab_UBIGEO[],MATCH(PlnMsv_Tab_Documentos[[#This Row],[Departamento]],Tab_UBIGEO[Departamento],0),MATCH(X$34,Tab_UBIGEO[#Headers],0)),"")</f>
        <v/>
      </c>
      <c r="Y1170" s="51" t="str">
        <f>IFERROR(INDEX(Tab_UBIGEO[],MATCH(PlnMsv_Tab_Documentos[[#This Row],[Provincia]],Tab_UBIGEO[Provincia],0),MATCH(Y$34,Tab_UBIGEO[#Headers],0)),"")</f>
        <v/>
      </c>
      <c r="Z1170" s="50" t="str">
        <f>IF(PlnMsv_Tab_Documentos[[#This Row],[Departamento]]&lt;&gt;"",IF(COUNTIF(Tab_UBIGEO[Departamento],PlnMsv_Tab_Documentos[[#This Row],[Departamento]])&gt;=1,1,0),"")</f>
        <v/>
      </c>
      <c r="AA11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0" s="34"/>
    </row>
    <row r="1171" spans="3:29" ht="27.6" customHeight="1">
      <c r="C1171" s="88"/>
      <c r="D1171" s="89"/>
      <c r="E1171" s="90"/>
      <c r="F1171" s="91"/>
      <c r="G1171" s="92"/>
      <c r="H1171" s="93"/>
      <c r="I1171" s="93"/>
      <c r="J1171" s="94"/>
      <c r="K1171" s="94"/>
      <c r="L1171" s="94"/>
      <c r="M1171" s="94"/>
      <c r="N1171" s="94"/>
      <c r="O1171" s="95"/>
      <c r="P1171" s="96"/>
      <c r="T1171" s="49">
        <v>1137</v>
      </c>
      <c r="U11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1" s="50" t="str">
        <f>IFERROR(INDEX(Tab_UBIGEO[],MATCH(PlnMsv_Tab_DocumentosAux[[#This Row],[ADQ_UBIGEO]],Tab_UBIGEO[UBIGEO],0),MATCH($V$34,Tab_UBIGEO[#Headers],0)),"")</f>
        <v/>
      </c>
      <c r="W1171" s="50" t="str">
        <f>IFERROR(INDEX(Tab_UBIGEO[],MATCH(PlnMsv_Tab_DocumentosAux[[#This Row],[ADQ_UBIGEO]],Tab_UBIGEO[UBIGEO],0),MATCH($W$34,Tab_UBIGEO[#Headers],0)),"")</f>
        <v/>
      </c>
      <c r="X1171" s="51" t="str">
        <f>IFERROR(INDEX(Tab_UBIGEO[],MATCH(PlnMsv_Tab_Documentos[[#This Row],[Departamento]],Tab_UBIGEO[Departamento],0),MATCH(X$34,Tab_UBIGEO[#Headers],0)),"")</f>
        <v/>
      </c>
      <c r="Y1171" s="51" t="str">
        <f>IFERROR(INDEX(Tab_UBIGEO[],MATCH(PlnMsv_Tab_Documentos[[#This Row],[Provincia]],Tab_UBIGEO[Provincia],0),MATCH(Y$34,Tab_UBIGEO[#Headers],0)),"")</f>
        <v/>
      </c>
      <c r="Z1171" s="50" t="str">
        <f>IF(PlnMsv_Tab_Documentos[[#This Row],[Departamento]]&lt;&gt;"",IF(COUNTIF(Tab_UBIGEO[Departamento],PlnMsv_Tab_Documentos[[#This Row],[Departamento]])&gt;=1,1,0),"")</f>
        <v/>
      </c>
      <c r="AA11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1" s="34"/>
    </row>
    <row r="1172" spans="3:29" ht="27.6" customHeight="1">
      <c r="C1172" s="88"/>
      <c r="D1172" s="89"/>
      <c r="E1172" s="90"/>
      <c r="F1172" s="91"/>
      <c r="G1172" s="92"/>
      <c r="H1172" s="93"/>
      <c r="I1172" s="93"/>
      <c r="J1172" s="94"/>
      <c r="K1172" s="94"/>
      <c r="L1172" s="94"/>
      <c r="M1172" s="94"/>
      <c r="N1172" s="94"/>
      <c r="O1172" s="95"/>
      <c r="P1172" s="96"/>
      <c r="T1172" s="49">
        <v>1138</v>
      </c>
      <c r="U11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2" s="50" t="str">
        <f>IFERROR(INDEX(Tab_UBIGEO[],MATCH(PlnMsv_Tab_DocumentosAux[[#This Row],[ADQ_UBIGEO]],Tab_UBIGEO[UBIGEO],0),MATCH($V$34,Tab_UBIGEO[#Headers],0)),"")</f>
        <v/>
      </c>
      <c r="W1172" s="50" t="str">
        <f>IFERROR(INDEX(Tab_UBIGEO[],MATCH(PlnMsv_Tab_DocumentosAux[[#This Row],[ADQ_UBIGEO]],Tab_UBIGEO[UBIGEO],0),MATCH($W$34,Tab_UBIGEO[#Headers],0)),"")</f>
        <v/>
      </c>
      <c r="X1172" s="51" t="str">
        <f>IFERROR(INDEX(Tab_UBIGEO[],MATCH(PlnMsv_Tab_Documentos[[#This Row],[Departamento]],Tab_UBIGEO[Departamento],0),MATCH(X$34,Tab_UBIGEO[#Headers],0)),"")</f>
        <v/>
      </c>
      <c r="Y1172" s="51" t="str">
        <f>IFERROR(INDEX(Tab_UBIGEO[],MATCH(PlnMsv_Tab_Documentos[[#This Row],[Provincia]],Tab_UBIGEO[Provincia],0),MATCH(Y$34,Tab_UBIGEO[#Headers],0)),"")</f>
        <v/>
      </c>
      <c r="Z1172" s="50" t="str">
        <f>IF(PlnMsv_Tab_Documentos[[#This Row],[Departamento]]&lt;&gt;"",IF(COUNTIF(Tab_UBIGEO[Departamento],PlnMsv_Tab_Documentos[[#This Row],[Departamento]])&gt;=1,1,0),"")</f>
        <v/>
      </c>
      <c r="AA11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2" s="34"/>
    </row>
    <row r="1173" spans="3:29" ht="27.6" customHeight="1">
      <c r="C1173" s="88"/>
      <c r="D1173" s="89"/>
      <c r="E1173" s="90"/>
      <c r="F1173" s="91"/>
      <c r="G1173" s="92"/>
      <c r="H1173" s="93"/>
      <c r="I1173" s="93"/>
      <c r="J1173" s="94"/>
      <c r="K1173" s="94"/>
      <c r="L1173" s="94"/>
      <c r="M1173" s="94"/>
      <c r="N1173" s="94"/>
      <c r="O1173" s="95"/>
      <c r="P1173" s="96"/>
      <c r="T1173" s="49">
        <v>1139</v>
      </c>
      <c r="U11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3" s="50" t="str">
        <f>IFERROR(INDEX(Tab_UBIGEO[],MATCH(PlnMsv_Tab_DocumentosAux[[#This Row],[ADQ_UBIGEO]],Tab_UBIGEO[UBIGEO],0),MATCH($V$34,Tab_UBIGEO[#Headers],0)),"")</f>
        <v/>
      </c>
      <c r="W1173" s="50" t="str">
        <f>IFERROR(INDEX(Tab_UBIGEO[],MATCH(PlnMsv_Tab_DocumentosAux[[#This Row],[ADQ_UBIGEO]],Tab_UBIGEO[UBIGEO],0),MATCH($W$34,Tab_UBIGEO[#Headers],0)),"")</f>
        <v/>
      </c>
      <c r="X1173" s="51" t="str">
        <f>IFERROR(INDEX(Tab_UBIGEO[],MATCH(PlnMsv_Tab_Documentos[[#This Row],[Departamento]],Tab_UBIGEO[Departamento],0),MATCH(X$34,Tab_UBIGEO[#Headers],0)),"")</f>
        <v/>
      </c>
      <c r="Y1173" s="51" t="str">
        <f>IFERROR(INDEX(Tab_UBIGEO[],MATCH(PlnMsv_Tab_Documentos[[#This Row],[Provincia]],Tab_UBIGEO[Provincia],0),MATCH(Y$34,Tab_UBIGEO[#Headers],0)),"")</f>
        <v/>
      </c>
      <c r="Z1173" s="50" t="str">
        <f>IF(PlnMsv_Tab_Documentos[[#This Row],[Departamento]]&lt;&gt;"",IF(COUNTIF(Tab_UBIGEO[Departamento],PlnMsv_Tab_Documentos[[#This Row],[Departamento]])&gt;=1,1,0),"")</f>
        <v/>
      </c>
      <c r="AA11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3" s="34"/>
    </row>
    <row r="1174" spans="3:29" ht="27.6" customHeight="1">
      <c r="C1174" s="88"/>
      <c r="D1174" s="89"/>
      <c r="E1174" s="90"/>
      <c r="F1174" s="91"/>
      <c r="G1174" s="92"/>
      <c r="H1174" s="93"/>
      <c r="I1174" s="93"/>
      <c r="J1174" s="94"/>
      <c r="K1174" s="94"/>
      <c r="L1174" s="94"/>
      <c r="M1174" s="94"/>
      <c r="N1174" s="94"/>
      <c r="O1174" s="95"/>
      <c r="P1174" s="96"/>
      <c r="T1174" s="49">
        <v>1140</v>
      </c>
      <c r="U11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4" s="50" t="str">
        <f>IFERROR(INDEX(Tab_UBIGEO[],MATCH(PlnMsv_Tab_DocumentosAux[[#This Row],[ADQ_UBIGEO]],Tab_UBIGEO[UBIGEO],0),MATCH($V$34,Tab_UBIGEO[#Headers],0)),"")</f>
        <v/>
      </c>
      <c r="W1174" s="50" t="str">
        <f>IFERROR(INDEX(Tab_UBIGEO[],MATCH(PlnMsv_Tab_DocumentosAux[[#This Row],[ADQ_UBIGEO]],Tab_UBIGEO[UBIGEO],0),MATCH($W$34,Tab_UBIGEO[#Headers],0)),"")</f>
        <v/>
      </c>
      <c r="X1174" s="51" t="str">
        <f>IFERROR(INDEX(Tab_UBIGEO[],MATCH(PlnMsv_Tab_Documentos[[#This Row],[Departamento]],Tab_UBIGEO[Departamento],0),MATCH(X$34,Tab_UBIGEO[#Headers],0)),"")</f>
        <v/>
      </c>
      <c r="Y1174" s="51" t="str">
        <f>IFERROR(INDEX(Tab_UBIGEO[],MATCH(PlnMsv_Tab_Documentos[[#This Row],[Provincia]],Tab_UBIGEO[Provincia],0),MATCH(Y$34,Tab_UBIGEO[#Headers],0)),"")</f>
        <v/>
      </c>
      <c r="Z1174" s="50" t="str">
        <f>IF(PlnMsv_Tab_Documentos[[#This Row],[Departamento]]&lt;&gt;"",IF(COUNTIF(Tab_UBIGEO[Departamento],PlnMsv_Tab_Documentos[[#This Row],[Departamento]])&gt;=1,1,0),"")</f>
        <v/>
      </c>
      <c r="AA11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4" s="34"/>
    </row>
    <row r="1175" spans="3:29" ht="27.6" customHeight="1">
      <c r="C1175" s="88"/>
      <c r="D1175" s="89"/>
      <c r="E1175" s="90"/>
      <c r="F1175" s="91"/>
      <c r="G1175" s="92"/>
      <c r="H1175" s="93"/>
      <c r="I1175" s="93"/>
      <c r="J1175" s="94"/>
      <c r="K1175" s="94"/>
      <c r="L1175" s="94"/>
      <c r="M1175" s="94"/>
      <c r="N1175" s="94"/>
      <c r="O1175" s="95"/>
      <c r="P1175" s="96"/>
      <c r="T1175" s="49">
        <v>1141</v>
      </c>
      <c r="U11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5" s="50" t="str">
        <f>IFERROR(INDEX(Tab_UBIGEO[],MATCH(PlnMsv_Tab_DocumentosAux[[#This Row],[ADQ_UBIGEO]],Tab_UBIGEO[UBIGEO],0),MATCH($V$34,Tab_UBIGEO[#Headers],0)),"")</f>
        <v/>
      </c>
      <c r="W1175" s="50" t="str">
        <f>IFERROR(INDEX(Tab_UBIGEO[],MATCH(PlnMsv_Tab_DocumentosAux[[#This Row],[ADQ_UBIGEO]],Tab_UBIGEO[UBIGEO],0),MATCH($W$34,Tab_UBIGEO[#Headers],0)),"")</f>
        <v/>
      </c>
      <c r="X1175" s="51" t="str">
        <f>IFERROR(INDEX(Tab_UBIGEO[],MATCH(PlnMsv_Tab_Documentos[[#This Row],[Departamento]],Tab_UBIGEO[Departamento],0),MATCH(X$34,Tab_UBIGEO[#Headers],0)),"")</f>
        <v/>
      </c>
      <c r="Y1175" s="51" t="str">
        <f>IFERROR(INDEX(Tab_UBIGEO[],MATCH(PlnMsv_Tab_Documentos[[#This Row],[Provincia]],Tab_UBIGEO[Provincia],0),MATCH(Y$34,Tab_UBIGEO[#Headers],0)),"")</f>
        <v/>
      </c>
      <c r="Z1175" s="50" t="str">
        <f>IF(PlnMsv_Tab_Documentos[[#This Row],[Departamento]]&lt;&gt;"",IF(COUNTIF(Tab_UBIGEO[Departamento],PlnMsv_Tab_Documentos[[#This Row],[Departamento]])&gt;=1,1,0),"")</f>
        <v/>
      </c>
      <c r="AA11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5" s="34"/>
    </row>
    <row r="1176" spans="3:29" ht="27.6" customHeight="1">
      <c r="C1176" s="88"/>
      <c r="D1176" s="89"/>
      <c r="E1176" s="90"/>
      <c r="F1176" s="91"/>
      <c r="G1176" s="92"/>
      <c r="H1176" s="93"/>
      <c r="I1176" s="93"/>
      <c r="J1176" s="94"/>
      <c r="K1176" s="94"/>
      <c r="L1176" s="94"/>
      <c r="M1176" s="94"/>
      <c r="N1176" s="94"/>
      <c r="O1176" s="95"/>
      <c r="P1176" s="96"/>
      <c r="T1176" s="49">
        <v>1142</v>
      </c>
      <c r="U11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6" s="50" t="str">
        <f>IFERROR(INDEX(Tab_UBIGEO[],MATCH(PlnMsv_Tab_DocumentosAux[[#This Row],[ADQ_UBIGEO]],Tab_UBIGEO[UBIGEO],0),MATCH($V$34,Tab_UBIGEO[#Headers],0)),"")</f>
        <v/>
      </c>
      <c r="W1176" s="50" t="str">
        <f>IFERROR(INDEX(Tab_UBIGEO[],MATCH(PlnMsv_Tab_DocumentosAux[[#This Row],[ADQ_UBIGEO]],Tab_UBIGEO[UBIGEO],0),MATCH($W$34,Tab_UBIGEO[#Headers],0)),"")</f>
        <v/>
      </c>
      <c r="X1176" s="51" t="str">
        <f>IFERROR(INDEX(Tab_UBIGEO[],MATCH(PlnMsv_Tab_Documentos[[#This Row],[Departamento]],Tab_UBIGEO[Departamento],0),MATCH(X$34,Tab_UBIGEO[#Headers],0)),"")</f>
        <v/>
      </c>
      <c r="Y1176" s="51" t="str">
        <f>IFERROR(INDEX(Tab_UBIGEO[],MATCH(PlnMsv_Tab_Documentos[[#This Row],[Provincia]],Tab_UBIGEO[Provincia],0),MATCH(Y$34,Tab_UBIGEO[#Headers],0)),"")</f>
        <v/>
      </c>
      <c r="Z1176" s="50" t="str">
        <f>IF(PlnMsv_Tab_Documentos[[#This Row],[Departamento]]&lt;&gt;"",IF(COUNTIF(Tab_UBIGEO[Departamento],PlnMsv_Tab_Documentos[[#This Row],[Departamento]])&gt;=1,1,0),"")</f>
        <v/>
      </c>
      <c r="AA11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6" s="34"/>
    </row>
    <row r="1177" spans="3:29" ht="27.6" customHeight="1">
      <c r="C1177" s="88"/>
      <c r="D1177" s="89"/>
      <c r="E1177" s="90"/>
      <c r="F1177" s="91"/>
      <c r="G1177" s="92"/>
      <c r="H1177" s="93"/>
      <c r="I1177" s="93"/>
      <c r="J1177" s="94"/>
      <c r="K1177" s="94"/>
      <c r="L1177" s="94"/>
      <c r="M1177" s="94"/>
      <c r="N1177" s="94"/>
      <c r="O1177" s="95"/>
      <c r="P1177" s="96"/>
      <c r="T1177" s="49">
        <v>1143</v>
      </c>
      <c r="U11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7" s="50" t="str">
        <f>IFERROR(INDEX(Tab_UBIGEO[],MATCH(PlnMsv_Tab_DocumentosAux[[#This Row],[ADQ_UBIGEO]],Tab_UBIGEO[UBIGEO],0),MATCH($V$34,Tab_UBIGEO[#Headers],0)),"")</f>
        <v/>
      </c>
      <c r="W1177" s="50" t="str">
        <f>IFERROR(INDEX(Tab_UBIGEO[],MATCH(PlnMsv_Tab_DocumentosAux[[#This Row],[ADQ_UBIGEO]],Tab_UBIGEO[UBIGEO],0),MATCH($W$34,Tab_UBIGEO[#Headers],0)),"")</f>
        <v/>
      </c>
      <c r="X1177" s="51" t="str">
        <f>IFERROR(INDEX(Tab_UBIGEO[],MATCH(PlnMsv_Tab_Documentos[[#This Row],[Departamento]],Tab_UBIGEO[Departamento],0),MATCH(X$34,Tab_UBIGEO[#Headers],0)),"")</f>
        <v/>
      </c>
      <c r="Y1177" s="51" t="str">
        <f>IFERROR(INDEX(Tab_UBIGEO[],MATCH(PlnMsv_Tab_Documentos[[#This Row],[Provincia]],Tab_UBIGEO[Provincia],0),MATCH(Y$34,Tab_UBIGEO[#Headers],0)),"")</f>
        <v/>
      </c>
      <c r="Z1177" s="50" t="str">
        <f>IF(PlnMsv_Tab_Documentos[[#This Row],[Departamento]]&lt;&gt;"",IF(COUNTIF(Tab_UBIGEO[Departamento],PlnMsv_Tab_Documentos[[#This Row],[Departamento]])&gt;=1,1,0),"")</f>
        <v/>
      </c>
      <c r="AA11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7" s="34"/>
    </row>
    <row r="1178" spans="3:29" ht="27.6" customHeight="1">
      <c r="C1178" s="88"/>
      <c r="D1178" s="89"/>
      <c r="E1178" s="90"/>
      <c r="F1178" s="91"/>
      <c r="G1178" s="92"/>
      <c r="H1178" s="93"/>
      <c r="I1178" s="93"/>
      <c r="J1178" s="94"/>
      <c r="K1178" s="94"/>
      <c r="L1178" s="94"/>
      <c r="M1178" s="94"/>
      <c r="N1178" s="94"/>
      <c r="O1178" s="95"/>
      <c r="P1178" s="96"/>
      <c r="T1178" s="49">
        <v>1144</v>
      </c>
      <c r="U11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8" s="50" t="str">
        <f>IFERROR(INDEX(Tab_UBIGEO[],MATCH(PlnMsv_Tab_DocumentosAux[[#This Row],[ADQ_UBIGEO]],Tab_UBIGEO[UBIGEO],0),MATCH($V$34,Tab_UBIGEO[#Headers],0)),"")</f>
        <v/>
      </c>
      <c r="W1178" s="50" t="str">
        <f>IFERROR(INDEX(Tab_UBIGEO[],MATCH(PlnMsv_Tab_DocumentosAux[[#This Row],[ADQ_UBIGEO]],Tab_UBIGEO[UBIGEO],0),MATCH($W$34,Tab_UBIGEO[#Headers],0)),"")</f>
        <v/>
      </c>
      <c r="X1178" s="51" t="str">
        <f>IFERROR(INDEX(Tab_UBIGEO[],MATCH(PlnMsv_Tab_Documentos[[#This Row],[Departamento]],Tab_UBIGEO[Departamento],0),MATCH(X$34,Tab_UBIGEO[#Headers],0)),"")</f>
        <v/>
      </c>
      <c r="Y1178" s="51" t="str">
        <f>IFERROR(INDEX(Tab_UBIGEO[],MATCH(PlnMsv_Tab_Documentos[[#This Row],[Provincia]],Tab_UBIGEO[Provincia],0),MATCH(Y$34,Tab_UBIGEO[#Headers],0)),"")</f>
        <v/>
      </c>
      <c r="Z1178" s="50" t="str">
        <f>IF(PlnMsv_Tab_Documentos[[#This Row],[Departamento]]&lt;&gt;"",IF(COUNTIF(Tab_UBIGEO[Departamento],PlnMsv_Tab_Documentos[[#This Row],[Departamento]])&gt;=1,1,0),"")</f>
        <v/>
      </c>
      <c r="AA11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8" s="34"/>
    </row>
    <row r="1179" spans="3:29" ht="27.6" customHeight="1">
      <c r="C1179" s="88"/>
      <c r="D1179" s="89"/>
      <c r="E1179" s="90"/>
      <c r="F1179" s="91"/>
      <c r="G1179" s="92"/>
      <c r="H1179" s="93"/>
      <c r="I1179" s="93"/>
      <c r="J1179" s="94"/>
      <c r="K1179" s="94"/>
      <c r="L1179" s="94"/>
      <c r="M1179" s="94"/>
      <c r="N1179" s="94"/>
      <c r="O1179" s="95"/>
      <c r="P1179" s="96"/>
      <c r="T1179" s="49">
        <v>1145</v>
      </c>
      <c r="U11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79" s="50" t="str">
        <f>IFERROR(INDEX(Tab_UBIGEO[],MATCH(PlnMsv_Tab_DocumentosAux[[#This Row],[ADQ_UBIGEO]],Tab_UBIGEO[UBIGEO],0),MATCH($V$34,Tab_UBIGEO[#Headers],0)),"")</f>
        <v/>
      </c>
      <c r="W1179" s="50" t="str">
        <f>IFERROR(INDEX(Tab_UBIGEO[],MATCH(PlnMsv_Tab_DocumentosAux[[#This Row],[ADQ_UBIGEO]],Tab_UBIGEO[UBIGEO],0),MATCH($W$34,Tab_UBIGEO[#Headers],0)),"")</f>
        <v/>
      </c>
      <c r="X1179" s="51" t="str">
        <f>IFERROR(INDEX(Tab_UBIGEO[],MATCH(PlnMsv_Tab_Documentos[[#This Row],[Departamento]],Tab_UBIGEO[Departamento],0),MATCH(X$34,Tab_UBIGEO[#Headers],0)),"")</f>
        <v/>
      </c>
      <c r="Y1179" s="51" t="str">
        <f>IFERROR(INDEX(Tab_UBIGEO[],MATCH(PlnMsv_Tab_Documentos[[#This Row],[Provincia]],Tab_UBIGEO[Provincia],0),MATCH(Y$34,Tab_UBIGEO[#Headers],0)),"")</f>
        <v/>
      </c>
      <c r="Z1179" s="50" t="str">
        <f>IF(PlnMsv_Tab_Documentos[[#This Row],[Departamento]]&lt;&gt;"",IF(COUNTIF(Tab_UBIGEO[Departamento],PlnMsv_Tab_Documentos[[#This Row],[Departamento]])&gt;=1,1,0),"")</f>
        <v/>
      </c>
      <c r="AA11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79" s="34"/>
    </row>
    <row r="1180" spans="3:29" ht="27.6" customHeight="1">
      <c r="C1180" s="88"/>
      <c r="D1180" s="89"/>
      <c r="E1180" s="90"/>
      <c r="F1180" s="91"/>
      <c r="G1180" s="92"/>
      <c r="H1180" s="93"/>
      <c r="I1180" s="93"/>
      <c r="J1180" s="94"/>
      <c r="K1180" s="94"/>
      <c r="L1180" s="94"/>
      <c r="M1180" s="94"/>
      <c r="N1180" s="94"/>
      <c r="O1180" s="95"/>
      <c r="P1180" s="96"/>
      <c r="T1180" s="49">
        <v>1146</v>
      </c>
      <c r="U11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0" s="50" t="str">
        <f>IFERROR(INDEX(Tab_UBIGEO[],MATCH(PlnMsv_Tab_DocumentosAux[[#This Row],[ADQ_UBIGEO]],Tab_UBIGEO[UBIGEO],0),MATCH($V$34,Tab_UBIGEO[#Headers],0)),"")</f>
        <v/>
      </c>
      <c r="W1180" s="50" t="str">
        <f>IFERROR(INDEX(Tab_UBIGEO[],MATCH(PlnMsv_Tab_DocumentosAux[[#This Row],[ADQ_UBIGEO]],Tab_UBIGEO[UBIGEO],0),MATCH($W$34,Tab_UBIGEO[#Headers],0)),"")</f>
        <v/>
      </c>
      <c r="X1180" s="51" t="str">
        <f>IFERROR(INDEX(Tab_UBIGEO[],MATCH(PlnMsv_Tab_Documentos[[#This Row],[Departamento]],Tab_UBIGEO[Departamento],0),MATCH(X$34,Tab_UBIGEO[#Headers],0)),"")</f>
        <v/>
      </c>
      <c r="Y1180" s="51" t="str">
        <f>IFERROR(INDEX(Tab_UBIGEO[],MATCH(PlnMsv_Tab_Documentos[[#This Row],[Provincia]],Tab_UBIGEO[Provincia],0),MATCH(Y$34,Tab_UBIGEO[#Headers],0)),"")</f>
        <v/>
      </c>
      <c r="Z1180" s="50" t="str">
        <f>IF(PlnMsv_Tab_Documentos[[#This Row],[Departamento]]&lt;&gt;"",IF(COUNTIF(Tab_UBIGEO[Departamento],PlnMsv_Tab_Documentos[[#This Row],[Departamento]])&gt;=1,1,0),"")</f>
        <v/>
      </c>
      <c r="AA11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0" s="34"/>
    </row>
    <row r="1181" spans="3:29" ht="27.6" customHeight="1">
      <c r="C1181" s="88"/>
      <c r="D1181" s="89"/>
      <c r="E1181" s="90"/>
      <c r="F1181" s="91"/>
      <c r="G1181" s="92"/>
      <c r="H1181" s="93"/>
      <c r="I1181" s="93"/>
      <c r="J1181" s="94"/>
      <c r="K1181" s="94"/>
      <c r="L1181" s="94"/>
      <c r="M1181" s="94"/>
      <c r="N1181" s="94"/>
      <c r="O1181" s="95"/>
      <c r="P1181" s="96"/>
      <c r="T1181" s="49">
        <v>1147</v>
      </c>
      <c r="U11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1" s="50" t="str">
        <f>IFERROR(INDEX(Tab_UBIGEO[],MATCH(PlnMsv_Tab_DocumentosAux[[#This Row],[ADQ_UBIGEO]],Tab_UBIGEO[UBIGEO],0),MATCH($V$34,Tab_UBIGEO[#Headers],0)),"")</f>
        <v/>
      </c>
      <c r="W1181" s="50" t="str">
        <f>IFERROR(INDEX(Tab_UBIGEO[],MATCH(PlnMsv_Tab_DocumentosAux[[#This Row],[ADQ_UBIGEO]],Tab_UBIGEO[UBIGEO],0),MATCH($W$34,Tab_UBIGEO[#Headers],0)),"")</f>
        <v/>
      </c>
      <c r="X1181" s="51" t="str">
        <f>IFERROR(INDEX(Tab_UBIGEO[],MATCH(PlnMsv_Tab_Documentos[[#This Row],[Departamento]],Tab_UBIGEO[Departamento],0),MATCH(X$34,Tab_UBIGEO[#Headers],0)),"")</f>
        <v/>
      </c>
      <c r="Y1181" s="51" t="str">
        <f>IFERROR(INDEX(Tab_UBIGEO[],MATCH(PlnMsv_Tab_Documentos[[#This Row],[Provincia]],Tab_UBIGEO[Provincia],0),MATCH(Y$34,Tab_UBIGEO[#Headers],0)),"")</f>
        <v/>
      </c>
      <c r="Z1181" s="50" t="str">
        <f>IF(PlnMsv_Tab_Documentos[[#This Row],[Departamento]]&lt;&gt;"",IF(COUNTIF(Tab_UBIGEO[Departamento],PlnMsv_Tab_Documentos[[#This Row],[Departamento]])&gt;=1,1,0),"")</f>
        <v/>
      </c>
      <c r="AA11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1" s="34"/>
    </row>
    <row r="1182" spans="3:29" ht="27.6" customHeight="1">
      <c r="C1182" s="88"/>
      <c r="D1182" s="89"/>
      <c r="E1182" s="90"/>
      <c r="F1182" s="91"/>
      <c r="G1182" s="92"/>
      <c r="H1182" s="93"/>
      <c r="I1182" s="93"/>
      <c r="J1182" s="94"/>
      <c r="K1182" s="94"/>
      <c r="L1182" s="94"/>
      <c r="M1182" s="94"/>
      <c r="N1182" s="94"/>
      <c r="O1182" s="95"/>
      <c r="P1182" s="96"/>
      <c r="T1182" s="49">
        <v>1148</v>
      </c>
      <c r="U11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2" s="50" t="str">
        <f>IFERROR(INDEX(Tab_UBIGEO[],MATCH(PlnMsv_Tab_DocumentosAux[[#This Row],[ADQ_UBIGEO]],Tab_UBIGEO[UBIGEO],0),MATCH($V$34,Tab_UBIGEO[#Headers],0)),"")</f>
        <v/>
      </c>
      <c r="W1182" s="50" t="str">
        <f>IFERROR(INDEX(Tab_UBIGEO[],MATCH(PlnMsv_Tab_DocumentosAux[[#This Row],[ADQ_UBIGEO]],Tab_UBIGEO[UBIGEO],0),MATCH($W$34,Tab_UBIGEO[#Headers],0)),"")</f>
        <v/>
      </c>
      <c r="X1182" s="51" t="str">
        <f>IFERROR(INDEX(Tab_UBIGEO[],MATCH(PlnMsv_Tab_Documentos[[#This Row],[Departamento]],Tab_UBIGEO[Departamento],0),MATCH(X$34,Tab_UBIGEO[#Headers],0)),"")</f>
        <v/>
      </c>
      <c r="Y1182" s="51" t="str">
        <f>IFERROR(INDEX(Tab_UBIGEO[],MATCH(PlnMsv_Tab_Documentos[[#This Row],[Provincia]],Tab_UBIGEO[Provincia],0),MATCH(Y$34,Tab_UBIGEO[#Headers],0)),"")</f>
        <v/>
      </c>
      <c r="Z1182" s="50" t="str">
        <f>IF(PlnMsv_Tab_Documentos[[#This Row],[Departamento]]&lt;&gt;"",IF(COUNTIF(Tab_UBIGEO[Departamento],PlnMsv_Tab_Documentos[[#This Row],[Departamento]])&gt;=1,1,0),"")</f>
        <v/>
      </c>
      <c r="AA11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2" s="34"/>
    </row>
    <row r="1183" spans="3:29" ht="27.6" customHeight="1">
      <c r="C1183" s="88"/>
      <c r="D1183" s="89"/>
      <c r="E1183" s="90"/>
      <c r="F1183" s="91"/>
      <c r="G1183" s="92"/>
      <c r="H1183" s="93"/>
      <c r="I1183" s="93"/>
      <c r="J1183" s="94"/>
      <c r="K1183" s="94"/>
      <c r="L1183" s="94"/>
      <c r="M1183" s="94"/>
      <c r="N1183" s="94"/>
      <c r="O1183" s="95"/>
      <c r="P1183" s="96"/>
      <c r="T1183" s="49">
        <v>1149</v>
      </c>
      <c r="U11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3" s="50" t="str">
        <f>IFERROR(INDEX(Tab_UBIGEO[],MATCH(PlnMsv_Tab_DocumentosAux[[#This Row],[ADQ_UBIGEO]],Tab_UBIGEO[UBIGEO],0),MATCH($V$34,Tab_UBIGEO[#Headers],0)),"")</f>
        <v/>
      </c>
      <c r="W1183" s="50" t="str">
        <f>IFERROR(INDEX(Tab_UBIGEO[],MATCH(PlnMsv_Tab_DocumentosAux[[#This Row],[ADQ_UBIGEO]],Tab_UBIGEO[UBIGEO],0),MATCH($W$34,Tab_UBIGEO[#Headers],0)),"")</f>
        <v/>
      </c>
      <c r="X1183" s="51" t="str">
        <f>IFERROR(INDEX(Tab_UBIGEO[],MATCH(PlnMsv_Tab_Documentos[[#This Row],[Departamento]],Tab_UBIGEO[Departamento],0),MATCH(X$34,Tab_UBIGEO[#Headers],0)),"")</f>
        <v/>
      </c>
      <c r="Y1183" s="51" t="str">
        <f>IFERROR(INDEX(Tab_UBIGEO[],MATCH(PlnMsv_Tab_Documentos[[#This Row],[Provincia]],Tab_UBIGEO[Provincia],0),MATCH(Y$34,Tab_UBIGEO[#Headers],0)),"")</f>
        <v/>
      </c>
      <c r="Z1183" s="50" t="str">
        <f>IF(PlnMsv_Tab_Documentos[[#This Row],[Departamento]]&lt;&gt;"",IF(COUNTIF(Tab_UBIGEO[Departamento],PlnMsv_Tab_Documentos[[#This Row],[Departamento]])&gt;=1,1,0),"")</f>
        <v/>
      </c>
      <c r="AA11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3" s="34"/>
    </row>
    <row r="1184" spans="3:29" ht="27.6" customHeight="1">
      <c r="C1184" s="88"/>
      <c r="D1184" s="89"/>
      <c r="E1184" s="90"/>
      <c r="F1184" s="91"/>
      <c r="G1184" s="92"/>
      <c r="H1184" s="93"/>
      <c r="I1184" s="93"/>
      <c r="J1184" s="94"/>
      <c r="K1184" s="94"/>
      <c r="L1184" s="94"/>
      <c r="M1184" s="94"/>
      <c r="N1184" s="94"/>
      <c r="O1184" s="95"/>
      <c r="P1184" s="96"/>
      <c r="T1184" s="49">
        <v>1150</v>
      </c>
      <c r="U11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4" s="50" t="str">
        <f>IFERROR(INDEX(Tab_UBIGEO[],MATCH(PlnMsv_Tab_DocumentosAux[[#This Row],[ADQ_UBIGEO]],Tab_UBIGEO[UBIGEO],0),MATCH($V$34,Tab_UBIGEO[#Headers],0)),"")</f>
        <v/>
      </c>
      <c r="W1184" s="50" t="str">
        <f>IFERROR(INDEX(Tab_UBIGEO[],MATCH(PlnMsv_Tab_DocumentosAux[[#This Row],[ADQ_UBIGEO]],Tab_UBIGEO[UBIGEO],0),MATCH($W$34,Tab_UBIGEO[#Headers],0)),"")</f>
        <v/>
      </c>
      <c r="X1184" s="51" t="str">
        <f>IFERROR(INDEX(Tab_UBIGEO[],MATCH(PlnMsv_Tab_Documentos[[#This Row],[Departamento]],Tab_UBIGEO[Departamento],0),MATCH(X$34,Tab_UBIGEO[#Headers],0)),"")</f>
        <v/>
      </c>
      <c r="Y1184" s="51" t="str">
        <f>IFERROR(INDEX(Tab_UBIGEO[],MATCH(PlnMsv_Tab_Documentos[[#This Row],[Provincia]],Tab_UBIGEO[Provincia],0),MATCH(Y$34,Tab_UBIGEO[#Headers],0)),"")</f>
        <v/>
      </c>
      <c r="Z1184" s="50" t="str">
        <f>IF(PlnMsv_Tab_Documentos[[#This Row],[Departamento]]&lt;&gt;"",IF(COUNTIF(Tab_UBIGEO[Departamento],PlnMsv_Tab_Documentos[[#This Row],[Departamento]])&gt;=1,1,0),"")</f>
        <v/>
      </c>
      <c r="AA11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4" s="34"/>
    </row>
    <row r="1185" spans="3:29" ht="27.6" customHeight="1">
      <c r="C1185" s="88"/>
      <c r="D1185" s="89"/>
      <c r="E1185" s="90"/>
      <c r="F1185" s="91"/>
      <c r="G1185" s="92"/>
      <c r="H1185" s="93"/>
      <c r="I1185" s="93"/>
      <c r="J1185" s="94"/>
      <c r="K1185" s="94"/>
      <c r="L1185" s="94"/>
      <c r="M1185" s="94"/>
      <c r="N1185" s="94"/>
      <c r="O1185" s="95"/>
      <c r="P1185" s="96"/>
      <c r="T1185" s="49">
        <v>1151</v>
      </c>
      <c r="U11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5" s="50" t="str">
        <f>IFERROR(INDEX(Tab_UBIGEO[],MATCH(PlnMsv_Tab_DocumentosAux[[#This Row],[ADQ_UBIGEO]],Tab_UBIGEO[UBIGEO],0),MATCH($V$34,Tab_UBIGEO[#Headers],0)),"")</f>
        <v/>
      </c>
      <c r="W1185" s="50" t="str">
        <f>IFERROR(INDEX(Tab_UBIGEO[],MATCH(PlnMsv_Tab_DocumentosAux[[#This Row],[ADQ_UBIGEO]],Tab_UBIGEO[UBIGEO],0),MATCH($W$34,Tab_UBIGEO[#Headers],0)),"")</f>
        <v/>
      </c>
      <c r="X1185" s="51" t="str">
        <f>IFERROR(INDEX(Tab_UBIGEO[],MATCH(PlnMsv_Tab_Documentos[[#This Row],[Departamento]],Tab_UBIGEO[Departamento],0),MATCH(X$34,Tab_UBIGEO[#Headers],0)),"")</f>
        <v/>
      </c>
      <c r="Y1185" s="51" t="str">
        <f>IFERROR(INDEX(Tab_UBIGEO[],MATCH(PlnMsv_Tab_Documentos[[#This Row],[Provincia]],Tab_UBIGEO[Provincia],0),MATCH(Y$34,Tab_UBIGEO[#Headers],0)),"")</f>
        <v/>
      </c>
      <c r="Z1185" s="50" t="str">
        <f>IF(PlnMsv_Tab_Documentos[[#This Row],[Departamento]]&lt;&gt;"",IF(COUNTIF(Tab_UBIGEO[Departamento],PlnMsv_Tab_Documentos[[#This Row],[Departamento]])&gt;=1,1,0),"")</f>
        <v/>
      </c>
      <c r="AA11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5" s="34"/>
    </row>
    <row r="1186" spans="3:29" ht="27.6" customHeight="1">
      <c r="C1186" s="88"/>
      <c r="D1186" s="89"/>
      <c r="E1186" s="90"/>
      <c r="F1186" s="91"/>
      <c r="G1186" s="92"/>
      <c r="H1186" s="93"/>
      <c r="I1186" s="93"/>
      <c r="J1186" s="94"/>
      <c r="K1186" s="94"/>
      <c r="L1186" s="94"/>
      <c r="M1186" s="94"/>
      <c r="N1186" s="94"/>
      <c r="O1186" s="95"/>
      <c r="P1186" s="96"/>
      <c r="T1186" s="49">
        <v>1152</v>
      </c>
      <c r="U11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6" s="50" t="str">
        <f>IFERROR(INDEX(Tab_UBIGEO[],MATCH(PlnMsv_Tab_DocumentosAux[[#This Row],[ADQ_UBIGEO]],Tab_UBIGEO[UBIGEO],0),MATCH($V$34,Tab_UBIGEO[#Headers],0)),"")</f>
        <v/>
      </c>
      <c r="W1186" s="50" t="str">
        <f>IFERROR(INDEX(Tab_UBIGEO[],MATCH(PlnMsv_Tab_DocumentosAux[[#This Row],[ADQ_UBIGEO]],Tab_UBIGEO[UBIGEO],0),MATCH($W$34,Tab_UBIGEO[#Headers],0)),"")</f>
        <v/>
      </c>
      <c r="X1186" s="51" t="str">
        <f>IFERROR(INDEX(Tab_UBIGEO[],MATCH(PlnMsv_Tab_Documentos[[#This Row],[Departamento]],Tab_UBIGEO[Departamento],0),MATCH(X$34,Tab_UBIGEO[#Headers],0)),"")</f>
        <v/>
      </c>
      <c r="Y1186" s="51" t="str">
        <f>IFERROR(INDEX(Tab_UBIGEO[],MATCH(PlnMsv_Tab_Documentos[[#This Row],[Provincia]],Tab_UBIGEO[Provincia],0),MATCH(Y$34,Tab_UBIGEO[#Headers],0)),"")</f>
        <v/>
      </c>
      <c r="Z1186" s="50" t="str">
        <f>IF(PlnMsv_Tab_Documentos[[#This Row],[Departamento]]&lt;&gt;"",IF(COUNTIF(Tab_UBIGEO[Departamento],PlnMsv_Tab_Documentos[[#This Row],[Departamento]])&gt;=1,1,0),"")</f>
        <v/>
      </c>
      <c r="AA11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6" s="34"/>
    </row>
    <row r="1187" spans="3:29" ht="27.6" customHeight="1">
      <c r="C1187" s="88"/>
      <c r="D1187" s="89"/>
      <c r="E1187" s="90"/>
      <c r="F1187" s="91"/>
      <c r="G1187" s="92"/>
      <c r="H1187" s="93"/>
      <c r="I1187" s="93"/>
      <c r="J1187" s="94"/>
      <c r="K1187" s="94"/>
      <c r="L1187" s="94"/>
      <c r="M1187" s="94"/>
      <c r="N1187" s="94"/>
      <c r="O1187" s="95"/>
      <c r="P1187" s="96"/>
      <c r="T1187" s="49">
        <v>1153</v>
      </c>
      <c r="U11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7" s="50" t="str">
        <f>IFERROR(INDEX(Tab_UBIGEO[],MATCH(PlnMsv_Tab_DocumentosAux[[#This Row],[ADQ_UBIGEO]],Tab_UBIGEO[UBIGEO],0),MATCH($V$34,Tab_UBIGEO[#Headers],0)),"")</f>
        <v/>
      </c>
      <c r="W1187" s="50" t="str">
        <f>IFERROR(INDEX(Tab_UBIGEO[],MATCH(PlnMsv_Tab_DocumentosAux[[#This Row],[ADQ_UBIGEO]],Tab_UBIGEO[UBIGEO],0),MATCH($W$34,Tab_UBIGEO[#Headers],0)),"")</f>
        <v/>
      </c>
      <c r="X1187" s="51" t="str">
        <f>IFERROR(INDEX(Tab_UBIGEO[],MATCH(PlnMsv_Tab_Documentos[[#This Row],[Departamento]],Tab_UBIGEO[Departamento],0),MATCH(X$34,Tab_UBIGEO[#Headers],0)),"")</f>
        <v/>
      </c>
      <c r="Y1187" s="51" t="str">
        <f>IFERROR(INDEX(Tab_UBIGEO[],MATCH(PlnMsv_Tab_Documentos[[#This Row],[Provincia]],Tab_UBIGEO[Provincia],0),MATCH(Y$34,Tab_UBIGEO[#Headers],0)),"")</f>
        <v/>
      </c>
      <c r="Z1187" s="50" t="str">
        <f>IF(PlnMsv_Tab_Documentos[[#This Row],[Departamento]]&lt;&gt;"",IF(COUNTIF(Tab_UBIGEO[Departamento],PlnMsv_Tab_Documentos[[#This Row],[Departamento]])&gt;=1,1,0),"")</f>
        <v/>
      </c>
      <c r="AA11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7" s="34"/>
    </row>
    <row r="1188" spans="3:29" ht="27.6" customHeight="1">
      <c r="C1188" s="88"/>
      <c r="D1188" s="89"/>
      <c r="E1188" s="90"/>
      <c r="F1188" s="91"/>
      <c r="G1188" s="92"/>
      <c r="H1188" s="93"/>
      <c r="I1188" s="93"/>
      <c r="J1188" s="94"/>
      <c r="K1188" s="94"/>
      <c r="L1188" s="94"/>
      <c r="M1188" s="94"/>
      <c r="N1188" s="94"/>
      <c r="O1188" s="95"/>
      <c r="P1188" s="96"/>
      <c r="T1188" s="49">
        <v>1154</v>
      </c>
      <c r="U11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8" s="50" t="str">
        <f>IFERROR(INDEX(Tab_UBIGEO[],MATCH(PlnMsv_Tab_DocumentosAux[[#This Row],[ADQ_UBIGEO]],Tab_UBIGEO[UBIGEO],0),MATCH($V$34,Tab_UBIGEO[#Headers],0)),"")</f>
        <v/>
      </c>
      <c r="W1188" s="50" t="str">
        <f>IFERROR(INDEX(Tab_UBIGEO[],MATCH(PlnMsv_Tab_DocumentosAux[[#This Row],[ADQ_UBIGEO]],Tab_UBIGEO[UBIGEO],0),MATCH($W$34,Tab_UBIGEO[#Headers],0)),"")</f>
        <v/>
      </c>
      <c r="X1188" s="51" t="str">
        <f>IFERROR(INDEX(Tab_UBIGEO[],MATCH(PlnMsv_Tab_Documentos[[#This Row],[Departamento]],Tab_UBIGEO[Departamento],0),MATCH(X$34,Tab_UBIGEO[#Headers],0)),"")</f>
        <v/>
      </c>
      <c r="Y1188" s="51" t="str">
        <f>IFERROR(INDEX(Tab_UBIGEO[],MATCH(PlnMsv_Tab_Documentos[[#This Row],[Provincia]],Tab_UBIGEO[Provincia],0),MATCH(Y$34,Tab_UBIGEO[#Headers],0)),"")</f>
        <v/>
      </c>
      <c r="Z1188" s="50" t="str">
        <f>IF(PlnMsv_Tab_Documentos[[#This Row],[Departamento]]&lt;&gt;"",IF(COUNTIF(Tab_UBIGEO[Departamento],PlnMsv_Tab_Documentos[[#This Row],[Departamento]])&gt;=1,1,0),"")</f>
        <v/>
      </c>
      <c r="AA11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8" s="34"/>
    </row>
    <row r="1189" spans="3:29" ht="27.6" customHeight="1">
      <c r="C1189" s="88"/>
      <c r="D1189" s="89"/>
      <c r="E1189" s="90"/>
      <c r="F1189" s="91"/>
      <c r="G1189" s="92"/>
      <c r="H1189" s="93"/>
      <c r="I1189" s="93"/>
      <c r="J1189" s="94"/>
      <c r="K1189" s="94"/>
      <c r="L1189" s="94"/>
      <c r="M1189" s="94"/>
      <c r="N1189" s="94"/>
      <c r="O1189" s="95"/>
      <c r="P1189" s="96"/>
      <c r="T1189" s="49">
        <v>1155</v>
      </c>
      <c r="U11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89" s="50" t="str">
        <f>IFERROR(INDEX(Tab_UBIGEO[],MATCH(PlnMsv_Tab_DocumentosAux[[#This Row],[ADQ_UBIGEO]],Tab_UBIGEO[UBIGEO],0),MATCH($V$34,Tab_UBIGEO[#Headers],0)),"")</f>
        <v/>
      </c>
      <c r="W1189" s="50" t="str">
        <f>IFERROR(INDEX(Tab_UBIGEO[],MATCH(PlnMsv_Tab_DocumentosAux[[#This Row],[ADQ_UBIGEO]],Tab_UBIGEO[UBIGEO],0),MATCH($W$34,Tab_UBIGEO[#Headers],0)),"")</f>
        <v/>
      </c>
      <c r="X1189" s="51" t="str">
        <f>IFERROR(INDEX(Tab_UBIGEO[],MATCH(PlnMsv_Tab_Documentos[[#This Row],[Departamento]],Tab_UBIGEO[Departamento],0),MATCH(X$34,Tab_UBIGEO[#Headers],0)),"")</f>
        <v/>
      </c>
      <c r="Y1189" s="51" t="str">
        <f>IFERROR(INDEX(Tab_UBIGEO[],MATCH(PlnMsv_Tab_Documentos[[#This Row],[Provincia]],Tab_UBIGEO[Provincia],0),MATCH(Y$34,Tab_UBIGEO[#Headers],0)),"")</f>
        <v/>
      </c>
      <c r="Z1189" s="50" t="str">
        <f>IF(PlnMsv_Tab_Documentos[[#This Row],[Departamento]]&lt;&gt;"",IF(COUNTIF(Tab_UBIGEO[Departamento],PlnMsv_Tab_Documentos[[#This Row],[Departamento]])&gt;=1,1,0),"")</f>
        <v/>
      </c>
      <c r="AA11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89" s="34"/>
    </row>
    <row r="1190" spans="3:29" ht="27.6" customHeight="1">
      <c r="C1190" s="88"/>
      <c r="D1190" s="89"/>
      <c r="E1190" s="90"/>
      <c r="F1190" s="91"/>
      <c r="G1190" s="92"/>
      <c r="H1190" s="93"/>
      <c r="I1190" s="93"/>
      <c r="J1190" s="94"/>
      <c r="K1190" s="94"/>
      <c r="L1190" s="94"/>
      <c r="M1190" s="94"/>
      <c r="N1190" s="94"/>
      <c r="O1190" s="95"/>
      <c r="P1190" s="96"/>
      <c r="T1190" s="49">
        <v>1156</v>
      </c>
      <c r="U11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0" s="50" t="str">
        <f>IFERROR(INDEX(Tab_UBIGEO[],MATCH(PlnMsv_Tab_DocumentosAux[[#This Row],[ADQ_UBIGEO]],Tab_UBIGEO[UBIGEO],0),MATCH($V$34,Tab_UBIGEO[#Headers],0)),"")</f>
        <v/>
      </c>
      <c r="W1190" s="50" t="str">
        <f>IFERROR(INDEX(Tab_UBIGEO[],MATCH(PlnMsv_Tab_DocumentosAux[[#This Row],[ADQ_UBIGEO]],Tab_UBIGEO[UBIGEO],0),MATCH($W$34,Tab_UBIGEO[#Headers],0)),"")</f>
        <v/>
      </c>
      <c r="X1190" s="51" t="str">
        <f>IFERROR(INDEX(Tab_UBIGEO[],MATCH(PlnMsv_Tab_Documentos[[#This Row],[Departamento]],Tab_UBIGEO[Departamento],0),MATCH(X$34,Tab_UBIGEO[#Headers],0)),"")</f>
        <v/>
      </c>
      <c r="Y1190" s="51" t="str">
        <f>IFERROR(INDEX(Tab_UBIGEO[],MATCH(PlnMsv_Tab_Documentos[[#This Row],[Provincia]],Tab_UBIGEO[Provincia],0),MATCH(Y$34,Tab_UBIGEO[#Headers],0)),"")</f>
        <v/>
      </c>
      <c r="Z1190" s="50" t="str">
        <f>IF(PlnMsv_Tab_Documentos[[#This Row],[Departamento]]&lt;&gt;"",IF(COUNTIF(Tab_UBIGEO[Departamento],PlnMsv_Tab_Documentos[[#This Row],[Departamento]])&gt;=1,1,0),"")</f>
        <v/>
      </c>
      <c r="AA11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0" s="34"/>
    </row>
    <row r="1191" spans="3:29" ht="27.6" customHeight="1">
      <c r="C1191" s="88"/>
      <c r="D1191" s="89"/>
      <c r="E1191" s="90"/>
      <c r="F1191" s="91"/>
      <c r="G1191" s="92"/>
      <c r="H1191" s="93"/>
      <c r="I1191" s="93"/>
      <c r="J1191" s="94"/>
      <c r="K1191" s="94"/>
      <c r="L1191" s="94"/>
      <c r="M1191" s="94"/>
      <c r="N1191" s="94"/>
      <c r="O1191" s="95"/>
      <c r="P1191" s="96"/>
      <c r="T1191" s="49">
        <v>1157</v>
      </c>
      <c r="U11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1" s="50" t="str">
        <f>IFERROR(INDEX(Tab_UBIGEO[],MATCH(PlnMsv_Tab_DocumentosAux[[#This Row],[ADQ_UBIGEO]],Tab_UBIGEO[UBIGEO],0),MATCH($V$34,Tab_UBIGEO[#Headers],0)),"")</f>
        <v/>
      </c>
      <c r="W1191" s="50" t="str">
        <f>IFERROR(INDEX(Tab_UBIGEO[],MATCH(PlnMsv_Tab_DocumentosAux[[#This Row],[ADQ_UBIGEO]],Tab_UBIGEO[UBIGEO],0),MATCH($W$34,Tab_UBIGEO[#Headers],0)),"")</f>
        <v/>
      </c>
      <c r="X1191" s="51" t="str">
        <f>IFERROR(INDEX(Tab_UBIGEO[],MATCH(PlnMsv_Tab_Documentos[[#This Row],[Departamento]],Tab_UBIGEO[Departamento],0),MATCH(X$34,Tab_UBIGEO[#Headers],0)),"")</f>
        <v/>
      </c>
      <c r="Y1191" s="51" t="str">
        <f>IFERROR(INDEX(Tab_UBIGEO[],MATCH(PlnMsv_Tab_Documentos[[#This Row],[Provincia]],Tab_UBIGEO[Provincia],0),MATCH(Y$34,Tab_UBIGEO[#Headers],0)),"")</f>
        <v/>
      </c>
      <c r="Z1191" s="50" t="str">
        <f>IF(PlnMsv_Tab_Documentos[[#This Row],[Departamento]]&lt;&gt;"",IF(COUNTIF(Tab_UBIGEO[Departamento],PlnMsv_Tab_Documentos[[#This Row],[Departamento]])&gt;=1,1,0),"")</f>
        <v/>
      </c>
      <c r="AA11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1" s="34"/>
    </row>
    <row r="1192" spans="3:29" ht="27.6" customHeight="1">
      <c r="C1192" s="88"/>
      <c r="D1192" s="89"/>
      <c r="E1192" s="90"/>
      <c r="F1192" s="91"/>
      <c r="G1192" s="92"/>
      <c r="H1192" s="93"/>
      <c r="I1192" s="93"/>
      <c r="J1192" s="94"/>
      <c r="K1192" s="94"/>
      <c r="L1192" s="94"/>
      <c r="M1192" s="94"/>
      <c r="N1192" s="94"/>
      <c r="O1192" s="95"/>
      <c r="P1192" s="96"/>
      <c r="T1192" s="49">
        <v>1158</v>
      </c>
      <c r="U11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2" s="50" t="str">
        <f>IFERROR(INDEX(Tab_UBIGEO[],MATCH(PlnMsv_Tab_DocumentosAux[[#This Row],[ADQ_UBIGEO]],Tab_UBIGEO[UBIGEO],0),MATCH($V$34,Tab_UBIGEO[#Headers],0)),"")</f>
        <v/>
      </c>
      <c r="W1192" s="50" t="str">
        <f>IFERROR(INDEX(Tab_UBIGEO[],MATCH(PlnMsv_Tab_DocumentosAux[[#This Row],[ADQ_UBIGEO]],Tab_UBIGEO[UBIGEO],0),MATCH($W$34,Tab_UBIGEO[#Headers],0)),"")</f>
        <v/>
      </c>
      <c r="X1192" s="51" t="str">
        <f>IFERROR(INDEX(Tab_UBIGEO[],MATCH(PlnMsv_Tab_Documentos[[#This Row],[Departamento]],Tab_UBIGEO[Departamento],0),MATCH(X$34,Tab_UBIGEO[#Headers],0)),"")</f>
        <v/>
      </c>
      <c r="Y1192" s="51" t="str">
        <f>IFERROR(INDEX(Tab_UBIGEO[],MATCH(PlnMsv_Tab_Documentos[[#This Row],[Provincia]],Tab_UBIGEO[Provincia],0),MATCH(Y$34,Tab_UBIGEO[#Headers],0)),"")</f>
        <v/>
      </c>
      <c r="Z1192" s="50" t="str">
        <f>IF(PlnMsv_Tab_Documentos[[#This Row],[Departamento]]&lt;&gt;"",IF(COUNTIF(Tab_UBIGEO[Departamento],PlnMsv_Tab_Documentos[[#This Row],[Departamento]])&gt;=1,1,0),"")</f>
        <v/>
      </c>
      <c r="AA11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2" s="34"/>
    </row>
    <row r="1193" spans="3:29" ht="27.6" customHeight="1">
      <c r="C1193" s="88"/>
      <c r="D1193" s="89"/>
      <c r="E1193" s="90"/>
      <c r="F1193" s="91"/>
      <c r="G1193" s="92"/>
      <c r="H1193" s="93"/>
      <c r="I1193" s="93"/>
      <c r="J1193" s="94"/>
      <c r="K1193" s="94"/>
      <c r="L1193" s="94"/>
      <c r="M1193" s="94"/>
      <c r="N1193" s="94"/>
      <c r="O1193" s="95"/>
      <c r="P1193" s="96"/>
      <c r="T1193" s="49">
        <v>1159</v>
      </c>
      <c r="U11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3" s="50" t="str">
        <f>IFERROR(INDEX(Tab_UBIGEO[],MATCH(PlnMsv_Tab_DocumentosAux[[#This Row],[ADQ_UBIGEO]],Tab_UBIGEO[UBIGEO],0),MATCH($V$34,Tab_UBIGEO[#Headers],0)),"")</f>
        <v/>
      </c>
      <c r="W1193" s="50" t="str">
        <f>IFERROR(INDEX(Tab_UBIGEO[],MATCH(PlnMsv_Tab_DocumentosAux[[#This Row],[ADQ_UBIGEO]],Tab_UBIGEO[UBIGEO],0),MATCH($W$34,Tab_UBIGEO[#Headers],0)),"")</f>
        <v/>
      </c>
      <c r="X1193" s="51" t="str">
        <f>IFERROR(INDEX(Tab_UBIGEO[],MATCH(PlnMsv_Tab_Documentos[[#This Row],[Departamento]],Tab_UBIGEO[Departamento],0),MATCH(X$34,Tab_UBIGEO[#Headers],0)),"")</f>
        <v/>
      </c>
      <c r="Y1193" s="51" t="str">
        <f>IFERROR(INDEX(Tab_UBIGEO[],MATCH(PlnMsv_Tab_Documentos[[#This Row],[Provincia]],Tab_UBIGEO[Provincia],0),MATCH(Y$34,Tab_UBIGEO[#Headers],0)),"")</f>
        <v/>
      </c>
      <c r="Z1193" s="50" t="str">
        <f>IF(PlnMsv_Tab_Documentos[[#This Row],[Departamento]]&lt;&gt;"",IF(COUNTIF(Tab_UBIGEO[Departamento],PlnMsv_Tab_Documentos[[#This Row],[Departamento]])&gt;=1,1,0),"")</f>
        <v/>
      </c>
      <c r="AA11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3" s="34"/>
    </row>
    <row r="1194" spans="3:29" ht="27.6" customHeight="1">
      <c r="C1194" s="88"/>
      <c r="D1194" s="89"/>
      <c r="E1194" s="90"/>
      <c r="F1194" s="91"/>
      <c r="G1194" s="92"/>
      <c r="H1194" s="93"/>
      <c r="I1194" s="93"/>
      <c r="J1194" s="94"/>
      <c r="K1194" s="94"/>
      <c r="L1194" s="94"/>
      <c r="M1194" s="94"/>
      <c r="N1194" s="94"/>
      <c r="O1194" s="95"/>
      <c r="P1194" s="96"/>
      <c r="T1194" s="49">
        <v>1160</v>
      </c>
      <c r="U11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4" s="50" t="str">
        <f>IFERROR(INDEX(Tab_UBIGEO[],MATCH(PlnMsv_Tab_DocumentosAux[[#This Row],[ADQ_UBIGEO]],Tab_UBIGEO[UBIGEO],0),MATCH($V$34,Tab_UBIGEO[#Headers],0)),"")</f>
        <v/>
      </c>
      <c r="W1194" s="50" t="str">
        <f>IFERROR(INDEX(Tab_UBIGEO[],MATCH(PlnMsv_Tab_DocumentosAux[[#This Row],[ADQ_UBIGEO]],Tab_UBIGEO[UBIGEO],0),MATCH($W$34,Tab_UBIGEO[#Headers],0)),"")</f>
        <v/>
      </c>
      <c r="X1194" s="51" t="str">
        <f>IFERROR(INDEX(Tab_UBIGEO[],MATCH(PlnMsv_Tab_Documentos[[#This Row],[Departamento]],Tab_UBIGEO[Departamento],0),MATCH(X$34,Tab_UBIGEO[#Headers],0)),"")</f>
        <v/>
      </c>
      <c r="Y1194" s="51" t="str">
        <f>IFERROR(INDEX(Tab_UBIGEO[],MATCH(PlnMsv_Tab_Documentos[[#This Row],[Provincia]],Tab_UBIGEO[Provincia],0),MATCH(Y$34,Tab_UBIGEO[#Headers],0)),"")</f>
        <v/>
      </c>
      <c r="Z1194" s="50" t="str">
        <f>IF(PlnMsv_Tab_Documentos[[#This Row],[Departamento]]&lt;&gt;"",IF(COUNTIF(Tab_UBIGEO[Departamento],PlnMsv_Tab_Documentos[[#This Row],[Departamento]])&gt;=1,1,0),"")</f>
        <v/>
      </c>
      <c r="AA11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4" s="34"/>
    </row>
    <row r="1195" spans="3:29" ht="27.6" customHeight="1">
      <c r="C1195" s="88"/>
      <c r="D1195" s="89"/>
      <c r="E1195" s="90"/>
      <c r="F1195" s="91"/>
      <c r="G1195" s="92"/>
      <c r="H1195" s="93"/>
      <c r="I1195" s="93"/>
      <c r="J1195" s="94"/>
      <c r="K1195" s="94"/>
      <c r="L1195" s="94"/>
      <c r="M1195" s="94"/>
      <c r="N1195" s="94"/>
      <c r="O1195" s="95"/>
      <c r="P1195" s="96"/>
      <c r="T1195" s="49">
        <v>1161</v>
      </c>
      <c r="U11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5" s="50" t="str">
        <f>IFERROR(INDEX(Tab_UBIGEO[],MATCH(PlnMsv_Tab_DocumentosAux[[#This Row],[ADQ_UBIGEO]],Tab_UBIGEO[UBIGEO],0),MATCH($V$34,Tab_UBIGEO[#Headers],0)),"")</f>
        <v/>
      </c>
      <c r="W1195" s="50" t="str">
        <f>IFERROR(INDEX(Tab_UBIGEO[],MATCH(PlnMsv_Tab_DocumentosAux[[#This Row],[ADQ_UBIGEO]],Tab_UBIGEO[UBIGEO],0),MATCH($W$34,Tab_UBIGEO[#Headers],0)),"")</f>
        <v/>
      </c>
      <c r="X1195" s="51" t="str">
        <f>IFERROR(INDEX(Tab_UBIGEO[],MATCH(PlnMsv_Tab_Documentos[[#This Row],[Departamento]],Tab_UBIGEO[Departamento],0),MATCH(X$34,Tab_UBIGEO[#Headers],0)),"")</f>
        <v/>
      </c>
      <c r="Y1195" s="51" t="str">
        <f>IFERROR(INDEX(Tab_UBIGEO[],MATCH(PlnMsv_Tab_Documentos[[#This Row],[Provincia]],Tab_UBIGEO[Provincia],0),MATCH(Y$34,Tab_UBIGEO[#Headers],0)),"")</f>
        <v/>
      </c>
      <c r="Z1195" s="50" t="str">
        <f>IF(PlnMsv_Tab_Documentos[[#This Row],[Departamento]]&lt;&gt;"",IF(COUNTIF(Tab_UBIGEO[Departamento],PlnMsv_Tab_Documentos[[#This Row],[Departamento]])&gt;=1,1,0),"")</f>
        <v/>
      </c>
      <c r="AA11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5" s="34"/>
    </row>
    <row r="1196" spans="3:29" ht="27.6" customHeight="1">
      <c r="C1196" s="88"/>
      <c r="D1196" s="89"/>
      <c r="E1196" s="90"/>
      <c r="F1196" s="91"/>
      <c r="G1196" s="92"/>
      <c r="H1196" s="93"/>
      <c r="I1196" s="93"/>
      <c r="J1196" s="94"/>
      <c r="K1196" s="94"/>
      <c r="L1196" s="94"/>
      <c r="M1196" s="94"/>
      <c r="N1196" s="94"/>
      <c r="O1196" s="95"/>
      <c r="P1196" s="96"/>
      <c r="T1196" s="49">
        <v>1162</v>
      </c>
      <c r="U11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6" s="50" t="str">
        <f>IFERROR(INDEX(Tab_UBIGEO[],MATCH(PlnMsv_Tab_DocumentosAux[[#This Row],[ADQ_UBIGEO]],Tab_UBIGEO[UBIGEO],0),MATCH($V$34,Tab_UBIGEO[#Headers],0)),"")</f>
        <v/>
      </c>
      <c r="W1196" s="50" t="str">
        <f>IFERROR(INDEX(Tab_UBIGEO[],MATCH(PlnMsv_Tab_DocumentosAux[[#This Row],[ADQ_UBIGEO]],Tab_UBIGEO[UBIGEO],0),MATCH($W$34,Tab_UBIGEO[#Headers],0)),"")</f>
        <v/>
      </c>
      <c r="X1196" s="51" t="str">
        <f>IFERROR(INDEX(Tab_UBIGEO[],MATCH(PlnMsv_Tab_Documentos[[#This Row],[Departamento]],Tab_UBIGEO[Departamento],0),MATCH(X$34,Tab_UBIGEO[#Headers],0)),"")</f>
        <v/>
      </c>
      <c r="Y1196" s="51" t="str">
        <f>IFERROR(INDEX(Tab_UBIGEO[],MATCH(PlnMsv_Tab_Documentos[[#This Row],[Provincia]],Tab_UBIGEO[Provincia],0),MATCH(Y$34,Tab_UBIGEO[#Headers],0)),"")</f>
        <v/>
      </c>
      <c r="Z1196" s="50" t="str">
        <f>IF(PlnMsv_Tab_Documentos[[#This Row],[Departamento]]&lt;&gt;"",IF(COUNTIF(Tab_UBIGEO[Departamento],PlnMsv_Tab_Documentos[[#This Row],[Departamento]])&gt;=1,1,0),"")</f>
        <v/>
      </c>
      <c r="AA11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6" s="34"/>
    </row>
    <row r="1197" spans="3:29" ht="27.6" customHeight="1">
      <c r="C1197" s="88"/>
      <c r="D1197" s="89"/>
      <c r="E1197" s="90"/>
      <c r="F1197" s="91"/>
      <c r="G1197" s="92"/>
      <c r="H1197" s="93"/>
      <c r="I1197" s="93"/>
      <c r="J1197" s="94"/>
      <c r="K1197" s="94"/>
      <c r="L1197" s="94"/>
      <c r="M1197" s="94"/>
      <c r="N1197" s="94"/>
      <c r="O1197" s="95"/>
      <c r="P1197" s="96"/>
      <c r="T1197" s="49">
        <v>1163</v>
      </c>
      <c r="U11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7" s="50" t="str">
        <f>IFERROR(INDEX(Tab_UBIGEO[],MATCH(PlnMsv_Tab_DocumentosAux[[#This Row],[ADQ_UBIGEO]],Tab_UBIGEO[UBIGEO],0),MATCH($V$34,Tab_UBIGEO[#Headers],0)),"")</f>
        <v/>
      </c>
      <c r="W1197" s="50" t="str">
        <f>IFERROR(INDEX(Tab_UBIGEO[],MATCH(PlnMsv_Tab_DocumentosAux[[#This Row],[ADQ_UBIGEO]],Tab_UBIGEO[UBIGEO],0),MATCH($W$34,Tab_UBIGEO[#Headers],0)),"")</f>
        <v/>
      </c>
      <c r="X1197" s="51" t="str">
        <f>IFERROR(INDEX(Tab_UBIGEO[],MATCH(PlnMsv_Tab_Documentos[[#This Row],[Departamento]],Tab_UBIGEO[Departamento],0),MATCH(X$34,Tab_UBIGEO[#Headers],0)),"")</f>
        <v/>
      </c>
      <c r="Y1197" s="51" t="str">
        <f>IFERROR(INDEX(Tab_UBIGEO[],MATCH(PlnMsv_Tab_Documentos[[#This Row],[Provincia]],Tab_UBIGEO[Provincia],0),MATCH(Y$34,Tab_UBIGEO[#Headers],0)),"")</f>
        <v/>
      </c>
      <c r="Z1197" s="50" t="str">
        <f>IF(PlnMsv_Tab_Documentos[[#This Row],[Departamento]]&lt;&gt;"",IF(COUNTIF(Tab_UBIGEO[Departamento],PlnMsv_Tab_Documentos[[#This Row],[Departamento]])&gt;=1,1,0),"")</f>
        <v/>
      </c>
      <c r="AA11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7" s="34"/>
    </row>
    <row r="1198" spans="3:29" ht="27.6" customHeight="1">
      <c r="C1198" s="88"/>
      <c r="D1198" s="89"/>
      <c r="E1198" s="90"/>
      <c r="F1198" s="91"/>
      <c r="G1198" s="92"/>
      <c r="H1198" s="93"/>
      <c r="I1198" s="93"/>
      <c r="J1198" s="94"/>
      <c r="K1198" s="94"/>
      <c r="L1198" s="94"/>
      <c r="M1198" s="94"/>
      <c r="N1198" s="94"/>
      <c r="O1198" s="95"/>
      <c r="P1198" s="96"/>
      <c r="T1198" s="49">
        <v>1164</v>
      </c>
      <c r="U11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8" s="50" t="str">
        <f>IFERROR(INDEX(Tab_UBIGEO[],MATCH(PlnMsv_Tab_DocumentosAux[[#This Row],[ADQ_UBIGEO]],Tab_UBIGEO[UBIGEO],0),MATCH($V$34,Tab_UBIGEO[#Headers],0)),"")</f>
        <v/>
      </c>
      <c r="W1198" s="50" t="str">
        <f>IFERROR(INDEX(Tab_UBIGEO[],MATCH(PlnMsv_Tab_DocumentosAux[[#This Row],[ADQ_UBIGEO]],Tab_UBIGEO[UBIGEO],0),MATCH($W$34,Tab_UBIGEO[#Headers],0)),"")</f>
        <v/>
      </c>
      <c r="X1198" s="51" t="str">
        <f>IFERROR(INDEX(Tab_UBIGEO[],MATCH(PlnMsv_Tab_Documentos[[#This Row],[Departamento]],Tab_UBIGEO[Departamento],0),MATCH(X$34,Tab_UBIGEO[#Headers],0)),"")</f>
        <v/>
      </c>
      <c r="Y1198" s="51" t="str">
        <f>IFERROR(INDEX(Tab_UBIGEO[],MATCH(PlnMsv_Tab_Documentos[[#This Row],[Provincia]],Tab_UBIGEO[Provincia],0),MATCH(Y$34,Tab_UBIGEO[#Headers],0)),"")</f>
        <v/>
      </c>
      <c r="Z1198" s="50" t="str">
        <f>IF(PlnMsv_Tab_Documentos[[#This Row],[Departamento]]&lt;&gt;"",IF(COUNTIF(Tab_UBIGEO[Departamento],PlnMsv_Tab_Documentos[[#This Row],[Departamento]])&gt;=1,1,0),"")</f>
        <v/>
      </c>
      <c r="AA11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8" s="34"/>
    </row>
    <row r="1199" spans="3:29" ht="27.6" customHeight="1">
      <c r="C1199" s="88"/>
      <c r="D1199" s="89"/>
      <c r="E1199" s="90"/>
      <c r="F1199" s="91"/>
      <c r="G1199" s="92"/>
      <c r="H1199" s="93"/>
      <c r="I1199" s="93"/>
      <c r="J1199" s="94"/>
      <c r="K1199" s="94"/>
      <c r="L1199" s="94"/>
      <c r="M1199" s="94"/>
      <c r="N1199" s="94"/>
      <c r="O1199" s="95"/>
      <c r="P1199" s="96"/>
      <c r="T1199" s="49">
        <v>1165</v>
      </c>
      <c r="U11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199" s="50" t="str">
        <f>IFERROR(INDEX(Tab_UBIGEO[],MATCH(PlnMsv_Tab_DocumentosAux[[#This Row],[ADQ_UBIGEO]],Tab_UBIGEO[UBIGEO],0),MATCH($V$34,Tab_UBIGEO[#Headers],0)),"")</f>
        <v/>
      </c>
      <c r="W1199" s="50" t="str">
        <f>IFERROR(INDEX(Tab_UBIGEO[],MATCH(PlnMsv_Tab_DocumentosAux[[#This Row],[ADQ_UBIGEO]],Tab_UBIGEO[UBIGEO],0),MATCH($W$34,Tab_UBIGEO[#Headers],0)),"")</f>
        <v/>
      </c>
      <c r="X1199" s="51" t="str">
        <f>IFERROR(INDEX(Tab_UBIGEO[],MATCH(PlnMsv_Tab_Documentos[[#This Row],[Departamento]],Tab_UBIGEO[Departamento],0),MATCH(X$34,Tab_UBIGEO[#Headers],0)),"")</f>
        <v/>
      </c>
      <c r="Y1199" s="51" t="str">
        <f>IFERROR(INDEX(Tab_UBIGEO[],MATCH(PlnMsv_Tab_Documentos[[#This Row],[Provincia]],Tab_UBIGEO[Provincia],0),MATCH(Y$34,Tab_UBIGEO[#Headers],0)),"")</f>
        <v/>
      </c>
      <c r="Z1199" s="50" t="str">
        <f>IF(PlnMsv_Tab_Documentos[[#This Row],[Departamento]]&lt;&gt;"",IF(COUNTIF(Tab_UBIGEO[Departamento],PlnMsv_Tab_Documentos[[#This Row],[Departamento]])&gt;=1,1,0),"")</f>
        <v/>
      </c>
      <c r="AA11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1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199" s="34"/>
    </row>
    <row r="1200" spans="3:29" ht="27.6" customHeight="1">
      <c r="C1200" s="88"/>
      <c r="D1200" s="89"/>
      <c r="E1200" s="90"/>
      <c r="F1200" s="91"/>
      <c r="G1200" s="92"/>
      <c r="H1200" s="93"/>
      <c r="I1200" s="93"/>
      <c r="J1200" s="94"/>
      <c r="K1200" s="94"/>
      <c r="L1200" s="94"/>
      <c r="M1200" s="94"/>
      <c r="N1200" s="94"/>
      <c r="O1200" s="95"/>
      <c r="P1200" s="96"/>
      <c r="T1200" s="49">
        <v>1166</v>
      </c>
      <c r="U12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0" s="50" t="str">
        <f>IFERROR(INDEX(Tab_UBIGEO[],MATCH(PlnMsv_Tab_DocumentosAux[[#This Row],[ADQ_UBIGEO]],Tab_UBIGEO[UBIGEO],0),MATCH($V$34,Tab_UBIGEO[#Headers],0)),"")</f>
        <v/>
      </c>
      <c r="W1200" s="50" t="str">
        <f>IFERROR(INDEX(Tab_UBIGEO[],MATCH(PlnMsv_Tab_DocumentosAux[[#This Row],[ADQ_UBIGEO]],Tab_UBIGEO[UBIGEO],0),MATCH($W$34,Tab_UBIGEO[#Headers],0)),"")</f>
        <v/>
      </c>
      <c r="X1200" s="51" t="str">
        <f>IFERROR(INDEX(Tab_UBIGEO[],MATCH(PlnMsv_Tab_Documentos[[#This Row],[Departamento]],Tab_UBIGEO[Departamento],0),MATCH(X$34,Tab_UBIGEO[#Headers],0)),"")</f>
        <v/>
      </c>
      <c r="Y1200" s="51" t="str">
        <f>IFERROR(INDEX(Tab_UBIGEO[],MATCH(PlnMsv_Tab_Documentos[[#This Row],[Provincia]],Tab_UBIGEO[Provincia],0),MATCH(Y$34,Tab_UBIGEO[#Headers],0)),"")</f>
        <v/>
      </c>
      <c r="Z1200" s="50" t="str">
        <f>IF(PlnMsv_Tab_Documentos[[#This Row],[Departamento]]&lt;&gt;"",IF(COUNTIF(Tab_UBIGEO[Departamento],PlnMsv_Tab_Documentos[[#This Row],[Departamento]])&gt;=1,1,0),"")</f>
        <v/>
      </c>
      <c r="AA12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0" s="34"/>
    </row>
    <row r="1201" spans="3:29" ht="27.6" customHeight="1">
      <c r="C1201" s="88"/>
      <c r="D1201" s="89"/>
      <c r="E1201" s="90"/>
      <c r="F1201" s="91"/>
      <c r="G1201" s="92"/>
      <c r="H1201" s="93"/>
      <c r="I1201" s="93"/>
      <c r="J1201" s="94"/>
      <c r="K1201" s="94"/>
      <c r="L1201" s="94"/>
      <c r="M1201" s="94"/>
      <c r="N1201" s="94"/>
      <c r="O1201" s="95"/>
      <c r="P1201" s="96"/>
      <c r="T1201" s="49">
        <v>1167</v>
      </c>
      <c r="U12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1" s="50" t="str">
        <f>IFERROR(INDEX(Tab_UBIGEO[],MATCH(PlnMsv_Tab_DocumentosAux[[#This Row],[ADQ_UBIGEO]],Tab_UBIGEO[UBIGEO],0),MATCH($V$34,Tab_UBIGEO[#Headers],0)),"")</f>
        <v/>
      </c>
      <c r="W1201" s="50" t="str">
        <f>IFERROR(INDEX(Tab_UBIGEO[],MATCH(PlnMsv_Tab_DocumentosAux[[#This Row],[ADQ_UBIGEO]],Tab_UBIGEO[UBIGEO],0),MATCH($W$34,Tab_UBIGEO[#Headers],0)),"")</f>
        <v/>
      </c>
      <c r="X1201" s="51" t="str">
        <f>IFERROR(INDEX(Tab_UBIGEO[],MATCH(PlnMsv_Tab_Documentos[[#This Row],[Departamento]],Tab_UBIGEO[Departamento],0),MATCH(X$34,Tab_UBIGEO[#Headers],0)),"")</f>
        <v/>
      </c>
      <c r="Y1201" s="51" t="str">
        <f>IFERROR(INDEX(Tab_UBIGEO[],MATCH(PlnMsv_Tab_Documentos[[#This Row],[Provincia]],Tab_UBIGEO[Provincia],0),MATCH(Y$34,Tab_UBIGEO[#Headers],0)),"")</f>
        <v/>
      </c>
      <c r="Z1201" s="50" t="str">
        <f>IF(PlnMsv_Tab_Documentos[[#This Row],[Departamento]]&lt;&gt;"",IF(COUNTIF(Tab_UBIGEO[Departamento],PlnMsv_Tab_Documentos[[#This Row],[Departamento]])&gt;=1,1,0),"")</f>
        <v/>
      </c>
      <c r="AA12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1" s="34"/>
    </row>
    <row r="1202" spans="3:29" ht="27.6" customHeight="1">
      <c r="C1202" s="88"/>
      <c r="D1202" s="89"/>
      <c r="E1202" s="90"/>
      <c r="F1202" s="91"/>
      <c r="G1202" s="92"/>
      <c r="H1202" s="93"/>
      <c r="I1202" s="93"/>
      <c r="J1202" s="94"/>
      <c r="K1202" s="94"/>
      <c r="L1202" s="94"/>
      <c r="M1202" s="94"/>
      <c r="N1202" s="94"/>
      <c r="O1202" s="95"/>
      <c r="P1202" s="96"/>
      <c r="T1202" s="49">
        <v>1168</v>
      </c>
      <c r="U12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2" s="50" t="str">
        <f>IFERROR(INDEX(Tab_UBIGEO[],MATCH(PlnMsv_Tab_DocumentosAux[[#This Row],[ADQ_UBIGEO]],Tab_UBIGEO[UBIGEO],0),MATCH($V$34,Tab_UBIGEO[#Headers],0)),"")</f>
        <v/>
      </c>
      <c r="W1202" s="50" t="str">
        <f>IFERROR(INDEX(Tab_UBIGEO[],MATCH(PlnMsv_Tab_DocumentosAux[[#This Row],[ADQ_UBIGEO]],Tab_UBIGEO[UBIGEO],0),MATCH($W$34,Tab_UBIGEO[#Headers],0)),"")</f>
        <v/>
      </c>
      <c r="X1202" s="51" t="str">
        <f>IFERROR(INDEX(Tab_UBIGEO[],MATCH(PlnMsv_Tab_Documentos[[#This Row],[Departamento]],Tab_UBIGEO[Departamento],0),MATCH(X$34,Tab_UBIGEO[#Headers],0)),"")</f>
        <v/>
      </c>
      <c r="Y1202" s="51" t="str">
        <f>IFERROR(INDEX(Tab_UBIGEO[],MATCH(PlnMsv_Tab_Documentos[[#This Row],[Provincia]],Tab_UBIGEO[Provincia],0),MATCH(Y$34,Tab_UBIGEO[#Headers],0)),"")</f>
        <v/>
      </c>
      <c r="Z1202" s="50" t="str">
        <f>IF(PlnMsv_Tab_Documentos[[#This Row],[Departamento]]&lt;&gt;"",IF(COUNTIF(Tab_UBIGEO[Departamento],PlnMsv_Tab_Documentos[[#This Row],[Departamento]])&gt;=1,1,0),"")</f>
        <v/>
      </c>
      <c r="AA12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2" s="34"/>
    </row>
    <row r="1203" spans="3:29" ht="27.6" customHeight="1">
      <c r="C1203" s="88"/>
      <c r="D1203" s="89"/>
      <c r="E1203" s="90"/>
      <c r="F1203" s="91"/>
      <c r="G1203" s="92"/>
      <c r="H1203" s="93"/>
      <c r="I1203" s="93"/>
      <c r="J1203" s="94"/>
      <c r="K1203" s="94"/>
      <c r="L1203" s="94"/>
      <c r="M1203" s="94"/>
      <c r="N1203" s="94"/>
      <c r="O1203" s="95"/>
      <c r="P1203" s="96"/>
      <c r="T1203" s="49">
        <v>1169</v>
      </c>
      <c r="U12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3" s="50" t="str">
        <f>IFERROR(INDEX(Tab_UBIGEO[],MATCH(PlnMsv_Tab_DocumentosAux[[#This Row],[ADQ_UBIGEO]],Tab_UBIGEO[UBIGEO],0),MATCH($V$34,Tab_UBIGEO[#Headers],0)),"")</f>
        <v/>
      </c>
      <c r="W1203" s="50" t="str">
        <f>IFERROR(INDEX(Tab_UBIGEO[],MATCH(PlnMsv_Tab_DocumentosAux[[#This Row],[ADQ_UBIGEO]],Tab_UBIGEO[UBIGEO],0),MATCH($W$34,Tab_UBIGEO[#Headers],0)),"")</f>
        <v/>
      </c>
      <c r="X1203" s="51" t="str">
        <f>IFERROR(INDEX(Tab_UBIGEO[],MATCH(PlnMsv_Tab_Documentos[[#This Row],[Departamento]],Tab_UBIGEO[Departamento],0),MATCH(X$34,Tab_UBIGEO[#Headers],0)),"")</f>
        <v/>
      </c>
      <c r="Y1203" s="51" t="str">
        <f>IFERROR(INDEX(Tab_UBIGEO[],MATCH(PlnMsv_Tab_Documentos[[#This Row],[Provincia]],Tab_UBIGEO[Provincia],0),MATCH(Y$34,Tab_UBIGEO[#Headers],0)),"")</f>
        <v/>
      </c>
      <c r="Z1203" s="50" t="str">
        <f>IF(PlnMsv_Tab_Documentos[[#This Row],[Departamento]]&lt;&gt;"",IF(COUNTIF(Tab_UBIGEO[Departamento],PlnMsv_Tab_Documentos[[#This Row],[Departamento]])&gt;=1,1,0),"")</f>
        <v/>
      </c>
      <c r="AA12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3" s="34"/>
    </row>
    <row r="1204" spans="3:29" ht="27.6" customHeight="1">
      <c r="C1204" s="88"/>
      <c r="D1204" s="89"/>
      <c r="E1204" s="90"/>
      <c r="F1204" s="91"/>
      <c r="G1204" s="92"/>
      <c r="H1204" s="93"/>
      <c r="I1204" s="93"/>
      <c r="J1204" s="94"/>
      <c r="K1204" s="94"/>
      <c r="L1204" s="94"/>
      <c r="M1204" s="94"/>
      <c r="N1204" s="94"/>
      <c r="O1204" s="95"/>
      <c r="P1204" s="96"/>
      <c r="T1204" s="49">
        <v>1170</v>
      </c>
      <c r="U12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4" s="50" t="str">
        <f>IFERROR(INDEX(Tab_UBIGEO[],MATCH(PlnMsv_Tab_DocumentosAux[[#This Row],[ADQ_UBIGEO]],Tab_UBIGEO[UBIGEO],0),MATCH($V$34,Tab_UBIGEO[#Headers],0)),"")</f>
        <v/>
      </c>
      <c r="W1204" s="50" t="str">
        <f>IFERROR(INDEX(Tab_UBIGEO[],MATCH(PlnMsv_Tab_DocumentosAux[[#This Row],[ADQ_UBIGEO]],Tab_UBIGEO[UBIGEO],0),MATCH($W$34,Tab_UBIGEO[#Headers],0)),"")</f>
        <v/>
      </c>
      <c r="X1204" s="51" t="str">
        <f>IFERROR(INDEX(Tab_UBIGEO[],MATCH(PlnMsv_Tab_Documentos[[#This Row],[Departamento]],Tab_UBIGEO[Departamento],0),MATCH(X$34,Tab_UBIGEO[#Headers],0)),"")</f>
        <v/>
      </c>
      <c r="Y1204" s="51" t="str">
        <f>IFERROR(INDEX(Tab_UBIGEO[],MATCH(PlnMsv_Tab_Documentos[[#This Row],[Provincia]],Tab_UBIGEO[Provincia],0),MATCH(Y$34,Tab_UBIGEO[#Headers],0)),"")</f>
        <v/>
      </c>
      <c r="Z1204" s="50" t="str">
        <f>IF(PlnMsv_Tab_Documentos[[#This Row],[Departamento]]&lt;&gt;"",IF(COUNTIF(Tab_UBIGEO[Departamento],PlnMsv_Tab_Documentos[[#This Row],[Departamento]])&gt;=1,1,0),"")</f>
        <v/>
      </c>
      <c r="AA12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4" s="34"/>
    </row>
    <row r="1205" spans="3:29" ht="27.6" customHeight="1">
      <c r="C1205" s="88"/>
      <c r="D1205" s="89"/>
      <c r="E1205" s="90"/>
      <c r="F1205" s="91"/>
      <c r="G1205" s="92"/>
      <c r="H1205" s="93"/>
      <c r="I1205" s="93"/>
      <c r="J1205" s="94"/>
      <c r="K1205" s="94"/>
      <c r="L1205" s="94"/>
      <c r="M1205" s="94"/>
      <c r="N1205" s="94"/>
      <c r="O1205" s="95"/>
      <c r="P1205" s="96"/>
      <c r="T1205" s="49">
        <v>1171</v>
      </c>
      <c r="U12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5" s="50" t="str">
        <f>IFERROR(INDEX(Tab_UBIGEO[],MATCH(PlnMsv_Tab_DocumentosAux[[#This Row],[ADQ_UBIGEO]],Tab_UBIGEO[UBIGEO],0),MATCH($V$34,Tab_UBIGEO[#Headers],0)),"")</f>
        <v/>
      </c>
      <c r="W1205" s="50" t="str">
        <f>IFERROR(INDEX(Tab_UBIGEO[],MATCH(PlnMsv_Tab_DocumentosAux[[#This Row],[ADQ_UBIGEO]],Tab_UBIGEO[UBIGEO],0),MATCH($W$34,Tab_UBIGEO[#Headers],0)),"")</f>
        <v/>
      </c>
      <c r="X1205" s="51" t="str">
        <f>IFERROR(INDEX(Tab_UBIGEO[],MATCH(PlnMsv_Tab_Documentos[[#This Row],[Departamento]],Tab_UBIGEO[Departamento],0),MATCH(X$34,Tab_UBIGEO[#Headers],0)),"")</f>
        <v/>
      </c>
      <c r="Y1205" s="51" t="str">
        <f>IFERROR(INDEX(Tab_UBIGEO[],MATCH(PlnMsv_Tab_Documentos[[#This Row],[Provincia]],Tab_UBIGEO[Provincia],0),MATCH(Y$34,Tab_UBIGEO[#Headers],0)),"")</f>
        <v/>
      </c>
      <c r="Z1205" s="50" t="str">
        <f>IF(PlnMsv_Tab_Documentos[[#This Row],[Departamento]]&lt;&gt;"",IF(COUNTIF(Tab_UBIGEO[Departamento],PlnMsv_Tab_Documentos[[#This Row],[Departamento]])&gt;=1,1,0),"")</f>
        <v/>
      </c>
      <c r="AA12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5" s="34"/>
    </row>
    <row r="1206" spans="3:29" ht="27.6" customHeight="1">
      <c r="C1206" s="88"/>
      <c r="D1206" s="89"/>
      <c r="E1206" s="90"/>
      <c r="F1206" s="91"/>
      <c r="G1206" s="92"/>
      <c r="H1206" s="93"/>
      <c r="I1206" s="93"/>
      <c r="J1206" s="94"/>
      <c r="K1206" s="94"/>
      <c r="L1206" s="94"/>
      <c r="M1206" s="94"/>
      <c r="N1206" s="94"/>
      <c r="O1206" s="95"/>
      <c r="P1206" s="96"/>
      <c r="T1206" s="49">
        <v>1172</v>
      </c>
      <c r="U12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6" s="50" t="str">
        <f>IFERROR(INDEX(Tab_UBIGEO[],MATCH(PlnMsv_Tab_DocumentosAux[[#This Row],[ADQ_UBIGEO]],Tab_UBIGEO[UBIGEO],0),MATCH($V$34,Tab_UBIGEO[#Headers],0)),"")</f>
        <v/>
      </c>
      <c r="W1206" s="50" t="str">
        <f>IFERROR(INDEX(Tab_UBIGEO[],MATCH(PlnMsv_Tab_DocumentosAux[[#This Row],[ADQ_UBIGEO]],Tab_UBIGEO[UBIGEO],0),MATCH($W$34,Tab_UBIGEO[#Headers],0)),"")</f>
        <v/>
      </c>
      <c r="X1206" s="51" t="str">
        <f>IFERROR(INDEX(Tab_UBIGEO[],MATCH(PlnMsv_Tab_Documentos[[#This Row],[Departamento]],Tab_UBIGEO[Departamento],0),MATCH(X$34,Tab_UBIGEO[#Headers],0)),"")</f>
        <v/>
      </c>
      <c r="Y1206" s="51" t="str">
        <f>IFERROR(INDEX(Tab_UBIGEO[],MATCH(PlnMsv_Tab_Documentos[[#This Row],[Provincia]],Tab_UBIGEO[Provincia],0),MATCH(Y$34,Tab_UBIGEO[#Headers],0)),"")</f>
        <v/>
      </c>
      <c r="Z1206" s="50" t="str">
        <f>IF(PlnMsv_Tab_Documentos[[#This Row],[Departamento]]&lt;&gt;"",IF(COUNTIF(Tab_UBIGEO[Departamento],PlnMsv_Tab_Documentos[[#This Row],[Departamento]])&gt;=1,1,0),"")</f>
        <v/>
      </c>
      <c r="AA12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6" s="34"/>
    </row>
    <row r="1207" spans="3:29" ht="27.6" customHeight="1">
      <c r="C1207" s="88"/>
      <c r="D1207" s="89"/>
      <c r="E1207" s="90"/>
      <c r="F1207" s="91"/>
      <c r="G1207" s="92"/>
      <c r="H1207" s="93"/>
      <c r="I1207" s="93"/>
      <c r="J1207" s="94"/>
      <c r="K1207" s="94"/>
      <c r="L1207" s="94"/>
      <c r="M1207" s="94"/>
      <c r="N1207" s="94"/>
      <c r="O1207" s="95"/>
      <c r="P1207" s="96"/>
      <c r="T1207" s="49">
        <v>1173</v>
      </c>
      <c r="U12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7" s="50" t="str">
        <f>IFERROR(INDEX(Tab_UBIGEO[],MATCH(PlnMsv_Tab_DocumentosAux[[#This Row],[ADQ_UBIGEO]],Tab_UBIGEO[UBIGEO],0),MATCH($V$34,Tab_UBIGEO[#Headers],0)),"")</f>
        <v/>
      </c>
      <c r="W1207" s="50" t="str">
        <f>IFERROR(INDEX(Tab_UBIGEO[],MATCH(PlnMsv_Tab_DocumentosAux[[#This Row],[ADQ_UBIGEO]],Tab_UBIGEO[UBIGEO],0),MATCH($W$34,Tab_UBIGEO[#Headers],0)),"")</f>
        <v/>
      </c>
      <c r="X1207" s="51" t="str">
        <f>IFERROR(INDEX(Tab_UBIGEO[],MATCH(PlnMsv_Tab_Documentos[[#This Row],[Departamento]],Tab_UBIGEO[Departamento],0),MATCH(X$34,Tab_UBIGEO[#Headers],0)),"")</f>
        <v/>
      </c>
      <c r="Y1207" s="51" t="str">
        <f>IFERROR(INDEX(Tab_UBIGEO[],MATCH(PlnMsv_Tab_Documentos[[#This Row],[Provincia]],Tab_UBIGEO[Provincia],0),MATCH(Y$34,Tab_UBIGEO[#Headers],0)),"")</f>
        <v/>
      </c>
      <c r="Z1207" s="50" t="str">
        <f>IF(PlnMsv_Tab_Documentos[[#This Row],[Departamento]]&lt;&gt;"",IF(COUNTIF(Tab_UBIGEO[Departamento],PlnMsv_Tab_Documentos[[#This Row],[Departamento]])&gt;=1,1,0),"")</f>
        <v/>
      </c>
      <c r="AA12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7" s="34"/>
    </row>
    <row r="1208" spans="3:29" ht="27.6" customHeight="1">
      <c r="C1208" s="88"/>
      <c r="D1208" s="89"/>
      <c r="E1208" s="90"/>
      <c r="F1208" s="91"/>
      <c r="G1208" s="92"/>
      <c r="H1208" s="93"/>
      <c r="I1208" s="93"/>
      <c r="J1208" s="94"/>
      <c r="K1208" s="94"/>
      <c r="L1208" s="94"/>
      <c r="M1208" s="94"/>
      <c r="N1208" s="94"/>
      <c r="O1208" s="95"/>
      <c r="P1208" s="96"/>
      <c r="T1208" s="49">
        <v>1174</v>
      </c>
      <c r="U12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8" s="50" t="str">
        <f>IFERROR(INDEX(Tab_UBIGEO[],MATCH(PlnMsv_Tab_DocumentosAux[[#This Row],[ADQ_UBIGEO]],Tab_UBIGEO[UBIGEO],0),MATCH($V$34,Tab_UBIGEO[#Headers],0)),"")</f>
        <v/>
      </c>
      <c r="W1208" s="50" t="str">
        <f>IFERROR(INDEX(Tab_UBIGEO[],MATCH(PlnMsv_Tab_DocumentosAux[[#This Row],[ADQ_UBIGEO]],Tab_UBIGEO[UBIGEO],0),MATCH($W$34,Tab_UBIGEO[#Headers],0)),"")</f>
        <v/>
      </c>
      <c r="X1208" s="51" t="str">
        <f>IFERROR(INDEX(Tab_UBIGEO[],MATCH(PlnMsv_Tab_Documentos[[#This Row],[Departamento]],Tab_UBIGEO[Departamento],0),MATCH(X$34,Tab_UBIGEO[#Headers],0)),"")</f>
        <v/>
      </c>
      <c r="Y1208" s="51" t="str">
        <f>IFERROR(INDEX(Tab_UBIGEO[],MATCH(PlnMsv_Tab_Documentos[[#This Row],[Provincia]],Tab_UBIGEO[Provincia],0),MATCH(Y$34,Tab_UBIGEO[#Headers],0)),"")</f>
        <v/>
      </c>
      <c r="Z1208" s="50" t="str">
        <f>IF(PlnMsv_Tab_Documentos[[#This Row],[Departamento]]&lt;&gt;"",IF(COUNTIF(Tab_UBIGEO[Departamento],PlnMsv_Tab_Documentos[[#This Row],[Departamento]])&gt;=1,1,0),"")</f>
        <v/>
      </c>
      <c r="AA12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8" s="34"/>
    </row>
    <row r="1209" spans="3:29" ht="27.6" customHeight="1">
      <c r="C1209" s="88"/>
      <c r="D1209" s="89"/>
      <c r="E1209" s="90"/>
      <c r="F1209" s="91"/>
      <c r="G1209" s="92"/>
      <c r="H1209" s="93"/>
      <c r="I1209" s="93"/>
      <c r="J1209" s="94"/>
      <c r="K1209" s="94"/>
      <c r="L1209" s="94"/>
      <c r="M1209" s="94"/>
      <c r="N1209" s="94"/>
      <c r="O1209" s="95"/>
      <c r="P1209" s="96"/>
      <c r="T1209" s="49">
        <v>1175</v>
      </c>
      <c r="U12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09" s="50" t="str">
        <f>IFERROR(INDEX(Tab_UBIGEO[],MATCH(PlnMsv_Tab_DocumentosAux[[#This Row],[ADQ_UBIGEO]],Tab_UBIGEO[UBIGEO],0),MATCH($V$34,Tab_UBIGEO[#Headers],0)),"")</f>
        <v/>
      </c>
      <c r="W1209" s="50" t="str">
        <f>IFERROR(INDEX(Tab_UBIGEO[],MATCH(PlnMsv_Tab_DocumentosAux[[#This Row],[ADQ_UBIGEO]],Tab_UBIGEO[UBIGEO],0),MATCH($W$34,Tab_UBIGEO[#Headers],0)),"")</f>
        <v/>
      </c>
      <c r="X1209" s="51" t="str">
        <f>IFERROR(INDEX(Tab_UBIGEO[],MATCH(PlnMsv_Tab_Documentos[[#This Row],[Departamento]],Tab_UBIGEO[Departamento],0),MATCH(X$34,Tab_UBIGEO[#Headers],0)),"")</f>
        <v/>
      </c>
      <c r="Y1209" s="51" t="str">
        <f>IFERROR(INDEX(Tab_UBIGEO[],MATCH(PlnMsv_Tab_Documentos[[#This Row],[Provincia]],Tab_UBIGEO[Provincia],0),MATCH(Y$34,Tab_UBIGEO[#Headers],0)),"")</f>
        <v/>
      </c>
      <c r="Z1209" s="50" t="str">
        <f>IF(PlnMsv_Tab_Documentos[[#This Row],[Departamento]]&lt;&gt;"",IF(COUNTIF(Tab_UBIGEO[Departamento],PlnMsv_Tab_Documentos[[#This Row],[Departamento]])&gt;=1,1,0),"")</f>
        <v/>
      </c>
      <c r="AA12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09" s="34"/>
    </row>
    <row r="1210" spans="3:29" ht="27.6" customHeight="1">
      <c r="C1210" s="88"/>
      <c r="D1210" s="89"/>
      <c r="E1210" s="90"/>
      <c r="F1210" s="91"/>
      <c r="G1210" s="92"/>
      <c r="H1210" s="93"/>
      <c r="I1210" s="93"/>
      <c r="J1210" s="94"/>
      <c r="K1210" s="94"/>
      <c r="L1210" s="94"/>
      <c r="M1210" s="94"/>
      <c r="N1210" s="94"/>
      <c r="O1210" s="95"/>
      <c r="P1210" s="96"/>
      <c r="T1210" s="49">
        <v>1176</v>
      </c>
      <c r="U12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0" s="50" t="str">
        <f>IFERROR(INDEX(Tab_UBIGEO[],MATCH(PlnMsv_Tab_DocumentosAux[[#This Row],[ADQ_UBIGEO]],Tab_UBIGEO[UBIGEO],0),MATCH($V$34,Tab_UBIGEO[#Headers],0)),"")</f>
        <v/>
      </c>
      <c r="W1210" s="50" t="str">
        <f>IFERROR(INDEX(Tab_UBIGEO[],MATCH(PlnMsv_Tab_DocumentosAux[[#This Row],[ADQ_UBIGEO]],Tab_UBIGEO[UBIGEO],0),MATCH($W$34,Tab_UBIGEO[#Headers],0)),"")</f>
        <v/>
      </c>
      <c r="X1210" s="51" t="str">
        <f>IFERROR(INDEX(Tab_UBIGEO[],MATCH(PlnMsv_Tab_Documentos[[#This Row],[Departamento]],Tab_UBIGEO[Departamento],0),MATCH(X$34,Tab_UBIGEO[#Headers],0)),"")</f>
        <v/>
      </c>
      <c r="Y1210" s="51" t="str">
        <f>IFERROR(INDEX(Tab_UBIGEO[],MATCH(PlnMsv_Tab_Documentos[[#This Row],[Provincia]],Tab_UBIGEO[Provincia],0),MATCH(Y$34,Tab_UBIGEO[#Headers],0)),"")</f>
        <v/>
      </c>
      <c r="Z1210" s="50" t="str">
        <f>IF(PlnMsv_Tab_Documentos[[#This Row],[Departamento]]&lt;&gt;"",IF(COUNTIF(Tab_UBIGEO[Departamento],PlnMsv_Tab_Documentos[[#This Row],[Departamento]])&gt;=1,1,0),"")</f>
        <v/>
      </c>
      <c r="AA12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0" s="34"/>
    </row>
    <row r="1211" spans="3:29" ht="27.6" customHeight="1">
      <c r="C1211" s="88"/>
      <c r="D1211" s="89"/>
      <c r="E1211" s="90"/>
      <c r="F1211" s="91"/>
      <c r="G1211" s="92"/>
      <c r="H1211" s="93"/>
      <c r="I1211" s="93"/>
      <c r="J1211" s="94"/>
      <c r="K1211" s="94"/>
      <c r="L1211" s="94"/>
      <c r="M1211" s="94"/>
      <c r="N1211" s="94"/>
      <c r="O1211" s="95"/>
      <c r="P1211" s="96"/>
      <c r="T1211" s="49">
        <v>1177</v>
      </c>
      <c r="U12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1" s="50" t="str">
        <f>IFERROR(INDEX(Tab_UBIGEO[],MATCH(PlnMsv_Tab_DocumentosAux[[#This Row],[ADQ_UBIGEO]],Tab_UBIGEO[UBIGEO],0),MATCH($V$34,Tab_UBIGEO[#Headers],0)),"")</f>
        <v/>
      </c>
      <c r="W1211" s="50" t="str">
        <f>IFERROR(INDEX(Tab_UBIGEO[],MATCH(PlnMsv_Tab_DocumentosAux[[#This Row],[ADQ_UBIGEO]],Tab_UBIGEO[UBIGEO],0),MATCH($W$34,Tab_UBIGEO[#Headers],0)),"")</f>
        <v/>
      </c>
      <c r="X1211" s="51" t="str">
        <f>IFERROR(INDEX(Tab_UBIGEO[],MATCH(PlnMsv_Tab_Documentos[[#This Row],[Departamento]],Tab_UBIGEO[Departamento],0),MATCH(X$34,Tab_UBIGEO[#Headers],0)),"")</f>
        <v/>
      </c>
      <c r="Y1211" s="51" t="str">
        <f>IFERROR(INDEX(Tab_UBIGEO[],MATCH(PlnMsv_Tab_Documentos[[#This Row],[Provincia]],Tab_UBIGEO[Provincia],0),MATCH(Y$34,Tab_UBIGEO[#Headers],0)),"")</f>
        <v/>
      </c>
      <c r="Z1211" s="50" t="str">
        <f>IF(PlnMsv_Tab_Documentos[[#This Row],[Departamento]]&lt;&gt;"",IF(COUNTIF(Tab_UBIGEO[Departamento],PlnMsv_Tab_Documentos[[#This Row],[Departamento]])&gt;=1,1,0),"")</f>
        <v/>
      </c>
      <c r="AA12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1" s="34"/>
    </row>
    <row r="1212" spans="3:29" ht="27.6" customHeight="1">
      <c r="C1212" s="88"/>
      <c r="D1212" s="89"/>
      <c r="E1212" s="90"/>
      <c r="F1212" s="91"/>
      <c r="G1212" s="92"/>
      <c r="H1212" s="93"/>
      <c r="I1212" s="93"/>
      <c r="J1212" s="94"/>
      <c r="K1212" s="94"/>
      <c r="L1212" s="94"/>
      <c r="M1212" s="94"/>
      <c r="N1212" s="94"/>
      <c r="O1212" s="95"/>
      <c r="P1212" s="96"/>
      <c r="T1212" s="49">
        <v>1178</v>
      </c>
      <c r="U12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2" s="50" t="str">
        <f>IFERROR(INDEX(Tab_UBIGEO[],MATCH(PlnMsv_Tab_DocumentosAux[[#This Row],[ADQ_UBIGEO]],Tab_UBIGEO[UBIGEO],0),MATCH($V$34,Tab_UBIGEO[#Headers],0)),"")</f>
        <v/>
      </c>
      <c r="W1212" s="50" t="str">
        <f>IFERROR(INDEX(Tab_UBIGEO[],MATCH(PlnMsv_Tab_DocumentosAux[[#This Row],[ADQ_UBIGEO]],Tab_UBIGEO[UBIGEO],0),MATCH($W$34,Tab_UBIGEO[#Headers],0)),"")</f>
        <v/>
      </c>
      <c r="X1212" s="51" t="str">
        <f>IFERROR(INDEX(Tab_UBIGEO[],MATCH(PlnMsv_Tab_Documentos[[#This Row],[Departamento]],Tab_UBIGEO[Departamento],0),MATCH(X$34,Tab_UBIGEO[#Headers],0)),"")</f>
        <v/>
      </c>
      <c r="Y1212" s="51" t="str">
        <f>IFERROR(INDEX(Tab_UBIGEO[],MATCH(PlnMsv_Tab_Documentos[[#This Row],[Provincia]],Tab_UBIGEO[Provincia],0),MATCH(Y$34,Tab_UBIGEO[#Headers],0)),"")</f>
        <v/>
      </c>
      <c r="Z1212" s="50" t="str">
        <f>IF(PlnMsv_Tab_Documentos[[#This Row],[Departamento]]&lt;&gt;"",IF(COUNTIF(Tab_UBIGEO[Departamento],PlnMsv_Tab_Documentos[[#This Row],[Departamento]])&gt;=1,1,0),"")</f>
        <v/>
      </c>
      <c r="AA12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2" s="34"/>
    </row>
    <row r="1213" spans="3:29" ht="27.6" customHeight="1">
      <c r="C1213" s="88"/>
      <c r="D1213" s="89"/>
      <c r="E1213" s="90"/>
      <c r="F1213" s="91"/>
      <c r="G1213" s="92"/>
      <c r="H1213" s="93"/>
      <c r="I1213" s="93"/>
      <c r="J1213" s="94"/>
      <c r="K1213" s="94"/>
      <c r="L1213" s="94"/>
      <c r="M1213" s="94"/>
      <c r="N1213" s="94"/>
      <c r="O1213" s="95"/>
      <c r="P1213" s="96"/>
      <c r="T1213" s="49">
        <v>1179</v>
      </c>
      <c r="U12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3" s="50" t="str">
        <f>IFERROR(INDEX(Tab_UBIGEO[],MATCH(PlnMsv_Tab_DocumentosAux[[#This Row],[ADQ_UBIGEO]],Tab_UBIGEO[UBIGEO],0),MATCH($V$34,Tab_UBIGEO[#Headers],0)),"")</f>
        <v/>
      </c>
      <c r="W1213" s="50" t="str">
        <f>IFERROR(INDEX(Tab_UBIGEO[],MATCH(PlnMsv_Tab_DocumentosAux[[#This Row],[ADQ_UBIGEO]],Tab_UBIGEO[UBIGEO],0),MATCH($W$34,Tab_UBIGEO[#Headers],0)),"")</f>
        <v/>
      </c>
      <c r="X1213" s="51" t="str">
        <f>IFERROR(INDEX(Tab_UBIGEO[],MATCH(PlnMsv_Tab_Documentos[[#This Row],[Departamento]],Tab_UBIGEO[Departamento],0),MATCH(X$34,Tab_UBIGEO[#Headers],0)),"")</f>
        <v/>
      </c>
      <c r="Y1213" s="51" t="str">
        <f>IFERROR(INDEX(Tab_UBIGEO[],MATCH(PlnMsv_Tab_Documentos[[#This Row],[Provincia]],Tab_UBIGEO[Provincia],0),MATCH(Y$34,Tab_UBIGEO[#Headers],0)),"")</f>
        <v/>
      </c>
      <c r="Z1213" s="50" t="str">
        <f>IF(PlnMsv_Tab_Documentos[[#This Row],[Departamento]]&lt;&gt;"",IF(COUNTIF(Tab_UBIGEO[Departamento],PlnMsv_Tab_Documentos[[#This Row],[Departamento]])&gt;=1,1,0),"")</f>
        <v/>
      </c>
      <c r="AA12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3" s="34"/>
    </row>
    <row r="1214" spans="3:29" ht="27.6" customHeight="1">
      <c r="C1214" s="88"/>
      <c r="D1214" s="89"/>
      <c r="E1214" s="90"/>
      <c r="F1214" s="91"/>
      <c r="G1214" s="92"/>
      <c r="H1214" s="93"/>
      <c r="I1214" s="93"/>
      <c r="J1214" s="94"/>
      <c r="K1214" s="94"/>
      <c r="L1214" s="94"/>
      <c r="M1214" s="94"/>
      <c r="N1214" s="94"/>
      <c r="O1214" s="95"/>
      <c r="P1214" s="96"/>
      <c r="T1214" s="49">
        <v>1180</v>
      </c>
      <c r="U12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4" s="50" t="str">
        <f>IFERROR(INDEX(Tab_UBIGEO[],MATCH(PlnMsv_Tab_DocumentosAux[[#This Row],[ADQ_UBIGEO]],Tab_UBIGEO[UBIGEO],0),MATCH($V$34,Tab_UBIGEO[#Headers],0)),"")</f>
        <v/>
      </c>
      <c r="W1214" s="50" t="str">
        <f>IFERROR(INDEX(Tab_UBIGEO[],MATCH(PlnMsv_Tab_DocumentosAux[[#This Row],[ADQ_UBIGEO]],Tab_UBIGEO[UBIGEO],0),MATCH($W$34,Tab_UBIGEO[#Headers],0)),"")</f>
        <v/>
      </c>
      <c r="X1214" s="51" t="str">
        <f>IFERROR(INDEX(Tab_UBIGEO[],MATCH(PlnMsv_Tab_Documentos[[#This Row],[Departamento]],Tab_UBIGEO[Departamento],0),MATCH(X$34,Tab_UBIGEO[#Headers],0)),"")</f>
        <v/>
      </c>
      <c r="Y1214" s="51" t="str">
        <f>IFERROR(INDEX(Tab_UBIGEO[],MATCH(PlnMsv_Tab_Documentos[[#This Row],[Provincia]],Tab_UBIGEO[Provincia],0),MATCH(Y$34,Tab_UBIGEO[#Headers],0)),"")</f>
        <v/>
      </c>
      <c r="Z1214" s="50" t="str">
        <f>IF(PlnMsv_Tab_Documentos[[#This Row],[Departamento]]&lt;&gt;"",IF(COUNTIF(Tab_UBIGEO[Departamento],PlnMsv_Tab_Documentos[[#This Row],[Departamento]])&gt;=1,1,0),"")</f>
        <v/>
      </c>
      <c r="AA12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4" s="34"/>
    </row>
    <row r="1215" spans="3:29" ht="27.6" customHeight="1">
      <c r="C1215" s="88"/>
      <c r="D1215" s="89"/>
      <c r="E1215" s="90"/>
      <c r="F1215" s="91"/>
      <c r="G1215" s="92"/>
      <c r="H1215" s="93"/>
      <c r="I1215" s="93"/>
      <c r="J1215" s="94"/>
      <c r="K1215" s="94"/>
      <c r="L1215" s="94"/>
      <c r="M1215" s="94"/>
      <c r="N1215" s="94"/>
      <c r="O1215" s="95"/>
      <c r="P1215" s="96"/>
      <c r="T1215" s="49">
        <v>1181</v>
      </c>
      <c r="U12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5" s="50" t="str">
        <f>IFERROR(INDEX(Tab_UBIGEO[],MATCH(PlnMsv_Tab_DocumentosAux[[#This Row],[ADQ_UBIGEO]],Tab_UBIGEO[UBIGEO],0),MATCH($V$34,Tab_UBIGEO[#Headers],0)),"")</f>
        <v/>
      </c>
      <c r="W1215" s="50" t="str">
        <f>IFERROR(INDEX(Tab_UBIGEO[],MATCH(PlnMsv_Tab_DocumentosAux[[#This Row],[ADQ_UBIGEO]],Tab_UBIGEO[UBIGEO],0),MATCH($W$34,Tab_UBIGEO[#Headers],0)),"")</f>
        <v/>
      </c>
      <c r="X1215" s="51" t="str">
        <f>IFERROR(INDEX(Tab_UBIGEO[],MATCH(PlnMsv_Tab_Documentos[[#This Row],[Departamento]],Tab_UBIGEO[Departamento],0),MATCH(X$34,Tab_UBIGEO[#Headers],0)),"")</f>
        <v/>
      </c>
      <c r="Y1215" s="51" t="str">
        <f>IFERROR(INDEX(Tab_UBIGEO[],MATCH(PlnMsv_Tab_Documentos[[#This Row],[Provincia]],Tab_UBIGEO[Provincia],0),MATCH(Y$34,Tab_UBIGEO[#Headers],0)),"")</f>
        <v/>
      </c>
      <c r="Z1215" s="50" t="str">
        <f>IF(PlnMsv_Tab_Documentos[[#This Row],[Departamento]]&lt;&gt;"",IF(COUNTIF(Tab_UBIGEO[Departamento],PlnMsv_Tab_Documentos[[#This Row],[Departamento]])&gt;=1,1,0),"")</f>
        <v/>
      </c>
      <c r="AA12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5" s="34"/>
    </row>
    <row r="1216" spans="3:29" ht="27.6" customHeight="1">
      <c r="C1216" s="88"/>
      <c r="D1216" s="89"/>
      <c r="E1216" s="90"/>
      <c r="F1216" s="91"/>
      <c r="G1216" s="92"/>
      <c r="H1216" s="93"/>
      <c r="I1216" s="93"/>
      <c r="J1216" s="94"/>
      <c r="K1216" s="94"/>
      <c r="L1216" s="94"/>
      <c r="M1216" s="94"/>
      <c r="N1216" s="94"/>
      <c r="O1216" s="95"/>
      <c r="P1216" s="96"/>
      <c r="T1216" s="49">
        <v>1182</v>
      </c>
      <c r="U12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6" s="50" t="str">
        <f>IFERROR(INDEX(Tab_UBIGEO[],MATCH(PlnMsv_Tab_DocumentosAux[[#This Row],[ADQ_UBIGEO]],Tab_UBIGEO[UBIGEO],0),MATCH($V$34,Tab_UBIGEO[#Headers],0)),"")</f>
        <v/>
      </c>
      <c r="W1216" s="50" t="str">
        <f>IFERROR(INDEX(Tab_UBIGEO[],MATCH(PlnMsv_Tab_DocumentosAux[[#This Row],[ADQ_UBIGEO]],Tab_UBIGEO[UBIGEO],0),MATCH($W$34,Tab_UBIGEO[#Headers],0)),"")</f>
        <v/>
      </c>
      <c r="X1216" s="51" t="str">
        <f>IFERROR(INDEX(Tab_UBIGEO[],MATCH(PlnMsv_Tab_Documentos[[#This Row],[Departamento]],Tab_UBIGEO[Departamento],0),MATCH(X$34,Tab_UBIGEO[#Headers],0)),"")</f>
        <v/>
      </c>
      <c r="Y1216" s="51" t="str">
        <f>IFERROR(INDEX(Tab_UBIGEO[],MATCH(PlnMsv_Tab_Documentos[[#This Row],[Provincia]],Tab_UBIGEO[Provincia],0),MATCH(Y$34,Tab_UBIGEO[#Headers],0)),"")</f>
        <v/>
      </c>
      <c r="Z1216" s="50" t="str">
        <f>IF(PlnMsv_Tab_Documentos[[#This Row],[Departamento]]&lt;&gt;"",IF(COUNTIF(Tab_UBIGEO[Departamento],PlnMsv_Tab_Documentos[[#This Row],[Departamento]])&gt;=1,1,0),"")</f>
        <v/>
      </c>
      <c r="AA12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6" s="34"/>
    </row>
    <row r="1217" spans="3:29" ht="27.6" customHeight="1">
      <c r="C1217" s="88"/>
      <c r="D1217" s="89"/>
      <c r="E1217" s="90"/>
      <c r="F1217" s="91"/>
      <c r="G1217" s="92"/>
      <c r="H1217" s="93"/>
      <c r="I1217" s="93"/>
      <c r="J1217" s="94"/>
      <c r="K1217" s="94"/>
      <c r="L1217" s="94"/>
      <c r="M1217" s="94"/>
      <c r="N1217" s="94"/>
      <c r="O1217" s="95"/>
      <c r="P1217" s="96"/>
      <c r="T1217" s="49">
        <v>1183</v>
      </c>
      <c r="U12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7" s="50" t="str">
        <f>IFERROR(INDEX(Tab_UBIGEO[],MATCH(PlnMsv_Tab_DocumentosAux[[#This Row],[ADQ_UBIGEO]],Tab_UBIGEO[UBIGEO],0),MATCH($V$34,Tab_UBIGEO[#Headers],0)),"")</f>
        <v/>
      </c>
      <c r="W1217" s="50" t="str">
        <f>IFERROR(INDEX(Tab_UBIGEO[],MATCH(PlnMsv_Tab_DocumentosAux[[#This Row],[ADQ_UBIGEO]],Tab_UBIGEO[UBIGEO],0),MATCH($W$34,Tab_UBIGEO[#Headers],0)),"")</f>
        <v/>
      </c>
      <c r="X1217" s="51" t="str">
        <f>IFERROR(INDEX(Tab_UBIGEO[],MATCH(PlnMsv_Tab_Documentos[[#This Row],[Departamento]],Tab_UBIGEO[Departamento],0),MATCH(X$34,Tab_UBIGEO[#Headers],0)),"")</f>
        <v/>
      </c>
      <c r="Y1217" s="51" t="str">
        <f>IFERROR(INDEX(Tab_UBIGEO[],MATCH(PlnMsv_Tab_Documentos[[#This Row],[Provincia]],Tab_UBIGEO[Provincia],0),MATCH(Y$34,Tab_UBIGEO[#Headers],0)),"")</f>
        <v/>
      </c>
      <c r="Z1217" s="50" t="str">
        <f>IF(PlnMsv_Tab_Documentos[[#This Row],[Departamento]]&lt;&gt;"",IF(COUNTIF(Tab_UBIGEO[Departamento],PlnMsv_Tab_Documentos[[#This Row],[Departamento]])&gt;=1,1,0),"")</f>
        <v/>
      </c>
      <c r="AA12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7" s="34"/>
    </row>
    <row r="1218" spans="3:29" ht="27.6" customHeight="1">
      <c r="C1218" s="88"/>
      <c r="D1218" s="89"/>
      <c r="E1218" s="90"/>
      <c r="F1218" s="91"/>
      <c r="G1218" s="92"/>
      <c r="H1218" s="93"/>
      <c r="I1218" s="93"/>
      <c r="J1218" s="94"/>
      <c r="K1218" s="94"/>
      <c r="L1218" s="94"/>
      <c r="M1218" s="94"/>
      <c r="N1218" s="94"/>
      <c r="O1218" s="95"/>
      <c r="P1218" s="96"/>
      <c r="T1218" s="49">
        <v>1184</v>
      </c>
      <c r="U12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8" s="50" t="str">
        <f>IFERROR(INDEX(Tab_UBIGEO[],MATCH(PlnMsv_Tab_DocumentosAux[[#This Row],[ADQ_UBIGEO]],Tab_UBIGEO[UBIGEO],0),MATCH($V$34,Tab_UBIGEO[#Headers],0)),"")</f>
        <v/>
      </c>
      <c r="W1218" s="50" t="str">
        <f>IFERROR(INDEX(Tab_UBIGEO[],MATCH(PlnMsv_Tab_DocumentosAux[[#This Row],[ADQ_UBIGEO]],Tab_UBIGEO[UBIGEO],0),MATCH($W$34,Tab_UBIGEO[#Headers],0)),"")</f>
        <v/>
      </c>
      <c r="X1218" s="51" t="str">
        <f>IFERROR(INDEX(Tab_UBIGEO[],MATCH(PlnMsv_Tab_Documentos[[#This Row],[Departamento]],Tab_UBIGEO[Departamento],0),MATCH(X$34,Tab_UBIGEO[#Headers],0)),"")</f>
        <v/>
      </c>
      <c r="Y1218" s="51" t="str">
        <f>IFERROR(INDEX(Tab_UBIGEO[],MATCH(PlnMsv_Tab_Documentos[[#This Row],[Provincia]],Tab_UBIGEO[Provincia],0),MATCH(Y$34,Tab_UBIGEO[#Headers],0)),"")</f>
        <v/>
      </c>
      <c r="Z1218" s="50" t="str">
        <f>IF(PlnMsv_Tab_Documentos[[#This Row],[Departamento]]&lt;&gt;"",IF(COUNTIF(Tab_UBIGEO[Departamento],PlnMsv_Tab_Documentos[[#This Row],[Departamento]])&gt;=1,1,0),"")</f>
        <v/>
      </c>
      <c r="AA12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8" s="34"/>
    </row>
    <row r="1219" spans="3:29" ht="27.6" customHeight="1">
      <c r="C1219" s="88"/>
      <c r="D1219" s="89"/>
      <c r="E1219" s="90"/>
      <c r="F1219" s="91"/>
      <c r="G1219" s="92"/>
      <c r="H1219" s="93"/>
      <c r="I1219" s="93"/>
      <c r="J1219" s="94"/>
      <c r="K1219" s="94"/>
      <c r="L1219" s="94"/>
      <c r="M1219" s="94"/>
      <c r="N1219" s="94"/>
      <c r="O1219" s="95"/>
      <c r="P1219" s="96"/>
      <c r="T1219" s="49">
        <v>1185</v>
      </c>
      <c r="U12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19" s="50" t="str">
        <f>IFERROR(INDEX(Tab_UBIGEO[],MATCH(PlnMsv_Tab_DocumentosAux[[#This Row],[ADQ_UBIGEO]],Tab_UBIGEO[UBIGEO],0),MATCH($V$34,Tab_UBIGEO[#Headers],0)),"")</f>
        <v/>
      </c>
      <c r="W1219" s="50" t="str">
        <f>IFERROR(INDEX(Tab_UBIGEO[],MATCH(PlnMsv_Tab_DocumentosAux[[#This Row],[ADQ_UBIGEO]],Tab_UBIGEO[UBIGEO],0),MATCH($W$34,Tab_UBIGEO[#Headers],0)),"")</f>
        <v/>
      </c>
      <c r="X1219" s="51" t="str">
        <f>IFERROR(INDEX(Tab_UBIGEO[],MATCH(PlnMsv_Tab_Documentos[[#This Row],[Departamento]],Tab_UBIGEO[Departamento],0),MATCH(X$34,Tab_UBIGEO[#Headers],0)),"")</f>
        <v/>
      </c>
      <c r="Y1219" s="51" t="str">
        <f>IFERROR(INDEX(Tab_UBIGEO[],MATCH(PlnMsv_Tab_Documentos[[#This Row],[Provincia]],Tab_UBIGEO[Provincia],0),MATCH(Y$34,Tab_UBIGEO[#Headers],0)),"")</f>
        <v/>
      </c>
      <c r="Z1219" s="50" t="str">
        <f>IF(PlnMsv_Tab_Documentos[[#This Row],[Departamento]]&lt;&gt;"",IF(COUNTIF(Tab_UBIGEO[Departamento],PlnMsv_Tab_Documentos[[#This Row],[Departamento]])&gt;=1,1,0),"")</f>
        <v/>
      </c>
      <c r="AA12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19" s="34"/>
    </row>
    <row r="1220" spans="3:29" ht="27.6" customHeight="1">
      <c r="C1220" s="88"/>
      <c r="D1220" s="89"/>
      <c r="E1220" s="90"/>
      <c r="F1220" s="91"/>
      <c r="G1220" s="92"/>
      <c r="H1220" s="93"/>
      <c r="I1220" s="93"/>
      <c r="J1220" s="94"/>
      <c r="K1220" s="94"/>
      <c r="L1220" s="94"/>
      <c r="M1220" s="94"/>
      <c r="N1220" s="94"/>
      <c r="O1220" s="95"/>
      <c r="P1220" s="96"/>
      <c r="T1220" s="49">
        <v>1186</v>
      </c>
      <c r="U12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0" s="50" t="str">
        <f>IFERROR(INDEX(Tab_UBIGEO[],MATCH(PlnMsv_Tab_DocumentosAux[[#This Row],[ADQ_UBIGEO]],Tab_UBIGEO[UBIGEO],0),MATCH($V$34,Tab_UBIGEO[#Headers],0)),"")</f>
        <v/>
      </c>
      <c r="W1220" s="50" t="str">
        <f>IFERROR(INDEX(Tab_UBIGEO[],MATCH(PlnMsv_Tab_DocumentosAux[[#This Row],[ADQ_UBIGEO]],Tab_UBIGEO[UBIGEO],0),MATCH($W$34,Tab_UBIGEO[#Headers],0)),"")</f>
        <v/>
      </c>
      <c r="X1220" s="51" t="str">
        <f>IFERROR(INDEX(Tab_UBIGEO[],MATCH(PlnMsv_Tab_Documentos[[#This Row],[Departamento]],Tab_UBIGEO[Departamento],0),MATCH(X$34,Tab_UBIGEO[#Headers],0)),"")</f>
        <v/>
      </c>
      <c r="Y1220" s="51" t="str">
        <f>IFERROR(INDEX(Tab_UBIGEO[],MATCH(PlnMsv_Tab_Documentos[[#This Row],[Provincia]],Tab_UBIGEO[Provincia],0),MATCH(Y$34,Tab_UBIGEO[#Headers],0)),"")</f>
        <v/>
      </c>
      <c r="Z1220" s="50" t="str">
        <f>IF(PlnMsv_Tab_Documentos[[#This Row],[Departamento]]&lt;&gt;"",IF(COUNTIF(Tab_UBIGEO[Departamento],PlnMsv_Tab_Documentos[[#This Row],[Departamento]])&gt;=1,1,0),"")</f>
        <v/>
      </c>
      <c r="AA12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0" s="34"/>
    </row>
    <row r="1221" spans="3:29" ht="27.6" customHeight="1">
      <c r="C1221" s="88"/>
      <c r="D1221" s="89"/>
      <c r="E1221" s="90"/>
      <c r="F1221" s="91"/>
      <c r="G1221" s="92"/>
      <c r="H1221" s="93"/>
      <c r="I1221" s="93"/>
      <c r="J1221" s="94"/>
      <c r="K1221" s="94"/>
      <c r="L1221" s="94"/>
      <c r="M1221" s="94"/>
      <c r="N1221" s="94"/>
      <c r="O1221" s="95"/>
      <c r="P1221" s="96"/>
      <c r="T1221" s="49">
        <v>1187</v>
      </c>
      <c r="U12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1" s="50" t="str">
        <f>IFERROR(INDEX(Tab_UBIGEO[],MATCH(PlnMsv_Tab_DocumentosAux[[#This Row],[ADQ_UBIGEO]],Tab_UBIGEO[UBIGEO],0),MATCH($V$34,Tab_UBIGEO[#Headers],0)),"")</f>
        <v/>
      </c>
      <c r="W1221" s="50" t="str">
        <f>IFERROR(INDEX(Tab_UBIGEO[],MATCH(PlnMsv_Tab_DocumentosAux[[#This Row],[ADQ_UBIGEO]],Tab_UBIGEO[UBIGEO],0),MATCH($W$34,Tab_UBIGEO[#Headers],0)),"")</f>
        <v/>
      </c>
      <c r="X1221" s="51" t="str">
        <f>IFERROR(INDEX(Tab_UBIGEO[],MATCH(PlnMsv_Tab_Documentos[[#This Row],[Departamento]],Tab_UBIGEO[Departamento],0),MATCH(X$34,Tab_UBIGEO[#Headers],0)),"")</f>
        <v/>
      </c>
      <c r="Y1221" s="51" t="str">
        <f>IFERROR(INDEX(Tab_UBIGEO[],MATCH(PlnMsv_Tab_Documentos[[#This Row],[Provincia]],Tab_UBIGEO[Provincia],0),MATCH(Y$34,Tab_UBIGEO[#Headers],0)),"")</f>
        <v/>
      </c>
      <c r="Z1221" s="50" t="str">
        <f>IF(PlnMsv_Tab_Documentos[[#This Row],[Departamento]]&lt;&gt;"",IF(COUNTIF(Tab_UBIGEO[Departamento],PlnMsv_Tab_Documentos[[#This Row],[Departamento]])&gt;=1,1,0),"")</f>
        <v/>
      </c>
      <c r="AA12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1" s="34"/>
    </row>
    <row r="1222" spans="3:29" ht="27.6" customHeight="1">
      <c r="C1222" s="88"/>
      <c r="D1222" s="89"/>
      <c r="E1222" s="90"/>
      <c r="F1222" s="91"/>
      <c r="G1222" s="92"/>
      <c r="H1222" s="93"/>
      <c r="I1222" s="93"/>
      <c r="J1222" s="94"/>
      <c r="K1222" s="94"/>
      <c r="L1222" s="94"/>
      <c r="M1222" s="94"/>
      <c r="N1222" s="94"/>
      <c r="O1222" s="95"/>
      <c r="P1222" s="96"/>
      <c r="T1222" s="49">
        <v>1188</v>
      </c>
      <c r="U12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2" s="50" t="str">
        <f>IFERROR(INDEX(Tab_UBIGEO[],MATCH(PlnMsv_Tab_DocumentosAux[[#This Row],[ADQ_UBIGEO]],Tab_UBIGEO[UBIGEO],0),MATCH($V$34,Tab_UBIGEO[#Headers],0)),"")</f>
        <v/>
      </c>
      <c r="W1222" s="50" t="str">
        <f>IFERROR(INDEX(Tab_UBIGEO[],MATCH(PlnMsv_Tab_DocumentosAux[[#This Row],[ADQ_UBIGEO]],Tab_UBIGEO[UBIGEO],0),MATCH($W$34,Tab_UBIGEO[#Headers],0)),"")</f>
        <v/>
      </c>
      <c r="X1222" s="51" t="str">
        <f>IFERROR(INDEX(Tab_UBIGEO[],MATCH(PlnMsv_Tab_Documentos[[#This Row],[Departamento]],Tab_UBIGEO[Departamento],0),MATCH(X$34,Tab_UBIGEO[#Headers],0)),"")</f>
        <v/>
      </c>
      <c r="Y1222" s="51" t="str">
        <f>IFERROR(INDEX(Tab_UBIGEO[],MATCH(PlnMsv_Tab_Documentos[[#This Row],[Provincia]],Tab_UBIGEO[Provincia],0),MATCH(Y$34,Tab_UBIGEO[#Headers],0)),"")</f>
        <v/>
      </c>
      <c r="Z1222" s="50" t="str">
        <f>IF(PlnMsv_Tab_Documentos[[#This Row],[Departamento]]&lt;&gt;"",IF(COUNTIF(Tab_UBIGEO[Departamento],PlnMsv_Tab_Documentos[[#This Row],[Departamento]])&gt;=1,1,0),"")</f>
        <v/>
      </c>
      <c r="AA12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2" s="34"/>
    </row>
    <row r="1223" spans="3:29" ht="27.6" customHeight="1">
      <c r="C1223" s="88"/>
      <c r="D1223" s="89"/>
      <c r="E1223" s="90"/>
      <c r="F1223" s="91"/>
      <c r="G1223" s="92"/>
      <c r="H1223" s="93"/>
      <c r="I1223" s="93"/>
      <c r="J1223" s="94"/>
      <c r="K1223" s="94"/>
      <c r="L1223" s="94"/>
      <c r="M1223" s="94"/>
      <c r="N1223" s="94"/>
      <c r="O1223" s="95"/>
      <c r="P1223" s="96"/>
      <c r="T1223" s="49">
        <v>1189</v>
      </c>
      <c r="U12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3" s="50" t="str">
        <f>IFERROR(INDEX(Tab_UBIGEO[],MATCH(PlnMsv_Tab_DocumentosAux[[#This Row],[ADQ_UBIGEO]],Tab_UBIGEO[UBIGEO],0),MATCH($V$34,Tab_UBIGEO[#Headers],0)),"")</f>
        <v/>
      </c>
      <c r="W1223" s="50" t="str">
        <f>IFERROR(INDEX(Tab_UBIGEO[],MATCH(PlnMsv_Tab_DocumentosAux[[#This Row],[ADQ_UBIGEO]],Tab_UBIGEO[UBIGEO],0),MATCH($W$34,Tab_UBIGEO[#Headers],0)),"")</f>
        <v/>
      </c>
      <c r="X1223" s="51" t="str">
        <f>IFERROR(INDEX(Tab_UBIGEO[],MATCH(PlnMsv_Tab_Documentos[[#This Row],[Departamento]],Tab_UBIGEO[Departamento],0),MATCH(X$34,Tab_UBIGEO[#Headers],0)),"")</f>
        <v/>
      </c>
      <c r="Y1223" s="51" t="str">
        <f>IFERROR(INDEX(Tab_UBIGEO[],MATCH(PlnMsv_Tab_Documentos[[#This Row],[Provincia]],Tab_UBIGEO[Provincia],0),MATCH(Y$34,Tab_UBIGEO[#Headers],0)),"")</f>
        <v/>
      </c>
      <c r="Z1223" s="50" t="str">
        <f>IF(PlnMsv_Tab_Documentos[[#This Row],[Departamento]]&lt;&gt;"",IF(COUNTIF(Tab_UBIGEO[Departamento],PlnMsv_Tab_Documentos[[#This Row],[Departamento]])&gt;=1,1,0),"")</f>
        <v/>
      </c>
      <c r="AA12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3" s="34"/>
    </row>
    <row r="1224" spans="3:29" ht="27.6" customHeight="1">
      <c r="C1224" s="88"/>
      <c r="D1224" s="89"/>
      <c r="E1224" s="90"/>
      <c r="F1224" s="91"/>
      <c r="G1224" s="92"/>
      <c r="H1224" s="93"/>
      <c r="I1224" s="93"/>
      <c r="J1224" s="94"/>
      <c r="K1224" s="94"/>
      <c r="L1224" s="94"/>
      <c r="M1224" s="94"/>
      <c r="N1224" s="94"/>
      <c r="O1224" s="95"/>
      <c r="P1224" s="96"/>
      <c r="T1224" s="49">
        <v>1190</v>
      </c>
      <c r="U12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4" s="50" t="str">
        <f>IFERROR(INDEX(Tab_UBIGEO[],MATCH(PlnMsv_Tab_DocumentosAux[[#This Row],[ADQ_UBIGEO]],Tab_UBIGEO[UBIGEO],0),MATCH($V$34,Tab_UBIGEO[#Headers],0)),"")</f>
        <v/>
      </c>
      <c r="W1224" s="50" t="str">
        <f>IFERROR(INDEX(Tab_UBIGEO[],MATCH(PlnMsv_Tab_DocumentosAux[[#This Row],[ADQ_UBIGEO]],Tab_UBIGEO[UBIGEO],0),MATCH($W$34,Tab_UBIGEO[#Headers],0)),"")</f>
        <v/>
      </c>
      <c r="X1224" s="51" t="str">
        <f>IFERROR(INDEX(Tab_UBIGEO[],MATCH(PlnMsv_Tab_Documentos[[#This Row],[Departamento]],Tab_UBIGEO[Departamento],0),MATCH(X$34,Tab_UBIGEO[#Headers],0)),"")</f>
        <v/>
      </c>
      <c r="Y1224" s="51" t="str">
        <f>IFERROR(INDEX(Tab_UBIGEO[],MATCH(PlnMsv_Tab_Documentos[[#This Row],[Provincia]],Tab_UBIGEO[Provincia],0),MATCH(Y$34,Tab_UBIGEO[#Headers],0)),"")</f>
        <v/>
      </c>
      <c r="Z1224" s="50" t="str">
        <f>IF(PlnMsv_Tab_Documentos[[#This Row],[Departamento]]&lt;&gt;"",IF(COUNTIF(Tab_UBIGEO[Departamento],PlnMsv_Tab_Documentos[[#This Row],[Departamento]])&gt;=1,1,0),"")</f>
        <v/>
      </c>
      <c r="AA12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4" s="34"/>
    </row>
    <row r="1225" spans="3:29" ht="27.6" customHeight="1">
      <c r="C1225" s="88"/>
      <c r="D1225" s="89"/>
      <c r="E1225" s="90"/>
      <c r="F1225" s="91"/>
      <c r="G1225" s="92"/>
      <c r="H1225" s="93"/>
      <c r="I1225" s="93"/>
      <c r="J1225" s="94"/>
      <c r="K1225" s="94"/>
      <c r="L1225" s="94"/>
      <c r="M1225" s="94"/>
      <c r="N1225" s="94"/>
      <c r="O1225" s="95"/>
      <c r="P1225" s="96"/>
      <c r="T1225" s="49">
        <v>1191</v>
      </c>
      <c r="U12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5" s="50" t="str">
        <f>IFERROR(INDEX(Tab_UBIGEO[],MATCH(PlnMsv_Tab_DocumentosAux[[#This Row],[ADQ_UBIGEO]],Tab_UBIGEO[UBIGEO],0),MATCH($V$34,Tab_UBIGEO[#Headers],0)),"")</f>
        <v/>
      </c>
      <c r="W1225" s="50" t="str">
        <f>IFERROR(INDEX(Tab_UBIGEO[],MATCH(PlnMsv_Tab_DocumentosAux[[#This Row],[ADQ_UBIGEO]],Tab_UBIGEO[UBIGEO],0),MATCH($W$34,Tab_UBIGEO[#Headers],0)),"")</f>
        <v/>
      </c>
      <c r="X1225" s="51" t="str">
        <f>IFERROR(INDEX(Tab_UBIGEO[],MATCH(PlnMsv_Tab_Documentos[[#This Row],[Departamento]],Tab_UBIGEO[Departamento],0),MATCH(X$34,Tab_UBIGEO[#Headers],0)),"")</f>
        <v/>
      </c>
      <c r="Y1225" s="51" t="str">
        <f>IFERROR(INDEX(Tab_UBIGEO[],MATCH(PlnMsv_Tab_Documentos[[#This Row],[Provincia]],Tab_UBIGEO[Provincia],0),MATCH(Y$34,Tab_UBIGEO[#Headers],0)),"")</f>
        <v/>
      </c>
      <c r="Z1225" s="50" t="str">
        <f>IF(PlnMsv_Tab_Documentos[[#This Row],[Departamento]]&lt;&gt;"",IF(COUNTIF(Tab_UBIGEO[Departamento],PlnMsv_Tab_Documentos[[#This Row],[Departamento]])&gt;=1,1,0),"")</f>
        <v/>
      </c>
      <c r="AA12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5" s="34"/>
    </row>
    <row r="1226" spans="3:29" ht="27.6" customHeight="1">
      <c r="C1226" s="88"/>
      <c r="D1226" s="89"/>
      <c r="E1226" s="90"/>
      <c r="F1226" s="91"/>
      <c r="G1226" s="92"/>
      <c r="H1226" s="93"/>
      <c r="I1226" s="93"/>
      <c r="J1226" s="94"/>
      <c r="K1226" s="94"/>
      <c r="L1226" s="94"/>
      <c r="M1226" s="94"/>
      <c r="N1226" s="94"/>
      <c r="O1226" s="95"/>
      <c r="P1226" s="96"/>
      <c r="T1226" s="49">
        <v>1192</v>
      </c>
      <c r="U12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6" s="50" t="str">
        <f>IFERROR(INDEX(Tab_UBIGEO[],MATCH(PlnMsv_Tab_DocumentosAux[[#This Row],[ADQ_UBIGEO]],Tab_UBIGEO[UBIGEO],0),MATCH($V$34,Tab_UBIGEO[#Headers],0)),"")</f>
        <v/>
      </c>
      <c r="W1226" s="50" t="str">
        <f>IFERROR(INDEX(Tab_UBIGEO[],MATCH(PlnMsv_Tab_DocumentosAux[[#This Row],[ADQ_UBIGEO]],Tab_UBIGEO[UBIGEO],0),MATCH($W$34,Tab_UBIGEO[#Headers],0)),"")</f>
        <v/>
      </c>
      <c r="X1226" s="51" t="str">
        <f>IFERROR(INDEX(Tab_UBIGEO[],MATCH(PlnMsv_Tab_Documentos[[#This Row],[Departamento]],Tab_UBIGEO[Departamento],0),MATCH(X$34,Tab_UBIGEO[#Headers],0)),"")</f>
        <v/>
      </c>
      <c r="Y1226" s="51" t="str">
        <f>IFERROR(INDEX(Tab_UBIGEO[],MATCH(PlnMsv_Tab_Documentos[[#This Row],[Provincia]],Tab_UBIGEO[Provincia],0),MATCH(Y$34,Tab_UBIGEO[#Headers],0)),"")</f>
        <v/>
      </c>
      <c r="Z1226" s="50" t="str">
        <f>IF(PlnMsv_Tab_Documentos[[#This Row],[Departamento]]&lt;&gt;"",IF(COUNTIF(Tab_UBIGEO[Departamento],PlnMsv_Tab_Documentos[[#This Row],[Departamento]])&gt;=1,1,0),"")</f>
        <v/>
      </c>
      <c r="AA12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6" s="34"/>
    </row>
    <row r="1227" spans="3:29" ht="27.6" customHeight="1">
      <c r="C1227" s="88"/>
      <c r="D1227" s="89"/>
      <c r="E1227" s="90"/>
      <c r="F1227" s="91"/>
      <c r="G1227" s="92"/>
      <c r="H1227" s="93"/>
      <c r="I1227" s="93"/>
      <c r="J1227" s="94"/>
      <c r="K1227" s="94"/>
      <c r="L1227" s="94"/>
      <c r="M1227" s="94"/>
      <c r="N1227" s="94"/>
      <c r="O1227" s="95"/>
      <c r="P1227" s="96"/>
      <c r="T1227" s="49">
        <v>1193</v>
      </c>
      <c r="U12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7" s="50" t="str">
        <f>IFERROR(INDEX(Tab_UBIGEO[],MATCH(PlnMsv_Tab_DocumentosAux[[#This Row],[ADQ_UBIGEO]],Tab_UBIGEO[UBIGEO],0),MATCH($V$34,Tab_UBIGEO[#Headers],0)),"")</f>
        <v/>
      </c>
      <c r="W1227" s="50" t="str">
        <f>IFERROR(INDEX(Tab_UBIGEO[],MATCH(PlnMsv_Tab_DocumentosAux[[#This Row],[ADQ_UBIGEO]],Tab_UBIGEO[UBIGEO],0),MATCH($W$34,Tab_UBIGEO[#Headers],0)),"")</f>
        <v/>
      </c>
      <c r="X1227" s="51" t="str">
        <f>IFERROR(INDEX(Tab_UBIGEO[],MATCH(PlnMsv_Tab_Documentos[[#This Row],[Departamento]],Tab_UBIGEO[Departamento],0),MATCH(X$34,Tab_UBIGEO[#Headers],0)),"")</f>
        <v/>
      </c>
      <c r="Y1227" s="51" t="str">
        <f>IFERROR(INDEX(Tab_UBIGEO[],MATCH(PlnMsv_Tab_Documentos[[#This Row],[Provincia]],Tab_UBIGEO[Provincia],0),MATCH(Y$34,Tab_UBIGEO[#Headers],0)),"")</f>
        <v/>
      </c>
      <c r="Z1227" s="50" t="str">
        <f>IF(PlnMsv_Tab_Documentos[[#This Row],[Departamento]]&lt;&gt;"",IF(COUNTIF(Tab_UBIGEO[Departamento],PlnMsv_Tab_Documentos[[#This Row],[Departamento]])&gt;=1,1,0),"")</f>
        <v/>
      </c>
      <c r="AA12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7" s="34"/>
    </row>
    <row r="1228" spans="3:29" ht="27.6" customHeight="1">
      <c r="C1228" s="88"/>
      <c r="D1228" s="89"/>
      <c r="E1228" s="90"/>
      <c r="F1228" s="91"/>
      <c r="G1228" s="92"/>
      <c r="H1228" s="93"/>
      <c r="I1228" s="93"/>
      <c r="J1228" s="94"/>
      <c r="K1228" s="94"/>
      <c r="L1228" s="94"/>
      <c r="M1228" s="94"/>
      <c r="N1228" s="94"/>
      <c r="O1228" s="95"/>
      <c r="P1228" s="96"/>
      <c r="T1228" s="49">
        <v>1194</v>
      </c>
      <c r="U12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8" s="50" t="str">
        <f>IFERROR(INDEX(Tab_UBIGEO[],MATCH(PlnMsv_Tab_DocumentosAux[[#This Row],[ADQ_UBIGEO]],Tab_UBIGEO[UBIGEO],0),MATCH($V$34,Tab_UBIGEO[#Headers],0)),"")</f>
        <v/>
      </c>
      <c r="W1228" s="50" t="str">
        <f>IFERROR(INDEX(Tab_UBIGEO[],MATCH(PlnMsv_Tab_DocumentosAux[[#This Row],[ADQ_UBIGEO]],Tab_UBIGEO[UBIGEO],0),MATCH($W$34,Tab_UBIGEO[#Headers],0)),"")</f>
        <v/>
      </c>
      <c r="X1228" s="51" t="str">
        <f>IFERROR(INDEX(Tab_UBIGEO[],MATCH(PlnMsv_Tab_Documentos[[#This Row],[Departamento]],Tab_UBIGEO[Departamento],0),MATCH(X$34,Tab_UBIGEO[#Headers],0)),"")</f>
        <v/>
      </c>
      <c r="Y1228" s="51" t="str">
        <f>IFERROR(INDEX(Tab_UBIGEO[],MATCH(PlnMsv_Tab_Documentos[[#This Row],[Provincia]],Tab_UBIGEO[Provincia],0),MATCH(Y$34,Tab_UBIGEO[#Headers],0)),"")</f>
        <v/>
      </c>
      <c r="Z1228" s="50" t="str">
        <f>IF(PlnMsv_Tab_Documentos[[#This Row],[Departamento]]&lt;&gt;"",IF(COUNTIF(Tab_UBIGEO[Departamento],PlnMsv_Tab_Documentos[[#This Row],[Departamento]])&gt;=1,1,0),"")</f>
        <v/>
      </c>
      <c r="AA12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8" s="34"/>
    </row>
    <row r="1229" spans="3:29" ht="27.6" customHeight="1">
      <c r="C1229" s="88"/>
      <c r="D1229" s="89"/>
      <c r="E1229" s="90"/>
      <c r="F1229" s="91"/>
      <c r="G1229" s="92"/>
      <c r="H1229" s="93"/>
      <c r="I1229" s="93"/>
      <c r="J1229" s="94"/>
      <c r="K1229" s="94"/>
      <c r="L1229" s="94"/>
      <c r="M1229" s="94"/>
      <c r="N1229" s="94"/>
      <c r="O1229" s="95"/>
      <c r="P1229" s="96"/>
      <c r="T1229" s="49">
        <v>1195</v>
      </c>
      <c r="U12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29" s="50" t="str">
        <f>IFERROR(INDEX(Tab_UBIGEO[],MATCH(PlnMsv_Tab_DocumentosAux[[#This Row],[ADQ_UBIGEO]],Tab_UBIGEO[UBIGEO],0),MATCH($V$34,Tab_UBIGEO[#Headers],0)),"")</f>
        <v/>
      </c>
      <c r="W1229" s="50" t="str">
        <f>IFERROR(INDEX(Tab_UBIGEO[],MATCH(PlnMsv_Tab_DocumentosAux[[#This Row],[ADQ_UBIGEO]],Tab_UBIGEO[UBIGEO],0),MATCH($W$34,Tab_UBIGEO[#Headers],0)),"")</f>
        <v/>
      </c>
      <c r="X1229" s="51" t="str">
        <f>IFERROR(INDEX(Tab_UBIGEO[],MATCH(PlnMsv_Tab_Documentos[[#This Row],[Departamento]],Tab_UBIGEO[Departamento],0),MATCH(X$34,Tab_UBIGEO[#Headers],0)),"")</f>
        <v/>
      </c>
      <c r="Y1229" s="51" t="str">
        <f>IFERROR(INDEX(Tab_UBIGEO[],MATCH(PlnMsv_Tab_Documentos[[#This Row],[Provincia]],Tab_UBIGEO[Provincia],0),MATCH(Y$34,Tab_UBIGEO[#Headers],0)),"")</f>
        <v/>
      </c>
      <c r="Z1229" s="50" t="str">
        <f>IF(PlnMsv_Tab_Documentos[[#This Row],[Departamento]]&lt;&gt;"",IF(COUNTIF(Tab_UBIGEO[Departamento],PlnMsv_Tab_Documentos[[#This Row],[Departamento]])&gt;=1,1,0),"")</f>
        <v/>
      </c>
      <c r="AA12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29" s="34"/>
    </row>
    <row r="1230" spans="3:29" ht="27.6" customHeight="1">
      <c r="C1230" s="88"/>
      <c r="D1230" s="89"/>
      <c r="E1230" s="90"/>
      <c r="F1230" s="91"/>
      <c r="G1230" s="92"/>
      <c r="H1230" s="93"/>
      <c r="I1230" s="93"/>
      <c r="J1230" s="94"/>
      <c r="K1230" s="94"/>
      <c r="L1230" s="94"/>
      <c r="M1230" s="94"/>
      <c r="N1230" s="94"/>
      <c r="O1230" s="95"/>
      <c r="P1230" s="96"/>
      <c r="T1230" s="49">
        <v>1196</v>
      </c>
      <c r="U12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0" s="50" t="str">
        <f>IFERROR(INDEX(Tab_UBIGEO[],MATCH(PlnMsv_Tab_DocumentosAux[[#This Row],[ADQ_UBIGEO]],Tab_UBIGEO[UBIGEO],0),MATCH($V$34,Tab_UBIGEO[#Headers],0)),"")</f>
        <v/>
      </c>
      <c r="W1230" s="50" t="str">
        <f>IFERROR(INDEX(Tab_UBIGEO[],MATCH(PlnMsv_Tab_DocumentosAux[[#This Row],[ADQ_UBIGEO]],Tab_UBIGEO[UBIGEO],0),MATCH($W$34,Tab_UBIGEO[#Headers],0)),"")</f>
        <v/>
      </c>
      <c r="X1230" s="51" t="str">
        <f>IFERROR(INDEX(Tab_UBIGEO[],MATCH(PlnMsv_Tab_Documentos[[#This Row],[Departamento]],Tab_UBIGEO[Departamento],0),MATCH(X$34,Tab_UBIGEO[#Headers],0)),"")</f>
        <v/>
      </c>
      <c r="Y1230" s="51" t="str">
        <f>IFERROR(INDEX(Tab_UBIGEO[],MATCH(PlnMsv_Tab_Documentos[[#This Row],[Provincia]],Tab_UBIGEO[Provincia],0),MATCH(Y$34,Tab_UBIGEO[#Headers],0)),"")</f>
        <v/>
      </c>
      <c r="Z1230" s="50" t="str">
        <f>IF(PlnMsv_Tab_Documentos[[#This Row],[Departamento]]&lt;&gt;"",IF(COUNTIF(Tab_UBIGEO[Departamento],PlnMsv_Tab_Documentos[[#This Row],[Departamento]])&gt;=1,1,0),"")</f>
        <v/>
      </c>
      <c r="AA12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0" s="34"/>
    </row>
    <row r="1231" spans="3:29" ht="27.6" customHeight="1">
      <c r="C1231" s="88"/>
      <c r="D1231" s="89"/>
      <c r="E1231" s="90"/>
      <c r="F1231" s="91"/>
      <c r="G1231" s="92"/>
      <c r="H1231" s="93"/>
      <c r="I1231" s="93"/>
      <c r="J1231" s="94"/>
      <c r="K1231" s="94"/>
      <c r="L1231" s="94"/>
      <c r="M1231" s="94"/>
      <c r="N1231" s="94"/>
      <c r="O1231" s="95"/>
      <c r="P1231" s="96"/>
      <c r="T1231" s="49">
        <v>1197</v>
      </c>
      <c r="U12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1" s="50" t="str">
        <f>IFERROR(INDEX(Tab_UBIGEO[],MATCH(PlnMsv_Tab_DocumentosAux[[#This Row],[ADQ_UBIGEO]],Tab_UBIGEO[UBIGEO],0),MATCH($V$34,Tab_UBIGEO[#Headers],0)),"")</f>
        <v/>
      </c>
      <c r="W1231" s="50" t="str">
        <f>IFERROR(INDEX(Tab_UBIGEO[],MATCH(PlnMsv_Tab_DocumentosAux[[#This Row],[ADQ_UBIGEO]],Tab_UBIGEO[UBIGEO],0),MATCH($W$34,Tab_UBIGEO[#Headers],0)),"")</f>
        <v/>
      </c>
      <c r="X1231" s="51" t="str">
        <f>IFERROR(INDEX(Tab_UBIGEO[],MATCH(PlnMsv_Tab_Documentos[[#This Row],[Departamento]],Tab_UBIGEO[Departamento],0),MATCH(X$34,Tab_UBIGEO[#Headers],0)),"")</f>
        <v/>
      </c>
      <c r="Y1231" s="51" t="str">
        <f>IFERROR(INDEX(Tab_UBIGEO[],MATCH(PlnMsv_Tab_Documentos[[#This Row],[Provincia]],Tab_UBIGEO[Provincia],0),MATCH(Y$34,Tab_UBIGEO[#Headers],0)),"")</f>
        <v/>
      </c>
      <c r="Z1231" s="50" t="str">
        <f>IF(PlnMsv_Tab_Documentos[[#This Row],[Departamento]]&lt;&gt;"",IF(COUNTIF(Tab_UBIGEO[Departamento],PlnMsv_Tab_Documentos[[#This Row],[Departamento]])&gt;=1,1,0),"")</f>
        <v/>
      </c>
      <c r="AA12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1" s="34"/>
    </row>
    <row r="1232" spans="3:29" ht="27.6" customHeight="1">
      <c r="C1232" s="88"/>
      <c r="D1232" s="89"/>
      <c r="E1232" s="90"/>
      <c r="F1232" s="91"/>
      <c r="G1232" s="92"/>
      <c r="H1232" s="93"/>
      <c r="I1232" s="93"/>
      <c r="J1232" s="94"/>
      <c r="K1232" s="94"/>
      <c r="L1232" s="94"/>
      <c r="M1232" s="94"/>
      <c r="N1232" s="94"/>
      <c r="O1232" s="95"/>
      <c r="P1232" s="96"/>
      <c r="T1232" s="49">
        <v>1198</v>
      </c>
      <c r="U12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2" s="50" t="str">
        <f>IFERROR(INDEX(Tab_UBIGEO[],MATCH(PlnMsv_Tab_DocumentosAux[[#This Row],[ADQ_UBIGEO]],Tab_UBIGEO[UBIGEO],0),MATCH($V$34,Tab_UBIGEO[#Headers],0)),"")</f>
        <v/>
      </c>
      <c r="W1232" s="50" t="str">
        <f>IFERROR(INDEX(Tab_UBIGEO[],MATCH(PlnMsv_Tab_DocumentosAux[[#This Row],[ADQ_UBIGEO]],Tab_UBIGEO[UBIGEO],0),MATCH($W$34,Tab_UBIGEO[#Headers],0)),"")</f>
        <v/>
      </c>
      <c r="X1232" s="51" t="str">
        <f>IFERROR(INDEX(Tab_UBIGEO[],MATCH(PlnMsv_Tab_Documentos[[#This Row],[Departamento]],Tab_UBIGEO[Departamento],0),MATCH(X$34,Tab_UBIGEO[#Headers],0)),"")</f>
        <v/>
      </c>
      <c r="Y1232" s="51" t="str">
        <f>IFERROR(INDEX(Tab_UBIGEO[],MATCH(PlnMsv_Tab_Documentos[[#This Row],[Provincia]],Tab_UBIGEO[Provincia],0),MATCH(Y$34,Tab_UBIGEO[#Headers],0)),"")</f>
        <v/>
      </c>
      <c r="Z1232" s="50" t="str">
        <f>IF(PlnMsv_Tab_Documentos[[#This Row],[Departamento]]&lt;&gt;"",IF(COUNTIF(Tab_UBIGEO[Departamento],PlnMsv_Tab_Documentos[[#This Row],[Departamento]])&gt;=1,1,0),"")</f>
        <v/>
      </c>
      <c r="AA12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2" s="34"/>
    </row>
    <row r="1233" spans="3:29" ht="27.6" customHeight="1">
      <c r="C1233" s="88"/>
      <c r="D1233" s="89"/>
      <c r="E1233" s="90"/>
      <c r="F1233" s="91"/>
      <c r="G1233" s="92"/>
      <c r="H1233" s="93"/>
      <c r="I1233" s="93"/>
      <c r="J1233" s="94"/>
      <c r="K1233" s="94"/>
      <c r="L1233" s="94"/>
      <c r="M1233" s="94"/>
      <c r="N1233" s="94"/>
      <c r="O1233" s="95"/>
      <c r="P1233" s="96"/>
      <c r="T1233" s="49">
        <v>1199</v>
      </c>
      <c r="U12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3" s="50" t="str">
        <f>IFERROR(INDEX(Tab_UBIGEO[],MATCH(PlnMsv_Tab_DocumentosAux[[#This Row],[ADQ_UBIGEO]],Tab_UBIGEO[UBIGEO],0),MATCH($V$34,Tab_UBIGEO[#Headers],0)),"")</f>
        <v/>
      </c>
      <c r="W1233" s="50" t="str">
        <f>IFERROR(INDEX(Tab_UBIGEO[],MATCH(PlnMsv_Tab_DocumentosAux[[#This Row],[ADQ_UBIGEO]],Tab_UBIGEO[UBIGEO],0),MATCH($W$34,Tab_UBIGEO[#Headers],0)),"")</f>
        <v/>
      </c>
      <c r="X1233" s="51" t="str">
        <f>IFERROR(INDEX(Tab_UBIGEO[],MATCH(PlnMsv_Tab_Documentos[[#This Row],[Departamento]],Tab_UBIGEO[Departamento],0),MATCH(X$34,Tab_UBIGEO[#Headers],0)),"")</f>
        <v/>
      </c>
      <c r="Y1233" s="51" t="str">
        <f>IFERROR(INDEX(Tab_UBIGEO[],MATCH(PlnMsv_Tab_Documentos[[#This Row],[Provincia]],Tab_UBIGEO[Provincia],0),MATCH(Y$34,Tab_UBIGEO[#Headers],0)),"")</f>
        <v/>
      </c>
      <c r="Z1233" s="50" t="str">
        <f>IF(PlnMsv_Tab_Documentos[[#This Row],[Departamento]]&lt;&gt;"",IF(COUNTIF(Tab_UBIGEO[Departamento],PlnMsv_Tab_Documentos[[#This Row],[Departamento]])&gt;=1,1,0),"")</f>
        <v/>
      </c>
      <c r="AA12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3" s="34"/>
    </row>
    <row r="1234" spans="3:29" ht="27.6" customHeight="1">
      <c r="C1234" s="88"/>
      <c r="D1234" s="89"/>
      <c r="E1234" s="90"/>
      <c r="F1234" s="91"/>
      <c r="G1234" s="92"/>
      <c r="H1234" s="93"/>
      <c r="I1234" s="93"/>
      <c r="J1234" s="94"/>
      <c r="K1234" s="94"/>
      <c r="L1234" s="94"/>
      <c r="M1234" s="94"/>
      <c r="N1234" s="94"/>
      <c r="O1234" s="95"/>
      <c r="P1234" s="96"/>
      <c r="T1234" s="49">
        <v>1200</v>
      </c>
      <c r="U12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4" s="50" t="str">
        <f>IFERROR(INDEX(Tab_UBIGEO[],MATCH(PlnMsv_Tab_DocumentosAux[[#This Row],[ADQ_UBIGEO]],Tab_UBIGEO[UBIGEO],0),MATCH($V$34,Tab_UBIGEO[#Headers],0)),"")</f>
        <v/>
      </c>
      <c r="W1234" s="50" t="str">
        <f>IFERROR(INDEX(Tab_UBIGEO[],MATCH(PlnMsv_Tab_DocumentosAux[[#This Row],[ADQ_UBIGEO]],Tab_UBIGEO[UBIGEO],0),MATCH($W$34,Tab_UBIGEO[#Headers],0)),"")</f>
        <v/>
      </c>
      <c r="X1234" s="51" t="str">
        <f>IFERROR(INDEX(Tab_UBIGEO[],MATCH(PlnMsv_Tab_Documentos[[#This Row],[Departamento]],Tab_UBIGEO[Departamento],0),MATCH(X$34,Tab_UBIGEO[#Headers],0)),"")</f>
        <v/>
      </c>
      <c r="Y1234" s="51" t="str">
        <f>IFERROR(INDEX(Tab_UBIGEO[],MATCH(PlnMsv_Tab_Documentos[[#This Row],[Provincia]],Tab_UBIGEO[Provincia],0),MATCH(Y$34,Tab_UBIGEO[#Headers],0)),"")</f>
        <v/>
      </c>
      <c r="Z1234" s="50" t="str">
        <f>IF(PlnMsv_Tab_Documentos[[#This Row],[Departamento]]&lt;&gt;"",IF(COUNTIF(Tab_UBIGEO[Departamento],PlnMsv_Tab_Documentos[[#This Row],[Departamento]])&gt;=1,1,0),"")</f>
        <v/>
      </c>
      <c r="AA12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4" s="34"/>
    </row>
    <row r="1235" spans="3:29" ht="27.6" customHeight="1">
      <c r="C1235" s="88"/>
      <c r="D1235" s="89"/>
      <c r="E1235" s="90"/>
      <c r="F1235" s="91"/>
      <c r="G1235" s="92"/>
      <c r="H1235" s="93"/>
      <c r="I1235" s="93"/>
      <c r="J1235" s="94"/>
      <c r="K1235" s="94"/>
      <c r="L1235" s="94"/>
      <c r="M1235" s="94"/>
      <c r="N1235" s="94"/>
      <c r="O1235" s="95"/>
      <c r="P1235" s="96"/>
      <c r="T1235" s="49">
        <v>1201</v>
      </c>
      <c r="U12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5" s="50" t="str">
        <f>IFERROR(INDEX(Tab_UBIGEO[],MATCH(PlnMsv_Tab_DocumentosAux[[#This Row],[ADQ_UBIGEO]],Tab_UBIGEO[UBIGEO],0),MATCH($V$34,Tab_UBIGEO[#Headers],0)),"")</f>
        <v/>
      </c>
      <c r="W1235" s="50" t="str">
        <f>IFERROR(INDEX(Tab_UBIGEO[],MATCH(PlnMsv_Tab_DocumentosAux[[#This Row],[ADQ_UBIGEO]],Tab_UBIGEO[UBIGEO],0),MATCH($W$34,Tab_UBIGEO[#Headers],0)),"")</f>
        <v/>
      </c>
      <c r="X1235" s="51" t="str">
        <f>IFERROR(INDEX(Tab_UBIGEO[],MATCH(PlnMsv_Tab_Documentos[[#This Row],[Departamento]],Tab_UBIGEO[Departamento],0),MATCH(X$34,Tab_UBIGEO[#Headers],0)),"")</f>
        <v/>
      </c>
      <c r="Y1235" s="51" t="str">
        <f>IFERROR(INDEX(Tab_UBIGEO[],MATCH(PlnMsv_Tab_Documentos[[#This Row],[Provincia]],Tab_UBIGEO[Provincia],0),MATCH(Y$34,Tab_UBIGEO[#Headers],0)),"")</f>
        <v/>
      </c>
      <c r="Z1235" s="50" t="str">
        <f>IF(PlnMsv_Tab_Documentos[[#This Row],[Departamento]]&lt;&gt;"",IF(COUNTIF(Tab_UBIGEO[Departamento],PlnMsv_Tab_Documentos[[#This Row],[Departamento]])&gt;=1,1,0),"")</f>
        <v/>
      </c>
      <c r="AA12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5" s="34"/>
    </row>
    <row r="1236" spans="3:29" ht="27.6" customHeight="1">
      <c r="C1236" s="88"/>
      <c r="D1236" s="89"/>
      <c r="E1236" s="90"/>
      <c r="F1236" s="91"/>
      <c r="G1236" s="92"/>
      <c r="H1236" s="93"/>
      <c r="I1236" s="93"/>
      <c r="J1236" s="94"/>
      <c r="K1236" s="94"/>
      <c r="L1236" s="94"/>
      <c r="M1236" s="94"/>
      <c r="N1236" s="94"/>
      <c r="O1236" s="95"/>
      <c r="P1236" s="96"/>
      <c r="T1236" s="49">
        <v>1202</v>
      </c>
      <c r="U12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6" s="50" t="str">
        <f>IFERROR(INDEX(Tab_UBIGEO[],MATCH(PlnMsv_Tab_DocumentosAux[[#This Row],[ADQ_UBIGEO]],Tab_UBIGEO[UBIGEO],0),MATCH($V$34,Tab_UBIGEO[#Headers],0)),"")</f>
        <v/>
      </c>
      <c r="W1236" s="50" t="str">
        <f>IFERROR(INDEX(Tab_UBIGEO[],MATCH(PlnMsv_Tab_DocumentosAux[[#This Row],[ADQ_UBIGEO]],Tab_UBIGEO[UBIGEO],0),MATCH($W$34,Tab_UBIGEO[#Headers],0)),"")</f>
        <v/>
      </c>
      <c r="X1236" s="51" t="str">
        <f>IFERROR(INDEX(Tab_UBIGEO[],MATCH(PlnMsv_Tab_Documentos[[#This Row],[Departamento]],Tab_UBIGEO[Departamento],0),MATCH(X$34,Tab_UBIGEO[#Headers],0)),"")</f>
        <v/>
      </c>
      <c r="Y1236" s="51" t="str">
        <f>IFERROR(INDEX(Tab_UBIGEO[],MATCH(PlnMsv_Tab_Documentos[[#This Row],[Provincia]],Tab_UBIGEO[Provincia],0),MATCH(Y$34,Tab_UBIGEO[#Headers],0)),"")</f>
        <v/>
      </c>
      <c r="Z1236" s="50" t="str">
        <f>IF(PlnMsv_Tab_Documentos[[#This Row],[Departamento]]&lt;&gt;"",IF(COUNTIF(Tab_UBIGEO[Departamento],PlnMsv_Tab_Documentos[[#This Row],[Departamento]])&gt;=1,1,0),"")</f>
        <v/>
      </c>
      <c r="AA12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6" s="34"/>
    </row>
    <row r="1237" spans="3:29" ht="27.6" customHeight="1">
      <c r="C1237" s="88"/>
      <c r="D1237" s="89"/>
      <c r="E1237" s="90"/>
      <c r="F1237" s="91"/>
      <c r="G1237" s="92"/>
      <c r="H1237" s="93"/>
      <c r="I1237" s="93"/>
      <c r="J1237" s="94"/>
      <c r="K1237" s="94"/>
      <c r="L1237" s="94"/>
      <c r="M1237" s="94"/>
      <c r="N1237" s="94"/>
      <c r="O1237" s="95"/>
      <c r="P1237" s="96"/>
      <c r="T1237" s="49">
        <v>1203</v>
      </c>
      <c r="U12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7" s="50" t="str">
        <f>IFERROR(INDEX(Tab_UBIGEO[],MATCH(PlnMsv_Tab_DocumentosAux[[#This Row],[ADQ_UBIGEO]],Tab_UBIGEO[UBIGEO],0),MATCH($V$34,Tab_UBIGEO[#Headers],0)),"")</f>
        <v/>
      </c>
      <c r="W1237" s="50" t="str">
        <f>IFERROR(INDEX(Tab_UBIGEO[],MATCH(PlnMsv_Tab_DocumentosAux[[#This Row],[ADQ_UBIGEO]],Tab_UBIGEO[UBIGEO],0),MATCH($W$34,Tab_UBIGEO[#Headers],0)),"")</f>
        <v/>
      </c>
      <c r="X1237" s="51" t="str">
        <f>IFERROR(INDEX(Tab_UBIGEO[],MATCH(PlnMsv_Tab_Documentos[[#This Row],[Departamento]],Tab_UBIGEO[Departamento],0),MATCH(X$34,Tab_UBIGEO[#Headers],0)),"")</f>
        <v/>
      </c>
      <c r="Y1237" s="51" t="str">
        <f>IFERROR(INDEX(Tab_UBIGEO[],MATCH(PlnMsv_Tab_Documentos[[#This Row],[Provincia]],Tab_UBIGEO[Provincia],0),MATCH(Y$34,Tab_UBIGEO[#Headers],0)),"")</f>
        <v/>
      </c>
      <c r="Z1237" s="50" t="str">
        <f>IF(PlnMsv_Tab_Documentos[[#This Row],[Departamento]]&lt;&gt;"",IF(COUNTIF(Tab_UBIGEO[Departamento],PlnMsv_Tab_Documentos[[#This Row],[Departamento]])&gt;=1,1,0),"")</f>
        <v/>
      </c>
      <c r="AA12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7" s="34"/>
    </row>
    <row r="1238" spans="3:29" ht="27.6" customHeight="1">
      <c r="C1238" s="88"/>
      <c r="D1238" s="89"/>
      <c r="E1238" s="90"/>
      <c r="F1238" s="91"/>
      <c r="G1238" s="92"/>
      <c r="H1238" s="93"/>
      <c r="I1238" s="93"/>
      <c r="J1238" s="94"/>
      <c r="K1238" s="94"/>
      <c r="L1238" s="94"/>
      <c r="M1238" s="94"/>
      <c r="N1238" s="94"/>
      <c r="O1238" s="95"/>
      <c r="P1238" s="96"/>
      <c r="T1238" s="49">
        <v>1204</v>
      </c>
      <c r="U12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8" s="50" t="str">
        <f>IFERROR(INDEX(Tab_UBIGEO[],MATCH(PlnMsv_Tab_DocumentosAux[[#This Row],[ADQ_UBIGEO]],Tab_UBIGEO[UBIGEO],0),MATCH($V$34,Tab_UBIGEO[#Headers],0)),"")</f>
        <v/>
      </c>
      <c r="W1238" s="50" t="str">
        <f>IFERROR(INDEX(Tab_UBIGEO[],MATCH(PlnMsv_Tab_DocumentosAux[[#This Row],[ADQ_UBIGEO]],Tab_UBIGEO[UBIGEO],0),MATCH($W$34,Tab_UBIGEO[#Headers],0)),"")</f>
        <v/>
      </c>
      <c r="X1238" s="51" t="str">
        <f>IFERROR(INDEX(Tab_UBIGEO[],MATCH(PlnMsv_Tab_Documentos[[#This Row],[Departamento]],Tab_UBIGEO[Departamento],0),MATCH(X$34,Tab_UBIGEO[#Headers],0)),"")</f>
        <v/>
      </c>
      <c r="Y1238" s="51" t="str">
        <f>IFERROR(INDEX(Tab_UBIGEO[],MATCH(PlnMsv_Tab_Documentos[[#This Row],[Provincia]],Tab_UBIGEO[Provincia],0),MATCH(Y$34,Tab_UBIGEO[#Headers],0)),"")</f>
        <v/>
      </c>
      <c r="Z1238" s="50" t="str">
        <f>IF(PlnMsv_Tab_Documentos[[#This Row],[Departamento]]&lt;&gt;"",IF(COUNTIF(Tab_UBIGEO[Departamento],PlnMsv_Tab_Documentos[[#This Row],[Departamento]])&gt;=1,1,0),"")</f>
        <v/>
      </c>
      <c r="AA12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8" s="34"/>
    </row>
    <row r="1239" spans="3:29" ht="27.6" customHeight="1">
      <c r="C1239" s="88"/>
      <c r="D1239" s="89"/>
      <c r="E1239" s="90"/>
      <c r="F1239" s="91"/>
      <c r="G1239" s="92"/>
      <c r="H1239" s="93"/>
      <c r="I1239" s="93"/>
      <c r="J1239" s="94"/>
      <c r="K1239" s="94"/>
      <c r="L1239" s="94"/>
      <c r="M1239" s="94"/>
      <c r="N1239" s="94"/>
      <c r="O1239" s="95"/>
      <c r="P1239" s="96"/>
      <c r="T1239" s="49">
        <v>1205</v>
      </c>
      <c r="U12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39" s="50" t="str">
        <f>IFERROR(INDEX(Tab_UBIGEO[],MATCH(PlnMsv_Tab_DocumentosAux[[#This Row],[ADQ_UBIGEO]],Tab_UBIGEO[UBIGEO],0),MATCH($V$34,Tab_UBIGEO[#Headers],0)),"")</f>
        <v/>
      </c>
      <c r="W1239" s="50" t="str">
        <f>IFERROR(INDEX(Tab_UBIGEO[],MATCH(PlnMsv_Tab_DocumentosAux[[#This Row],[ADQ_UBIGEO]],Tab_UBIGEO[UBIGEO],0),MATCH($W$34,Tab_UBIGEO[#Headers],0)),"")</f>
        <v/>
      </c>
      <c r="X1239" s="51" t="str">
        <f>IFERROR(INDEX(Tab_UBIGEO[],MATCH(PlnMsv_Tab_Documentos[[#This Row],[Departamento]],Tab_UBIGEO[Departamento],0),MATCH(X$34,Tab_UBIGEO[#Headers],0)),"")</f>
        <v/>
      </c>
      <c r="Y1239" s="51" t="str">
        <f>IFERROR(INDEX(Tab_UBIGEO[],MATCH(PlnMsv_Tab_Documentos[[#This Row],[Provincia]],Tab_UBIGEO[Provincia],0),MATCH(Y$34,Tab_UBIGEO[#Headers],0)),"")</f>
        <v/>
      </c>
      <c r="Z1239" s="50" t="str">
        <f>IF(PlnMsv_Tab_Documentos[[#This Row],[Departamento]]&lt;&gt;"",IF(COUNTIF(Tab_UBIGEO[Departamento],PlnMsv_Tab_Documentos[[#This Row],[Departamento]])&gt;=1,1,0),"")</f>
        <v/>
      </c>
      <c r="AA12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39" s="34"/>
    </row>
    <row r="1240" spans="3:29" ht="27.6" customHeight="1">
      <c r="C1240" s="88"/>
      <c r="D1240" s="89"/>
      <c r="E1240" s="90"/>
      <c r="F1240" s="91"/>
      <c r="G1240" s="92"/>
      <c r="H1240" s="93"/>
      <c r="I1240" s="93"/>
      <c r="J1240" s="94"/>
      <c r="K1240" s="94"/>
      <c r="L1240" s="94"/>
      <c r="M1240" s="94"/>
      <c r="N1240" s="94"/>
      <c r="O1240" s="95"/>
      <c r="P1240" s="96"/>
      <c r="T1240" s="49">
        <v>1206</v>
      </c>
      <c r="U12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0" s="50" t="str">
        <f>IFERROR(INDEX(Tab_UBIGEO[],MATCH(PlnMsv_Tab_DocumentosAux[[#This Row],[ADQ_UBIGEO]],Tab_UBIGEO[UBIGEO],0),MATCH($V$34,Tab_UBIGEO[#Headers],0)),"")</f>
        <v/>
      </c>
      <c r="W1240" s="50" t="str">
        <f>IFERROR(INDEX(Tab_UBIGEO[],MATCH(PlnMsv_Tab_DocumentosAux[[#This Row],[ADQ_UBIGEO]],Tab_UBIGEO[UBIGEO],0),MATCH($W$34,Tab_UBIGEO[#Headers],0)),"")</f>
        <v/>
      </c>
      <c r="X1240" s="51" t="str">
        <f>IFERROR(INDEX(Tab_UBIGEO[],MATCH(PlnMsv_Tab_Documentos[[#This Row],[Departamento]],Tab_UBIGEO[Departamento],0),MATCH(X$34,Tab_UBIGEO[#Headers],0)),"")</f>
        <v/>
      </c>
      <c r="Y1240" s="51" t="str">
        <f>IFERROR(INDEX(Tab_UBIGEO[],MATCH(PlnMsv_Tab_Documentos[[#This Row],[Provincia]],Tab_UBIGEO[Provincia],0),MATCH(Y$34,Tab_UBIGEO[#Headers],0)),"")</f>
        <v/>
      </c>
      <c r="Z1240" s="50" t="str">
        <f>IF(PlnMsv_Tab_Documentos[[#This Row],[Departamento]]&lt;&gt;"",IF(COUNTIF(Tab_UBIGEO[Departamento],PlnMsv_Tab_Documentos[[#This Row],[Departamento]])&gt;=1,1,0),"")</f>
        <v/>
      </c>
      <c r="AA12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0" s="34"/>
    </row>
    <row r="1241" spans="3:29" ht="27.6" customHeight="1">
      <c r="C1241" s="88"/>
      <c r="D1241" s="89"/>
      <c r="E1241" s="90"/>
      <c r="F1241" s="91"/>
      <c r="G1241" s="92"/>
      <c r="H1241" s="93"/>
      <c r="I1241" s="93"/>
      <c r="J1241" s="94"/>
      <c r="K1241" s="94"/>
      <c r="L1241" s="94"/>
      <c r="M1241" s="94"/>
      <c r="N1241" s="94"/>
      <c r="O1241" s="95"/>
      <c r="P1241" s="96"/>
      <c r="T1241" s="49">
        <v>1207</v>
      </c>
      <c r="U12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1" s="50" t="str">
        <f>IFERROR(INDEX(Tab_UBIGEO[],MATCH(PlnMsv_Tab_DocumentosAux[[#This Row],[ADQ_UBIGEO]],Tab_UBIGEO[UBIGEO],0),MATCH($V$34,Tab_UBIGEO[#Headers],0)),"")</f>
        <v/>
      </c>
      <c r="W1241" s="50" t="str">
        <f>IFERROR(INDEX(Tab_UBIGEO[],MATCH(PlnMsv_Tab_DocumentosAux[[#This Row],[ADQ_UBIGEO]],Tab_UBIGEO[UBIGEO],0),MATCH($W$34,Tab_UBIGEO[#Headers],0)),"")</f>
        <v/>
      </c>
      <c r="X1241" s="51" t="str">
        <f>IFERROR(INDEX(Tab_UBIGEO[],MATCH(PlnMsv_Tab_Documentos[[#This Row],[Departamento]],Tab_UBIGEO[Departamento],0),MATCH(X$34,Tab_UBIGEO[#Headers],0)),"")</f>
        <v/>
      </c>
      <c r="Y1241" s="51" t="str">
        <f>IFERROR(INDEX(Tab_UBIGEO[],MATCH(PlnMsv_Tab_Documentos[[#This Row],[Provincia]],Tab_UBIGEO[Provincia],0),MATCH(Y$34,Tab_UBIGEO[#Headers],0)),"")</f>
        <v/>
      </c>
      <c r="Z1241" s="50" t="str">
        <f>IF(PlnMsv_Tab_Documentos[[#This Row],[Departamento]]&lt;&gt;"",IF(COUNTIF(Tab_UBIGEO[Departamento],PlnMsv_Tab_Documentos[[#This Row],[Departamento]])&gt;=1,1,0),"")</f>
        <v/>
      </c>
      <c r="AA12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1" s="34"/>
    </row>
    <row r="1242" spans="3:29" ht="27.6" customHeight="1">
      <c r="C1242" s="88"/>
      <c r="D1242" s="89"/>
      <c r="E1242" s="90"/>
      <c r="F1242" s="91"/>
      <c r="G1242" s="92"/>
      <c r="H1242" s="93"/>
      <c r="I1242" s="93"/>
      <c r="J1242" s="94"/>
      <c r="K1242" s="94"/>
      <c r="L1242" s="94"/>
      <c r="M1242" s="94"/>
      <c r="N1242" s="94"/>
      <c r="O1242" s="95"/>
      <c r="P1242" s="96"/>
      <c r="T1242" s="49">
        <v>1208</v>
      </c>
      <c r="U12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2" s="50" t="str">
        <f>IFERROR(INDEX(Tab_UBIGEO[],MATCH(PlnMsv_Tab_DocumentosAux[[#This Row],[ADQ_UBIGEO]],Tab_UBIGEO[UBIGEO],0),MATCH($V$34,Tab_UBIGEO[#Headers],0)),"")</f>
        <v/>
      </c>
      <c r="W1242" s="50" t="str">
        <f>IFERROR(INDEX(Tab_UBIGEO[],MATCH(PlnMsv_Tab_DocumentosAux[[#This Row],[ADQ_UBIGEO]],Tab_UBIGEO[UBIGEO],0),MATCH($W$34,Tab_UBIGEO[#Headers],0)),"")</f>
        <v/>
      </c>
      <c r="X1242" s="51" t="str">
        <f>IFERROR(INDEX(Tab_UBIGEO[],MATCH(PlnMsv_Tab_Documentos[[#This Row],[Departamento]],Tab_UBIGEO[Departamento],0),MATCH(X$34,Tab_UBIGEO[#Headers],0)),"")</f>
        <v/>
      </c>
      <c r="Y1242" s="51" t="str">
        <f>IFERROR(INDEX(Tab_UBIGEO[],MATCH(PlnMsv_Tab_Documentos[[#This Row],[Provincia]],Tab_UBIGEO[Provincia],0),MATCH(Y$34,Tab_UBIGEO[#Headers],0)),"")</f>
        <v/>
      </c>
      <c r="Z1242" s="50" t="str">
        <f>IF(PlnMsv_Tab_Documentos[[#This Row],[Departamento]]&lt;&gt;"",IF(COUNTIF(Tab_UBIGEO[Departamento],PlnMsv_Tab_Documentos[[#This Row],[Departamento]])&gt;=1,1,0),"")</f>
        <v/>
      </c>
      <c r="AA12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2" s="34"/>
    </row>
    <row r="1243" spans="3:29" ht="27.6" customHeight="1">
      <c r="C1243" s="88"/>
      <c r="D1243" s="89"/>
      <c r="E1243" s="90"/>
      <c r="F1243" s="91"/>
      <c r="G1243" s="92"/>
      <c r="H1243" s="93"/>
      <c r="I1243" s="93"/>
      <c r="J1243" s="94"/>
      <c r="K1243" s="94"/>
      <c r="L1243" s="94"/>
      <c r="M1243" s="94"/>
      <c r="N1243" s="94"/>
      <c r="O1243" s="95"/>
      <c r="P1243" s="96"/>
      <c r="T1243" s="49">
        <v>1209</v>
      </c>
      <c r="U12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3" s="50" t="str">
        <f>IFERROR(INDEX(Tab_UBIGEO[],MATCH(PlnMsv_Tab_DocumentosAux[[#This Row],[ADQ_UBIGEO]],Tab_UBIGEO[UBIGEO],0),MATCH($V$34,Tab_UBIGEO[#Headers],0)),"")</f>
        <v/>
      </c>
      <c r="W1243" s="50" t="str">
        <f>IFERROR(INDEX(Tab_UBIGEO[],MATCH(PlnMsv_Tab_DocumentosAux[[#This Row],[ADQ_UBIGEO]],Tab_UBIGEO[UBIGEO],0),MATCH($W$34,Tab_UBIGEO[#Headers],0)),"")</f>
        <v/>
      </c>
      <c r="X1243" s="51" t="str">
        <f>IFERROR(INDEX(Tab_UBIGEO[],MATCH(PlnMsv_Tab_Documentos[[#This Row],[Departamento]],Tab_UBIGEO[Departamento],0),MATCH(X$34,Tab_UBIGEO[#Headers],0)),"")</f>
        <v/>
      </c>
      <c r="Y1243" s="51" t="str">
        <f>IFERROR(INDEX(Tab_UBIGEO[],MATCH(PlnMsv_Tab_Documentos[[#This Row],[Provincia]],Tab_UBIGEO[Provincia],0),MATCH(Y$34,Tab_UBIGEO[#Headers],0)),"")</f>
        <v/>
      </c>
      <c r="Z1243" s="50" t="str">
        <f>IF(PlnMsv_Tab_Documentos[[#This Row],[Departamento]]&lt;&gt;"",IF(COUNTIF(Tab_UBIGEO[Departamento],PlnMsv_Tab_Documentos[[#This Row],[Departamento]])&gt;=1,1,0),"")</f>
        <v/>
      </c>
      <c r="AA12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3" s="34"/>
    </row>
    <row r="1244" spans="3:29" ht="27.6" customHeight="1">
      <c r="C1244" s="88"/>
      <c r="D1244" s="89"/>
      <c r="E1244" s="90"/>
      <c r="F1244" s="91"/>
      <c r="G1244" s="92"/>
      <c r="H1244" s="93"/>
      <c r="I1244" s="93"/>
      <c r="J1244" s="94"/>
      <c r="K1244" s="94"/>
      <c r="L1244" s="94"/>
      <c r="M1244" s="94"/>
      <c r="N1244" s="94"/>
      <c r="O1244" s="95"/>
      <c r="P1244" s="96"/>
      <c r="T1244" s="49">
        <v>1210</v>
      </c>
      <c r="U12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4" s="50" t="str">
        <f>IFERROR(INDEX(Tab_UBIGEO[],MATCH(PlnMsv_Tab_DocumentosAux[[#This Row],[ADQ_UBIGEO]],Tab_UBIGEO[UBIGEO],0),MATCH($V$34,Tab_UBIGEO[#Headers],0)),"")</f>
        <v/>
      </c>
      <c r="W1244" s="50" t="str">
        <f>IFERROR(INDEX(Tab_UBIGEO[],MATCH(PlnMsv_Tab_DocumentosAux[[#This Row],[ADQ_UBIGEO]],Tab_UBIGEO[UBIGEO],0),MATCH($W$34,Tab_UBIGEO[#Headers],0)),"")</f>
        <v/>
      </c>
      <c r="X1244" s="51" t="str">
        <f>IFERROR(INDEX(Tab_UBIGEO[],MATCH(PlnMsv_Tab_Documentos[[#This Row],[Departamento]],Tab_UBIGEO[Departamento],0),MATCH(X$34,Tab_UBIGEO[#Headers],0)),"")</f>
        <v/>
      </c>
      <c r="Y1244" s="51" t="str">
        <f>IFERROR(INDEX(Tab_UBIGEO[],MATCH(PlnMsv_Tab_Documentos[[#This Row],[Provincia]],Tab_UBIGEO[Provincia],0),MATCH(Y$34,Tab_UBIGEO[#Headers],0)),"")</f>
        <v/>
      </c>
      <c r="Z1244" s="50" t="str">
        <f>IF(PlnMsv_Tab_Documentos[[#This Row],[Departamento]]&lt;&gt;"",IF(COUNTIF(Tab_UBIGEO[Departamento],PlnMsv_Tab_Documentos[[#This Row],[Departamento]])&gt;=1,1,0),"")</f>
        <v/>
      </c>
      <c r="AA12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4" s="34"/>
    </row>
    <row r="1245" spans="3:29" ht="27.6" customHeight="1">
      <c r="C1245" s="88"/>
      <c r="D1245" s="89"/>
      <c r="E1245" s="90"/>
      <c r="F1245" s="91"/>
      <c r="G1245" s="92"/>
      <c r="H1245" s="93"/>
      <c r="I1245" s="93"/>
      <c r="J1245" s="94"/>
      <c r="K1245" s="94"/>
      <c r="L1245" s="94"/>
      <c r="M1245" s="94"/>
      <c r="N1245" s="94"/>
      <c r="O1245" s="95"/>
      <c r="P1245" s="96"/>
      <c r="T1245" s="49">
        <v>1211</v>
      </c>
      <c r="U12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5" s="50" t="str">
        <f>IFERROR(INDEX(Tab_UBIGEO[],MATCH(PlnMsv_Tab_DocumentosAux[[#This Row],[ADQ_UBIGEO]],Tab_UBIGEO[UBIGEO],0),MATCH($V$34,Tab_UBIGEO[#Headers],0)),"")</f>
        <v/>
      </c>
      <c r="W1245" s="50" t="str">
        <f>IFERROR(INDEX(Tab_UBIGEO[],MATCH(PlnMsv_Tab_DocumentosAux[[#This Row],[ADQ_UBIGEO]],Tab_UBIGEO[UBIGEO],0),MATCH($W$34,Tab_UBIGEO[#Headers],0)),"")</f>
        <v/>
      </c>
      <c r="X1245" s="51" t="str">
        <f>IFERROR(INDEX(Tab_UBIGEO[],MATCH(PlnMsv_Tab_Documentos[[#This Row],[Departamento]],Tab_UBIGEO[Departamento],0),MATCH(X$34,Tab_UBIGEO[#Headers],0)),"")</f>
        <v/>
      </c>
      <c r="Y1245" s="51" t="str">
        <f>IFERROR(INDEX(Tab_UBIGEO[],MATCH(PlnMsv_Tab_Documentos[[#This Row],[Provincia]],Tab_UBIGEO[Provincia],0),MATCH(Y$34,Tab_UBIGEO[#Headers],0)),"")</f>
        <v/>
      </c>
      <c r="Z1245" s="50" t="str">
        <f>IF(PlnMsv_Tab_Documentos[[#This Row],[Departamento]]&lt;&gt;"",IF(COUNTIF(Tab_UBIGEO[Departamento],PlnMsv_Tab_Documentos[[#This Row],[Departamento]])&gt;=1,1,0),"")</f>
        <v/>
      </c>
      <c r="AA12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5" s="34"/>
    </row>
    <row r="1246" spans="3:29" ht="27.6" customHeight="1">
      <c r="C1246" s="88"/>
      <c r="D1246" s="89"/>
      <c r="E1246" s="90"/>
      <c r="F1246" s="91"/>
      <c r="G1246" s="92"/>
      <c r="H1246" s="93"/>
      <c r="I1246" s="93"/>
      <c r="J1246" s="94"/>
      <c r="K1246" s="94"/>
      <c r="L1246" s="94"/>
      <c r="M1246" s="94"/>
      <c r="N1246" s="94"/>
      <c r="O1246" s="95"/>
      <c r="P1246" s="96"/>
      <c r="T1246" s="49">
        <v>1212</v>
      </c>
      <c r="U12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6" s="50" t="str">
        <f>IFERROR(INDEX(Tab_UBIGEO[],MATCH(PlnMsv_Tab_DocumentosAux[[#This Row],[ADQ_UBIGEO]],Tab_UBIGEO[UBIGEO],0),MATCH($V$34,Tab_UBIGEO[#Headers],0)),"")</f>
        <v/>
      </c>
      <c r="W1246" s="50" t="str">
        <f>IFERROR(INDEX(Tab_UBIGEO[],MATCH(PlnMsv_Tab_DocumentosAux[[#This Row],[ADQ_UBIGEO]],Tab_UBIGEO[UBIGEO],0),MATCH($W$34,Tab_UBIGEO[#Headers],0)),"")</f>
        <v/>
      </c>
      <c r="X1246" s="51" t="str">
        <f>IFERROR(INDEX(Tab_UBIGEO[],MATCH(PlnMsv_Tab_Documentos[[#This Row],[Departamento]],Tab_UBIGEO[Departamento],0),MATCH(X$34,Tab_UBIGEO[#Headers],0)),"")</f>
        <v/>
      </c>
      <c r="Y1246" s="51" t="str">
        <f>IFERROR(INDEX(Tab_UBIGEO[],MATCH(PlnMsv_Tab_Documentos[[#This Row],[Provincia]],Tab_UBIGEO[Provincia],0),MATCH(Y$34,Tab_UBIGEO[#Headers],0)),"")</f>
        <v/>
      </c>
      <c r="Z1246" s="50" t="str">
        <f>IF(PlnMsv_Tab_Documentos[[#This Row],[Departamento]]&lt;&gt;"",IF(COUNTIF(Tab_UBIGEO[Departamento],PlnMsv_Tab_Documentos[[#This Row],[Departamento]])&gt;=1,1,0),"")</f>
        <v/>
      </c>
      <c r="AA12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6" s="34"/>
    </row>
    <row r="1247" spans="3:29" ht="27.6" customHeight="1">
      <c r="C1247" s="88"/>
      <c r="D1247" s="89"/>
      <c r="E1247" s="90"/>
      <c r="F1247" s="91"/>
      <c r="G1247" s="92"/>
      <c r="H1247" s="93"/>
      <c r="I1247" s="93"/>
      <c r="J1247" s="94"/>
      <c r="K1247" s="94"/>
      <c r="L1247" s="94"/>
      <c r="M1247" s="94"/>
      <c r="N1247" s="94"/>
      <c r="O1247" s="95"/>
      <c r="P1247" s="96"/>
      <c r="T1247" s="49">
        <v>1213</v>
      </c>
      <c r="U12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7" s="50" t="str">
        <f>IFERROR(INDEX(Tab_UBIGEO[],MATCH(PlnMsv_Tab_DocumentosAux[[#This Row],[ADQ_UBIGEO]],Tab_UBIGEO[UBIGEO],0),MATCH($V$34,Tab_UBIGEO[#Headers],0)),"")</f>
        <v/>
      </c>
      <c r="W1247" s="50" t="str">
        <f>IFERROR(INDEX(Tab_UBIGEO[],MATCH(PlnMsv_Tab_DocumentosAux[[#This Row],[ADQ_UBIGEO]],Tab_UBIGEO[UBIGEO],0),MATCH($W$34,Tab_UBIGEO[#Headers],0)),"")</f>
        <v/>
      </c>
      <c r="X1247" s="51" t="str">
        <f>IFERROR(INDEX(Tab_UBIGEO[],MATCH(PlnMsv_Tab_Documentos[[#This Row],[Departamento]],Tab_UBIGEO[Departamento],0),MATCH(X$34,Tab_UBIGEO[#Headers],0)),"")</f>
        <v/>
      </c>
      <c r="Y1247" s="51" t="str">
        <f>IFERROR(INDEX(Tab_UBIGEO[],MATCH(PlnMsv_Tab_Documentos[[#This Row],[Provincia]],Tab_UBIGEO[Provincia],0),MATCH(Y$34,Tab_UBIGEO[#Headers],0)),"")</f>
        <v/>
      </c>
      <c r="Z1247" s="50" t="str">
        <f>IF(PlnMsv_Tab_Documentos[[#This Row],[Departamento]]&lt;&gt;"",IF(COUNTIF(Tab_UBIGEO[Departamento],PlnMsv_Tab_Documentos[[#This Row],[Departamento]])&gt;=1,1,0),"")</f>
        <v/>
      </c>
      <c r="AA12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7" s="34"/>
    </row>
    <row r="1248" spans="3:29" ht="27.6" customHeight="1">
      <c r="C1248" s="88"/>
      <c r="D1248" s="89"/>
      <c r="E1248" s="90"/>
      <c r="F1248" s="91"/>
      <c r="G1248" s="92"/>
      <c r="H1248" s="93"/>
      <c r="I1248" s="93"/>
      <c r="J1248" s="94"/>
      <c r="K1248" s="94"/>
      <c r="L1248" s="94"/>
      <c r="M1248" s="94"/>
      <c r="N1248" s="94"/>
      <c r="O1248" s="95"/>
      <c r="P1248" s="96"/>
      <c r="T1248" s="49">
        <v>1214</v>
      </c>
      <c r="U12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8" s="50" t="str">
        <f>IFERROR(INDEX(Tab_UBIGEO[],MATCH(PlnMsv_Tab_DocumentosAux[[#This Row],[ADQ_UBIGEO]],Tab_UBIGEO[UBIGEO],0),MATCH($V$34,Tab_UBIGEO[#Headers],0)),"")</f>
        <v/>
      </c>
      <c r="W1248" s="50" t="str">
        <f>IFERROR(INDEX(Tab_UBIGEO[],MATCH(PlnMsv_Tab_DocumentosAux[[#This Row],[ADQ_UBIGEO]],Tab_UBIGEO[UBIGEO],0),MATCH($W$34,Tab_UBIGEO[#Headers],0)),"")</f>
        <v/>
      </c>
      <c r="X1248" s="51" t="str">
        <f>IFERROR(INDEX(Tab_UBIGEO[],MATCH(PlnMsv_Tab_Documentos[[#This Row],[Departamento]],Tab_UBIGEO[Departamento],0),MATCH(X$34,Tab_UBIGEO[#Headers],0)),"")</f>
        <v/>
      </c>
      <c r="Y1248" s="51" t="str">
        <f>IFERROR(INDEX(Tab_UBIGEO[],MATCH(PlnMsv_Tab_Documentos[[#This Row],[Provincia]],Tab_UBIGEO[Provincia],0),MATCH(Y$34,Tab_UBIGEO[#Headers],0)),"")</f>
        <v/>
      </c>
      <c r="Z1248" s="50" t="str">
        <f>IF(PlnMsv_Tab_Documentos[[#This Row],[Departamento]]&lt;&gt;"",IF(COUNTIF(Tab_UBIGEO[Departamento],PlnMsv_Tab_Documentos[[#This Row],[Departamento]])&gt;=1,1,0),"")</f>
        <v/>
      </c>
      <c r="AA12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8" s="34"/>
    </row>
    <row r="1249" spans="3:29" ht="27.6" customHeight="1">
      <c r="C1249" s="88"/>
      <c r="D1249" s="89"/>
      <c r="E1249" s="90"/>
      <c r="F1249" s="91"/>
      <c r="G1249" s="92"/>
      <c r="H1249" s="93"/>
      <c r="I1249" s="93"/>
      <c r="J1249" s="94"/>
      <c r="K1249" s="94"/>
      <c r="L1249" s="94"/>
      <c r="M1249" s="94"/>
      <c r="N1249" s="94"/>
      <c r="O1249" s="95"/>
      <c r="P1249" s="96"/>
      <c r="T1249" s="49">
        <v>1215</v>
      </c>
      <c r="U12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49" s="50" t="str">
        <f>IFERROR(INDEX(Tab_UBIGEO[],MATCH(PlnMsv_Tab_DocumentosAux[[#This Row],[ADQ_UBIGEO]],Tab_UBIGEO[UBIGEO],0),MATCH($V$34,Tab_UBIGEO[#Headers],0)),"")</f>
        <v/>
      </c>
      <c r="W1249" s="50" t="str">
        <f>IFERROR(INDEX(Tab_UBIGEO[],MATCH(PlnMsv_Tab_DocumentosAux[[#This Row],[ADQ_UBIGEO]],Tab_UBIGEO[UBIGEO],0),MATCH($W$34,Tab_UBIGEO[#Headers],0)),"")</f>
        <v/>
      </c>
      <c r="X1249" s="51" t="str">
        <f>IFERROR(INDEX(Tab_UBIGEO[],MATCH(PlnMsv_Tab_Documentos[[#This Row],[Departamento]],Tab_UBIGEO[Departamento],0),MATCH(X$34,Tab_UBIGEO[#Headers],0)),"")</f>
        <v/>
      </c>
      <c r="Y1249" s="51" t="str">
        <f>IFERROR(INDEX(Tab_UBIGEO[],MATCH(PlnMsv_Tab_Documentos[[#This Row],[Provincia]],Tab_UBIGEO[Provincia],0),MATCH(Y$34,Tab_UBIGEO[#Headers],0)),"")</f>
        <v/>
      </c>
      <c r="Z1249" s="50" t="str">
        <f>IF(PlnMsv_Tab_Documentos[[#This Row],[Departamento]]&lt;&gt;"",IF(COUNTIF(Tab_UBIGEO[Departamento],PlnMsv_Tab_Documentos[[#This Row],[Departamento]])&gt;=1,1,0),"")</f>
        <v/>
      </c>
      <c r="AA12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49" s="34"/>
    </row>
    <row r="1250" spans="3:29" ht="27.6" customHeight="1">
      <c r="C1250" s="88"/>
      <c r="D1250" s="89"/>
      <c r="E1250" s="90"/>
      <c r="F1250" s="91"/>
      <c r="G1250" s="92"/>
      <c r="H1250" s="93"/>
      <c r="I1250" s="93"/>
      <c r="J1250" s="94"/>
      <c r="K1250" s="94"/>
      <c r="L1250" s="94"/>
      <c r="M1250" s="94"/>
      <c r="N1250" s="94"/>
      <c r="O1250" s="95"/>
      <c r="P1250" s="96"/>
      <c r="T1250" s="49">
        <v>1216</v>
      </c>
      <c r="U12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0" s="50" t="str">
        <f>IFERROR(INDEX(Tab_UBIGEO[],MATCH(PlnMsv_Tab_DocumentosAux[[#This Row],[ADQ_UBIGEO]],Tab_UBIGEO[UBIGEO],0),MATCH($V$34,Tab_UBIGEO[#Headers],0)),"")</f>
        <v/>
      </c>
      <c r="W1250" s="50" t="str">
        <f>IFERROR(INDEX(Tab_UBIGEO[],MATCH(PlnMsv_Tab_DocumentosAux[[#This Row],[ADQ_UBIGEO]],Tab_UBIGEO[UBIGEO],0),MATCH($W$34,Tab_UBIGEO[#Headers],0)),"")</f>
        <v/>
      </c>
      <c r="X1250" s="51" t="str">
        <f>IFERROR(INDEX(Tab_UBIGEO[],MATCH(PlnMsv_Tab_Documentos[[#This Row],[Departamento]],Tab_UBIGEO[Departamento],0),MATCH(X$34,Tab_UBIGEO[#Headers],0)),"")</f>
        <v/>
      </c>
      <c r="Y1250" s="51" t="str">
        <f>IFERROR(INDEX(Tab_UBIGEO[],MATCH(PlnMsv_Tab_Documentos[[#This Row],[Provincia]],Tab_UBIGEO[Provincia],0),MATCH(Y$34,Tab_UBIGEO[#Headers],0)),"")</f>
        <v/>
      </c>
      <c r="Z1250" s="50" t="str">
        <f>IF(PlnMsv_Tab_Documentos[[#This Row],[Departamento]]&lt;&gt;"",IF(COUNTIF(Tab_UBIGEO[Departamento],PlnMsv_Tab_Documentos[[#This Row],[Departamento]])&gt;=1,1,0),"")</f>
        <v/>
      </c>
      <c r="AA12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0" s="34"/>
    </row>
    <row r="1251" spans="3:29" ht="27.6" customHeight="1">
      <c r="C1251" s="88"/>
      <c r="D1251" s="89"/>
      <c r="E1251" s="90"/>
      <c r="F1251" s="91"/>
      <c r="G1251" s="92"/>
      <c r="H1251" s="93"/>
      <c r="I1251" s="93"/>
      <c r="J1251" s="94"/>
      <c r="K1251" s="94"/>
      <c r="L1251" s="94"/>
      <c r="M1251" s="94"/>
      <c r="N1251" s="94"/>
      <c r="O1251" s="95"/>
      <c r="P1251" s="96"/>
      <c r="T1251" s="49">
        <v>1217</v>
      </c>
      <c r="U12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1" s="50" t="str">
        <f>IFERROR(INDEX(Tab_UBIGEO[],MATCH(PlnMsv_Tab_DocumentosAux[[#This Row],[ADQ_UBIGEO]],Tab_UBIGEO[UBIGEO],0),MATCH($V$34,Tab_UBIGEO[#Headers],0)),"")</f>
        <v/>
      </c>
      <c r="W1251" s="50" t="str">
        <f>IFERROR(INDEX(Tab_UBIGEO[],MATCH(PlnMsv_Tab_DocumentosAux[[#This Row],[ADQ_UBIGEO]],Tab_UBIGEO[UBIGEO],0),MATCH($W$34,Tab_UBIGEO[#Headers],0)),"")</f>
        <v/>
      </c>
      <c r="X1251" s="51" t="str">
        <f>IFERROR(INDEX(Tab_UBIGEO[],MATCH(PlnMsv_Tab_Documentos[[#This Row],[Departamento]],Tab_UBIGEO[Departamento],0),MATCH(X$34,Tab_UBIGEO[#Headers],0)),"")</f>
        <v/>
      </c>
      <c r="Y1251" s="51" t="str">
        <f>IFERROR(INDEX(Tab_UBIGEO[],MATCH(PlnMsv_Tab_Documentos[[#This Row],[Provincia]],Tab_UBIGEO[Provincia],0),MATCH(Y$34,Tab_UBIGEO[#Headers],0)),"")</f>
        <v/>
      </c>
      <c r="Z1251" s="50" t="str">
        <f>IF(PlnMsv_Tab_Documentos[[#This Row],[Departamento]]&lt;&gt;"",IF(COUNTIF(Tab_UBIGEO[Departamento],PlnMsv_Tab_Documentos[[#This Row],[Departamento]])&gt;=1,1,0),"")</f>
        <v/>
      </c>
      <c r="AA12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1" s="34"/>
    </row>
    <row r="1252" spans="3:29" ht="27.6" customHeight="1">
      <c r="C1252" s="88"/>
      <c r="D1252" s="89"/>
      <c r="E1252" s="90"/>
      <c r="F1252" s="91"/>
      <c r="G1252" s="92"/>
      <c r="H1252" s="93"/>
      <c r="I1252" s="93"/>
      <c r="J1252" s="94"/>
      <c r="K1252" s="94"/>
      <c r="L1252" s="94"/>
      <c r="M1252" s="94"/>
      <c r="N1252" s="94"/>
      <c r="O1252" s="95"/>
      <c r="P1252" s="96"/>
      <c r="T1252" s="49">
        <v>1218</v>
      </c>
      <c r="U12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2" s="50" t="str">
        <f>IFERROR(INDEX(Tab_UBIGEO[],MATCH(PlnMsv_Tab_DocumentosAux[[#This Row],[ADQ_UBIGEO]],Tab_UBIGEO[UBIGEO],0),MATCH($V$34,Tab_UBIGEO[#Headers],0)),"")</f>
        <v/>
      </c>
      <c r="W1252" s="50" t="str">
        <f>IFERROR(INDEX(Tab_UBIGEO[],MATCH(PlnMsv_Tab_DocumentosAux[[#This Row],[ADQ_UBIGEO]],Tab_UBIGEO[UBIGEO],0),MATCH($W$34,Tab_UBIGEO[#Headers],0)),"")</f>
        <v/>
      </c>
      <c r="X1252" s="51" t="str">
        <f>IFERROR(INDEX(Tab_UBIGEO[],MATCH(PlnMsv_Tab_Documentos[[#This Row],[Departamento]],Tab_UBIGEO[Departamento],0),MATCH(X$34,Tab_UBIGEO[#Headers],0)),"")</f>
        <v/>
      </c>
      <c r="Y1252" s="51" t="str">
        <f>IFERROR(INDEX(Tab_UBIGEO[],MATCH(PlnMsv_Tab_Documentos[[#This Row],[Provincia]],Tab_UBIGEO[Provincia],0),MATCH(Y$34,Tab_UBIGEO[#Headers],0)),"")</f>
        <v/>
      </c>
      <c r="Z1252" s="50" t="str">
        <f>IF(PlnMsv_Tab_Documentos[[#This Row],[Departamento]]&lt;&gt;"",IF(COUNTIF(Tab_UBIGEO[Departamento],PlnMsv_Tab_Documentos[[#This Row],[Departamento]])&gt;=1,1,0),"")</f>
        <v/>
      </c>
      <c r="AA12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2" s="34"/>
    </row>
    <row r="1253" spans="3:29" ht="27.6" customHeight="1">
      <c r="C1253" s="88"/>
      <c r="D1253" s="89"/>
      <c r="E1253" s="90"/>
      <c r="F1253" s="91"/>
      <c r="G1253" s="92"/>
      <c r="H1253" s="93"/>
      <c r="I1253" s="93"/>
      <c r="J1253" s="94"/>
      <c r="K1253" s="94"/>
      <c r="L1253" s="94"/>
      <c r="M1253" s="94"/>
      <c r="N1253" s="94"/>
      <c r="O1253" s="95"/>
      <c r="P1253" s="96"/>
      <c r="T1253" s="49">
        <v>1219</v>
      </c>
      <c r="U12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3" s="50" t="str">
        <f>IFERROR(INDEX(Tab_UBIGEO[],MATCH(PlnMsv_Tab_DocumentosAux[[#This Row],[ADQ_UBIGEO]],Tab_UBIGEO[UBIGEO],0),MATCH($V$34,Tab_UBIGEO[#Headers],0)),"")</f>
        <v/>
      </c>
      <c r="W1253" s="50" t="str">
        <f>IFERROR(INDEX(Tab_UBIGEO[],MATCH(PlnMsv_Tab_DocumentosAux[[#This Row],[ADQ_UBIGEO]],Tab_UBIGEO[UBIGEO],0),MATCH($W$34,Tab_UBIGEO[#Headers],0)),"")</f>
        <v/>
      </c>
      <c r="X1253" s="51" t="str">
        <f>IFERROR(INDEX(Tab_UBIGEO[],MATCH(PlnMsv_Tab_Documentos[[#This Row],[Departamento]],Tab_UBIGEO[Departamento],0),MATCH(X$34,Tab_UBIGEO[#Headers],0)),"")</f>
        <v/>
      </c>
      <c r="Y1253" s="51" t="str">
        <f>IFERROR(INDEX(Tab_UBIGEO[],MATCH(PlnMsv_Tab_Documentos[[#This Row],[Provincia]],Tab_UBIGEO[Provincia],0),MATCH(Y$34,Tab_UBIGEO[#Headers],0)),"")</f>
        <v/>
      </c>
      <c r="Z1253" s="50" t="str">
        <f>IF(PlnMsv_Tab_Documentos[[#This Row],[Departamento]]&lt;&gt;"",IF(COUNTIF(Tab_UBIGEO[Departamento],PlnMsv_Tab_Documentos[[#This Row],[Departamento]])&gt;=1,1,0),"")</f>
        <v/>
      </c>
      <c r="AA12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3" s="34"/>
    </row>
    <row r="1254" spans="3:29" ht="27.6" customHeight="1">
      <c r="C1254" s="88"/>
      <c r="D1254" s="89"/>
      <c r="E1254" s="90"/>
      <c r="F1254" s="91"/>
      <c r="G1254" s="92"/>
      <c r="H1254" s="93"/>
      <c r="I1254" s="93"/>
      <c r="J1254" s="94"/>
      <c r="K1254" s="94"/>
      <c r="L1254" s="94"/>
      <c r="M1254" s="94"/>
      <c r="N1254" s="94"/>
      <c r="O1254" s="95"/>
      <c r="P1254" s="96"/>
      <c r="T1254" s="49">
        <v>1220</v>
      </c>
      <c r="U12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4" s="50" t="str">
        <f>IFERROR(INDEX(Tab_UBIGEO[],MATCH(PlnMsv_Tab_DocumentosAux[[#This Row],[ADQ_UBIGEO]],Tab_UBIGEO[UBIGEO],0),MATCH($V$34,Tab_UBIGEO[#Headers],0)),"")</f>
        <v/>
      </c>
      <c r="W1254" s="50" t="str">
        <f>IFERROR(INDEX(Tab_UBIGEO[],MATCH(PlnMsv_Tab_DocumentosAux[[#This Row],[ADQ_UBIGEO]],Tab_UBIGEO[UBIGEO],0),MATCH($W$34,Tab_UBIGEO[#Headers],0)),"")</f>
        <v/>
      </c>
      <c r="X1254" s="51" t="str">
        <f>IFERROR(INDEX(Tab_UBIGEO[],MATCH(PlnMsv_Tab_Documentos[[#This Row],[Departamento]],Tab_UBIGEO[Departamento],0),MATCH(X$34,Tab_UBIGEO[#Headers],0)),"")</f>
        <v/>
      </c>
      <c r="Y1254" s="51" t="str">
        <f>IFERROR(INDEX(Tab_UBIGEO[],MATCH(PlnMsv_Tab_Documentos[[#This Row],[Provincia]],Tab_UBIGEO[Provincia],0),MATCH(Y$34,Tab_UBIGEO[#Headers],0)),"")</f>
        <v/>
      </c>
      <c r="Z1254" s="50" t="str">
        <f>IF(PlnMsv_Tab_Documentos[[#This Row],[Departamento]]&lt;&gt;"",IF(COUNTIF(Tab_UBIGEO[Departamento],PlnMsv_Tab_Documentos[[#This Row],[Departamento]])&gt;=1,1,0),"")</f>
        <v/>
      </c>
      <c r="AA12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4" s="34"/>
    </row>
    <row r="1255" spans="3:29" ht="27.6" customHeight="1">
      <c r="C1255" s="88"/>
      <c r="D1255" s="89"/>
      <c r="E1255" s="90"/>
      <c r="F1255" s="91"/>
      <c r="G1255" s="92"/>
      <c r="H1255" s="93"/>
      <c r="I1255" s="93"/>
      <c r="J1255" s="94"/>
      <c r="K1255" s="94"/>
      <c r="L1255" s="94"/>
      <c r="M1255" s="94"/>
      <c r="N1255" s="94"/>
      <c r="O1255" s="95"/>
      <c r="P1255" s="96"/>
      <c r="T1255" s="49">
        <v>1221</v>
      </c>
      <c r="U12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5" s="50" t="str">
        <f>IFERROR(INDEX(Tab_UBIGEO[],MATCH(PlnMsv_Tab_DocumentosAux[[#This Row],[ADQ_UBIGEO]],Tab_UBIGEO[UBIGEO],0),MATCH($V$34,Tab_UBIGEO[#Headers],0)),"")</f>
        <v/>
      </c>
      <c r="W1255" s="50" t="str">
        <f>IFERROR(INDEX(Tab_UBIGEO[],MATCH(PlnMsv_Tab_DocumentosAux[[#This Row],[ADQ_UBIGEO]],Tab_UBIGEO[UBIGEO],0),MATCH($W$34,Tab_UBIGEO[#Headers],0)),"")</f>
        <v/>
      </c>
      <c r="X1255" s="51" t="str">
        <f>IFERROR(INDEX(Tab_UBIGEO[],MATCH(PlnMsv_Tab_Documentos[[#This Row],[Departamento]],Tab_UBIGEO[Departamento],0),MATCH(X$34,Tab_UBIGEO[#Headers],0)),"")</f>
        <v/>
      </c>
      <c r="Y1255" s="51" t="str">
        <f>IFERROR(INDEX(Tab_UBIGEO[],MATCH(PlnMsv_Tab_Documentos[[#This Row],[Provincia]],Tab_UBIGEO[Provincia],0),MATCH(Y$34,Tab_UBIGEO[#Headers],0)),"")</f>
        <v/>
      </c>
      <c r="Z1255" s="50" t="str">
        <f>IF(PlnMsv_Tab_Documentos[[#This Row],[Departamento]]&lt;&gt;"",IF(COUNTIF(Tab_UBIGEO[Departamento],PlnMsv_Tab_Documentos[[#This Row],[Departamento]])&gt;=1,1,0),"")</f>
        <v/>
      </c>
      <c r="AA12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5" s="34"/>
    </row>
    <row r="1256" spans="3:29" ht="27.6" customHeight="1">
      <c r="C1256" s="88"/>
      <c r="D1256" s="89"/>
      <c r="E1256" s="90"/>
      <c r="F1256" s="91"/>
      <c r="G1256" s="92"/>
      <c r="H1256" s="93"/>
      <c r="I1256" s="93"/>
      <c r="J1256" s="94"/>
      <c r="K1256" s="94"/>
      <c r="L1256" s="94"/>
      <c r="M1256" s="94"/>
      <c r="N1256" s="94"/>
      <c r="O1256" s="95"/>
      <c r="P1256" s="96"/>
      <c r="T1256" s="49">
        <v>1222</v>
      </c>
      <c r="U12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6" s="50" t="str">
        <f>IFERROR(INDEX(Tab_UBIGEO[],MATCH(PlnMsv_Tab_DocumentosAux[[#This Row],[ADQ_UBIGEO]],Tab_UBIGEO[UBIGEO],0),MATCH($V$34,Tab_UBIGEO[#Headers],0)),"")</f>
        <v/>
      </c>
      <c r="W1256" s="50" t="str">
        <f>IFERROR(INDEX(Tab_UBIGEO[],MATCH(PlnMsv_Tab_DocumentosAux[[#This Row],[ADQ_UBIGEO]],Tab_UBIGEO[UBIGEO],0),MATCH($W$34,Tab_UBIGEO[#Headers],0)),"")</f>
        <v/>
      </c>
      <c r="X1256" s="51" t="str">
        <f>IFERROR(INDEX(Tab_UBIGEO[],MATCH(PlnMsv_Tab_Documentos[[#This Row],[Departamento]],Tab_UBIGEO[Departamento],0),MATCH(X$34,Tab_UBIGEO[#Headers],0)),"")</f>
        <v/>
      </c>
      <c r="Y1256" s="51" t="str">
        <f>IFERROR(INDEX(Tab_UBIGEO[],MATCH(PlnMsv_Tab_Documentos[[#This Row],[Provincia]],Tab_UBIGEO[Provincia],0),MATCH(Y$34,Tab_UBIGEO[#Headers],0)),"")</f>
        <v/>
      </c>
      <c r="Z1256" s="50" t="str">
        <f>IF(PlnMsv_Tab_Documentos[[#This Row],[Departamento]]&lt;&gt;"",IF(COUNTIF(Tab_UBIGEO[Departamento],PlnMsv_Tab_Documentos[[#This Row],[Departamento]])&gt;=1,1,0),"")</f>
        <v/>
      </c>
      <c r="AA12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6" s="34"/>
    </row>
    <row r="1257" spans="3:29" ht="27.6" customHeight="1">
      <c r="C1257" s="88"/>
      <c r="D1257" s="89"/>
      <c r="E1257" s="90"/>
      <c r="F1257" s="91"/>
      <c r="G1257" s="92"/>
      <c r="H1257" s="93"/>
      <c r="I1257" s="93"/>
      <c r="J1257" s="94"/>
      <c r="K1257" s="94"/>
      <c r="L1257" s="94"/>
      <c r="M1257" s="94"/>
      <c r="N1257" s="94"/>
      <c r="O1257" s="95"/>
      <c r="P1257" s="96"/>
      <c r="T1257" s="49">
        <v>1223</v>
      </c>
      <c r="U12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7" s="50" t="str">
        <f>IFERROR(INDEX(Tab_UBIGEO[],MATCH(PlnMsv_Tab_DocumentosAux[[#This Row],[ADQ_UBIGEO]],Tab_UBIGEO[UBIGEO],0),MATCH($V$34,Tab_UBIGEO[#Headers],0)),"")</f>
        <v/>
      </c>
      <c r="W1257" s="50" t="str">
        <f>IFERROR(INDEX(Tab_UBIGEO[],MATCH(PlnMsv_Tab_DocumentosAux[[#This Row],[ADQ_UBIGEO]],Tab_UBIGEO[UBIGEO],0),MATCH($W$34,Tab_UBIGEO[#Headers],0)),"")</f>
        <v/>
      </c>
      <c r="X1257" s="51" t="str">
        <f>IFERROR(INDEX(Tab_UBIGEO[],MATCH(PlnMsv_Tab_Documentos[[#This Row],[Departamento]],Tab_UBIGEO[Departamento],0),MATCH(X$34,Tab_UBIGEO[#Headers],0)),"")</f>
        <v/>
      </c>
      <c r="Y1257" s="51" t="str">
        <f>IFERROR(INDEX(Tab_UBIGEO[],MATCH(PlnMsv_Tab_Documentos[[#This Row],[Provincia]],Tab_UBIGEO[Provincia],0),MATCH(Y$34,Tab_UBIGEO[#Headers],0)),"")</f>
        <v/>
      </c>
      <c r="Z1257" s="50" t="str">
        <f>IF(PlnMsv_Tab_Documentos[[#This Row],[Departamento]]&lt;&gt;"",IF(COUNTIF(Tab_UBIGEO[Departamento],PlnMsv_Tab_Documentos[[#This Row],[Departamento]])&gt;=1,1,0),"")</f>
        <v/>
      </c>
      <c r="AA12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7" s="34"/>
    </row>
    <row r="1258" spans="3:29" ht="27.6" customHeight="1">
      <c r="C1258" s="88"/>
      <c r="D1258" s="89"/>
      <c r="E1258" s="90"/>
      <c r="F1258" s="91"/>
      <c r="G1258" s="92"/>
      <c r="H1258" s="93"/>
      <c r="I1258" s="93"/>
      <c r="J1258" s="94"/>
      <c r="K1258" s="94"/>
      <c r="L1258" s="94"/>
      <c r="M1258" s="94"/>
      <c r="N1258" s="94"/>
      <c r="O1258" s="95"/>
      <c r="P1258" s="96"/>
      <c r="T1258" s="49">
        <v>1224</v>
      </c>
      <c r="U12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8" s="50" t="str">
        <f>IFERROR(INDEX(Tab_UBIGEO[],MATCH(PlnMsv_Tab_DocumentosAux[[#This Row],[ADQ_UBIGEO]],Tab_UBIGEO[UBIGEO],0),MATCH($V$34,Tab_UBIGEO[#Headers],0)),"")</f>
        <v/>
      </c>
      <c r="W1258" s="50" t="str">
        <f>IFERROR(INDEX(Tab_UBIGEO[],MATCH(PlnMsv_Tab_DocumentosAux[[#This Row],[ADQ_UBIGEO]],Tab_UBIGEO[UBIGEO],0),MATCH($W$34,Tab_UBIGEO[#Headers],0)),"")</f>
        <v/>
      </c>
      <c r="X1258" s="51" t="str">
        <f>IFERROR(INDEX(Tab_UBIGEO[],MATCH(PlnMsv_Tab_Documentos[[#This Row],[Departamento]],Tab_UBIGEO[Departamento],0),MATCH(X$34,Tab_UBIGEO[#Headers],0)),"")</f>
        <v/>
      </c>
      <c r="Y1258" s="51" t="str">
        <f>IFERROR(INDEX(Tab_UBIGEO[],MATCH(PlnMsv_Tab_Documentos[[#This Row],[Provincia]],Tab_UBIGEO[Provincia],0),MATCH(Y$34,Tab_UBIGEO[#Headers],0)),"")</f>
        <v/>
      </c>
      <c r="Z1258" s="50" t="str">
        <f>IF(PlnMsv_Tab_Documentos[[#This Row],[Departamento]]&lt;&gt;"",IF(COUNTIF(Tab_UBIGEO[Departamento],PlnMsv_Tab_Documentos[[#This Row],[Departamento]])&gt;=1,1,0),"")</f>
        <v/>
      </c>
      <c r="AA12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8" s="34"/>
    </row>
    <row r="1259" spans="3:29" ht="27.6" customHeight="1">
      <c r="C1259" s="88"/>
      <c r="D1259" s="89"/>
      <c r="E1259" s="90"/>
      <c r="F1259" s="91"/>
      <c r="G1259" s="92"/>
      <c r="H1259" s="93"/>
      <c r="I1259" s="93"/>
      <c r="J1259" s="94"/>
      <c r="K1259" s="94"/>
      <c r="L1259" s="94"/>
      <c r="M1259" s="94"/>
      <c r="N1259" s="94"/>
      <c r="O1259" s="95"/>
      <c r="P1259" s="96"/>
      <c r="T1259" s="49">
        <v>1225</v>
      </c>
      <c r="U12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59" s="50" t="str">
        <f>IFERROR(INDEX(Tab_UBIGEO[],MATCH(PlnMsv_Tab_DocumentosAux[[#This Row],[ADQ_UBIGEO]],Tab_UBIGEO[UBIGEO],0),MATCH($V$34,Tab_UBIGEO[#Headers],0)),"")</f>
        <v/>
      </c>
      <c r="W1259" s="50" t="str">
        <f>IFERROR(INDEX(Tab_UBIGEO[],MATCH(PlnMsv_Tab_DocumentosAux[[#This Row],[ADQ_UBIGEO]],Tab_UBIGEO[UBIGEO],0),MATCH($W$34,Tab_UBIGEO[#Headers],0)),"")</f>
        <v/>
      </c>
      <c r="X1259" s="51" t="str">
        <f>IFERROR(INDEX(Tab_UBIGEO[],MATCH(PlnMsv_Tab_Documentos[[#This Row],[Departamento]],Tab_UBIGEO[Departamento],0),MATCH(X$34,Tab_UBIGEO[#Headers],0)),"")</f>
        <v/>
      </c>
      <c r="Y1259" s="51" t="str">
        <f>IFERROR(INDEX(Tab_UBIGEO[],MATCH(PlnMsv_Tab_Documentos[[#This Row],[Provincia]],Tab_UBIGEO[Provincia],0),MATCH(Y$34,Tab_UBIGEO[#Headers],0)),"")</f>
        <v/>
      </c>
      <c r="Z1259" s="50" t="str">
        <f>IF(PlnMsv_Tab_Documentos[[#This Row],[Departamento]]&lt;&gt;"",IF(COUNTIF(Tab_UBIGEO[Departamento],PlnMsv_Tab_Documentos[[#This Row],[Departamento]])&gt;=1,1,0),"")</f>
        <v/>
      </c>
      <c r="AA12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59" s="34"/>
    </row>
    <row r="1260" spans="3:29" ht="27.6" customHeight="1">
      <c r="C1260" s="88"/>
      <c r="D1260" s="89"/>
      <c r="E1260" s="90"/>
      <c r="F1260" s="91"/>
      <c r="G1260" s="92"/>
      <c r="H1260" s="93"/>
      <c r="I1260" s="93"/>
      <c r="J1260" s="94"/>
      <c r="K1260" s="94"/>
      <c r="L1260" s="94"/>
      <c r="M1260" s="94"/>
      <c r="N1260" s="94"/>
      <c r="O1260" s="95"/>
      <c r="P1260" s="96"/>
      <c r="T1260" s="49">
        <v>1226</v>
      </c>
      <c r="U12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0" s="50" t="str">
        <f>IFERROR(INDEX(Tab_UBIGEO[],MATCH(PlnMsv_Tab_DocumentosAux[[#This Row],[ADQ_UBIGEO]],Tab_UBIGEO[UBIGEO],0),MATCH($V$34,Tab_UBIGEO[#Headers],0)),"")</f>
        <v/>
      </c>
      <c r="W1260" s="50" t="str">
        <f>IFERROR(INDEX(Tab_UBIGEO[],MATCH(PlnMsv_Tab_DocumentosAux[[#This Row],[ADQ_UBIGEO]],Tab_UBIGEO[UBIGEO],0),MATCH($W$34,Tab_UBIGEO[#Headers],0)),"")</f>
        <v/>
      </c>
      <c r="X1260" s="51" t="str">
        <f>IFERROR(INDEX(Tab_UBIGEO[],MATCH(PlnMsv_Tab_Documentos[[#This Row],[Departamento]],Tab_UBIGEO[Departamento],0),MATCH(X$34,Tab_UBIGEO[#Headers],0)),"")</f>
        <v/>
      </c>
      <c r="Y1260" s="51" t="str">
        <f>IFERROR(INDEX(Tab_UBIGEO[],MATCH(PlnMsv_Tab_Documentos[[#This Row],[Provincia]],Tab_UBIGEO[Provincia],0),MATCH(Y$34,Tab_UBIGEO[#Headers],0)),"")</f>
        <v/>
      </c>
      <c r="Z1260" s="50" t="str">
        <f>IF(PlnMsv_Tab_Documentos[[#This Row],[Departamento]]&lt;&gt;"",IF(COUNTIF(Tab_UBIGEO[Departamento],PlnMsv_Tab_Documentos[[#This Row],[Departamento]])&gt;=1,1,0),"")</f>
        <v/>
      </c>
      <c r="AA12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0" s="34"/>
    </row>
    <row r="1261" spans="3:29" ht="27.6" customHeight="1">
      <c r="C1261" s="88"/>
      <c r="D1261" s="89"/>
      <c r="E1261" s="90"/>
      <c r="F1261" s="91"/>
      <c r="G1261" s="92"/>
      <c r="H1261" s="93"/>
      <c r="I1261" s="93"/>
      <c r="J1261" s="94"/>
      <c r="K1261" s="94"/>
      <c r="L1261" s="94"/>
      <c r="M1261" s="94"/>
      <c r="N1261" s="94"/>
      <c r="O1261" s="95"/>
      <c r="P1261" s="96"/>
      <c r="T1261" s="49">
        <v>1227</v>
      </c>
      <c r="U12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1" s="50" t="str">
        <f>IFERROR(INDEX(Tab_UBIGEO[],MATCH(PlnMsv_Tab_DocumentosAux[[#This Row],[ADQ_UBIGEO]],Tab_UBIGEO[UBIGEO],0),MATCH($V$34,Tab_UBIGEO[#Headers],0)),"")</f>
        <v/>
      </c>
      <c r="W1261" s="50" t="str">
        <f>IFERROR(INDEX(Tab_UBIGEO[],MATCH(PlnMsv_Tab_DocumentosAux[[#This Row],[ADQ_UBIGEO]],Tab_UBIGEO[UBIGEO],0),MATCH($W$34,Tab_UBIGEO[#Headers],0)),"")</f>
        <v/>
      </c>
      <c r="X1261" s="51" t="str">
        <f>IFERROR(INDEX(Tab_UBIGEO[],MATCH(PlnMsv_Tab_Documentos[[#This Row],[Departamento]],Tab_UBIGEO[Departamento],0),MATCH(X$34,Tab_UBIGEO[#Headers],0)),"")</f>
        <v/>
      </c>
      <c r="Y1261" s="51" t="str">
        <f>IFERROR(INDEX(Tab_UBIGEO[],MATCH(PlnMsv_Tab_Documentos[[#This Row],[Provincia]],Tab_UBIGEO[Provincia],0),MATCH(Y$34,Tab_UBIGEO[#Headers],0)),"")</f>
        <v/>
      </c>
      <c r="Z1261" s="50" t="str">
        <f>IF(PlnMsv_Tab_Documentos[[#This Row],[Departamento]]&lt;&gt;"",IF(COUNTIF(Tab_UBIGEO[Departamento],PlnMsv_Tab_Documentos[[#This Row],[Departamento]])&gt;=1,1,0),"")</f>
        <v/>
      </c>
      <c r="AA12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1" s="34"/>
    </row>
    <row r="1262" spans="3:29" ht="27.6" customHeight="1">
      <c r="C1262" s="88"/>
      <c r="D1262" s="89"/>
      <c r="E1262" s="90"/>
      <c r="F1262" s="91"/>
      <c r="G1262" s="92"/>
      <c r="H1262" s="93"/>
      <c r="I1262" s="93"/>
      <c r="J1262" s="94"/>
      <c r="K1262" s="94"/>
      <c r="L1262" s="94"/>
      <c r="M1262" s="94"/>
      <c r="N1262" s="94"/>
      <c r="O1262" s="95"/>
      <c r="P1262" s="96"/>
      <c r="T1262" s="49">
        <v>1228</v>
      </c>
      <c r="U12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2" s="50" t="str">
        <f>IFERROR(INDEX(Tab_UBIGEO[],MATCH(PlnMsv_Tab_DocumentosAux[[#This Row],[ADQ_UBIGEO]],Tab_UBIGEO[UBIGEO],0),MATCH($V$34,Tab_UBIGEO[#Headers],0)),"")</f>
        <v/>
      </c>
      <c r="W1262" s="50" t="str">
        <f>IFERROR(INDEX(Tab_UBIGEO[],MATCH(PlnMsv_Tab_DocumentosAux[[#This Row],[ADQ_UBIGEO]],Tab_UBIGEO[UBIGEO],0),MATCH($W$34,Tab_UBIGEO[#Headers],0)),"")</f>
        <v/>
      </c>
      <c r="X1262" s="51" t="str">
        <f>IFERROR(INDEX(Tab_UBIGEO[],MATCH(PlnMsv_Tab_Documentos[[#This Row],[Departamento]],Tab_UBIGEO[Departamento],0),MATCH(X$34,Tab_UBIGEO[#Headers],0)),"")</f>
        <v/>
      </c>
      <c r="Y1262" s="51" t="str">
        <f>IFERROR(INDEX(Tab_UBIGEO[],MATCH(PlnMsv_Tab_Documentos[[#This Row],[Provincia]],Tab_UBIGEO[Provincia],0),MATCH(Y$34,Tab_UBIGEO[#Headers],0)),"")</f>
        <v/>
      </c>
      <c r="Z1262" s="50" t="str">
        <f>IF(PlnMsv_Tab_Documentos[[#This Row],[Departamento]]&lt;&gt;"",IF(COUNTIF(Tab_UBIGEO[Departamento],PlnMsv_Tab_Documentos[[#This Row],[Departamento]])&gt;=1,1,0),"")</f>
        <v/>
      </c>
      <c r="AA12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2" s="34"/>
    </row>
    <row r="1263" spans="3:29" ht="27.6" customHeight="1">
      <c r="C1263" s="88"/>
      <c r="D1263" s="89"/>
      <c r="E1263" s="90"/>
      <c r="F1263" s="91"/>
      <c r="G1263" s="92"/>
      <c r="H1263" s="93"/>
      <c r="I1263" s="93"/>
      <c r="J1263" s="94"/>
      <c r="K1263" s="94"/>
      <c r="L1263" s="94"/>
      <c r="M1263" s="94"/>
      <c r="N1263" s="94"/>
      <c r="O1263" s="95"/>
      <c r="P1263" s="96"/>
      <c r="T1263" s="49">
        <v>1229</v>
      </c>
      <c r="U12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3" s="50" t="str">
        <f>IFERROR(INDEX(Tab_UBIGEO[],MATCH(PlnMsv_Tab_DocumentosAux[[#This Row],[ADQ_UBIGEO]],Tab_UBIGEO[UBIGEO],0),MATCH($V$34,Tab_UBIGEO[#Headers],0)),"")</f>
        <v/>
      </c>
      <c r="W1263" s="50" t="str">
        <f>IFERROR(INDEX(Tab_UBIGEO[],MATCH(PlnMsv_Tab_DocumentosAux[[#This Row],[ADQ_UBIGEO]],Tab_UBIGEO[UBIGEO],0),MATCH($W$34,Tab_UBIGEO[#Headers],0)),"")</f>
        <v/>
      </c>
      <c r="X1263" s="51" t="str">
        <f>IFERROR(INDEX(Tab_UBIGEO[],MATCH(PlnMsv_Tab_Documentos[[#This Row],[Departamento]],Tab_UBIGEO[Departamento],0),MATCH(X$34,Tab_UBIGEO[#Headers],0)),"")</f>
        <v/>
      </c>
      <c r="Y1263" s="51" t="str">
        <f>IFERROR(INDEX(Tab_UBIGEO[],MATCH(PlnMsv_Tab_Documentos[[#This Row],[Provincia]],Tab_UBIGEO[Provincia],0),MATCH(Y$34,Tab_UBIGEO[#Headers],0)),"")</f>
        <v/>
      </c>
      <c r="Z1263" s="50" t="str">
        <f>IF(PlnMsv_Tab_Documentos[[#This Row],[Departamento]]&lt;&gt;"",IF(COUNTIF(Tab_UBIGEO[Departamento],PlnMsv_Tab_Documentos[[#This Row],[Departamento]])&gt;=1,1,0),"")</f>
        <v/>
      </c>
      <c r="AA12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3" s="34"/>
    </row>
    <row r="1264" spans="3:29" ht="27.6" customHeight="1">
      <c r="C1264" s="88"/>
      <c r="D1264" s="89"/>
      <c r="E1264" s="90"/>
      <c r="F1264" s="91"/>
      <c r="G1264" s="92"/>
      <c r="H1264" s="93"/>
      <c r="I1264" s="93"/>
      <c r="J1264" s="94"/>
      <c r="K1264" s="94"/>
      <c r="L1264" s="94"/>
      <c r="M1264" s="94"/>
      <c r="N1264" s="94"/>
      <c r="O1264" s="95"/>
      <c r="P1264" s="96"/>
      <c r="T1264" s="49">
        <v>1230</v>
      </c>
      <c r="U12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4" s="50" t="str">
        <f>IFERROR(INDEX(Tab_UBIGEO[],MATCH(PlnMsv_Tab_DocumentosAux[[#This Row],[ADQ_UBIGEO]],Tab_UBIGEO[UBIGEO],0),MATCH($V$34,Tab_UBIGEO[#Headers],0)),"")</f>
        <v/>
      </c>
      <c r="W1264" s="50" t="str">
        <f>IFERROR(INDEX(Tab_UBIGEO[],MATCH(PlnMsv_Tab_DocumentosAux[[#This Row],[ADQ_UBIGEO]],Tab_UBIGEO[UBIGEO],0),MATCH($W$34,Tab_UBIGEO[#Headers],0)),"")</f>
        <v/>
      </c>
      <c r="X1264" s="51" t="str">
        <f>IFERROR(INDEX(Tab_UBIGEO[],MATCH(PlnMsv_Tab_Documentos[[#This Row],[Departamento]],Tab_UBIGEO[Departamento],0),MATCH(X$34,Tab_UBIGEO[#Headers],0)),"")</f>
        <v/>
      </c>
      <c r="Y1264" s="51" t="str">
        <f>IFERROR(INDEX(Tab_UBIGEO[],MATCH(PlnMsv_Tab_Documentos[[#This Row],[Provincia]],Tab_UBIGEO[Provincia],0),MATCH(Y$34,Tab_UBIGEO[#Headers],0)),"")</f>
        <v/>
      </c>
      <c r="Z1264" s="50" t="str">
        <f>IF(PlnMsv_Tab_Documentos[[#This Row],[Departamento]]&lt;&gt;"",IF(COUNTIF(Tab_UBIGEO[Departamento],PlnMsv_Tab_Documentos[[#This Row],[Departamento]])&gt;=1,1,0),"")</f>
        <v/>
      </c>
      <c r="AA12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4" s="34"/>
    </row>
    <row r="1265" spans="3:29" ht="27.6" customHeight="1">
      <c r="C1265" s="88"/>
      <c r="D1265" s="89"/>
      <c r="E1265" s="90"/>
      <c r="F1265" s="91"/>
      <c r="G1265" s="92"/>
      <c r="H1265" s="93"/>
      <c r="I1265" s="93"/>
      <c r="J1265" s="94"/>
      <c r="K1265" s="94"/>
      <c r="L1265" s="94"/>
      <c r="M1265" s="94"/>
      <c r="N1265" s="94"/>
      <c r="O1265" s="95"/>
      <c r="P1265" s="96"/>
      <c r="T1265" s="49">
        <v>1231</v>
      </c>
      <c r="U12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5" s="50" t="str">
        <f>IFERROR(INDEX(Tab_UBIGEO[],MATCH(PlnMsv_Tab_DocumentosAux[[#This Row],[ADQ_UBIGEO]],Tab_UBIGEO[UBIGEO],0),MATCH($V$34,Tab_UBIGEO[#Headers],0)),"")</f>
        <v/>
      </c>
      <c r="W1265" s="50" t="str">
        <f>IFERROR(INDEX(Tab_UBIGEO[],MATCH(PlnMsv_Tab_DocumentosAux[[#This Row],[ADQ_UBIGEO]],Tab_UBIGEO[UBIGEO],0),MATCH($W$34,Tab_UBIGEO[#Headers],0)),"")</f>
        <v/>
      </c>
      <c r="X1265" s="51" t="str">
        <f>IFERROR(INDEX(Tab_UBIGEO[],MATCH(PlnMsv_Tab_Documentos[[#This Row],[Departamento]],Tab_UBIGEO[Departamento],0),MATCH(X$34,Tab_UBIGEO[#Headers],0)),"")</f>
        <v/>
      </c>
      <c r="Y1265" s="51" t="str">
        <f>IFERROR(INDEX(Tab_UBIGEO[],MATCH(PlnMsv_Tab_Documentos[[#This Row],[Provincia]],Tab_UBIGEO[Provincia],0),MATCH(Y$34,Tab_UBIGEO[#Headers],0)),"")</f>
        <v/>
      </c>
      <c r="Z1265" s="50" t="str">
        <f>IF(PlnMsv_Tab_Documentos[[#This Row],[Departamento]]&lt;&gt;"",IF(COUNTIF(Tab_UBIGEO[Departamento],PlnMsv_Tab_Documentos[[#This Row],[Departamento]])&gt;=1,1,0),"")</f>
        <v/>
      </c>
      <c r="AA12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5" s="34"/>
    </row>
    <row r="1266" spans="3:29" ht="27.6" customHeight="1">
      <c r="C1266" s="88"/>
      <c r="D1266" s="89"/>
      <c r="E1266" s="90"/>
      <c r="F1266" s="91"/>
      <c r="G1266" s="92"/>
      <c r="H1266" s="93"/>
      <c r="I1266" s="93"/>
      <c r="J1266" s="94"/>
      <c r="K1266" s="94"/>
      <c r="L1266" s="94"/>
      <c r="M1266" s="94"/>
      <c r="N1266" s="94"/>
      <c r="O1266" s="95"/>
      <c r="P1266" s="96"/>
      <c r="T1266" s="49">
        <v>1232</v>
      </c>
      <c r="U12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6" s="50" t="str">
        <f>IFERROR(INDEX(Tab_UBIGEO[],MATCH(PlnMsv_Tab_DocumentosAux[[#This Row],[ADQ_UBIGEO]],Tab_UBIGEO[UBIGEO],0),MATCH($V$34,Tab_UBIGEO[#Headers],0)),"")</f>
        <v/>
      </c>
      <c r="W1266" s="50" t="str">
        <f>IFERROR(INDEX(Tab_UBIGEO[],MATCH(PlnMsv_Tab_DocumentosAux[[#This Row],[ADQ_UBIGEO]],Tab_UBIGEO[UBIGEO],0),MATCH($W$34,Tab_UBIGEO[#Headers],0)),"")</f>
        <v/>
      </c>
      <c r="X1266" s="51" t="str">
        <f>IFERROR(INDEX(Tab_UBIGEO[],MATCH(PlnMsv_Tab_Documentos[[#This Row],[Departamento]],Tab_UBIGEO[Departamento],0),MATCH(X$34,Tab_UBIGEO[#Headers],0)),"")</f>
        <v/>
      </c>
      <c r="Y1266" s="51" t="str">
        <f>IFERROR(INDEX(Tab_UBIGEO[],MATCH(PlnMsv_Tab_Documentos[[#This Row],[Provincia]],Tab_UBIGEO[Provincia],0),MATCH(Y$34,Tab_UBIGEO[#Headers],0)),"")</f>
        <v/>
      </c>
      <c r="Z1266" s="50" t="str">
        <f>IF(PlnMsv_Tab_Documentos[[#This Row],[Departamento]]&lt;&gt;"",IF(COUNTIF(Tab_UBIGEO[Departamento],PlnMsv_Tab_Documentos[[#This Row],[Departamento]])&gt;=1,1,0),"")</f>
        <v/>
      </c>
      <c r="AA12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6" s="34"/>
    </row>
    <row r="1267" spans="3:29" ht="27.6" customHeight="1">
      <c r="C1267" s="88"/>
      <c r="D1267" s="89"/>
      <c r="E1267" s="90"/>
      <c r="F1267" s="91"/>
      <c r="G1267" s="92"/>
      <c r="H1267" s="93"/>
      <c r="I1267" s="93"/>
      <c r="J1267" s="94"/>
      <c r="K1267" s="94"/>
      <c r="L1267" s="94"/>
      <c r="M1267" s="94"/>
      <c r="N1267" s="94"/>
      <c r="O1267" s="95"/>
      <c r="P1267" s="96"/>
      <c r="T1267" s="49">
        <v>1233</v>
      </c>
      <c r="U12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7" s="50" t="str">
        <f>IFERROR(INDEX(Tab_UBIGEO[],MATCH(PlnMsv_Tab_DocumentosAux[[#This Row],[ADQ_UBIGEO]],Tab_UBIGEO[UBIGEO],0),MATCH($V$34,Tab_UBIGEO[#Headers],0)),"")</f>
        <v/>
      </c>
      <c r="W1267" s="50" t="str">
        <f>IFERROR(INDEX(Tab_UBIGEO[],MATCH(PlnMsv_Tab_DocumentosAux[[#This Row],[ADQ_UBIGEO]],Tab_UBIGEO[UBIGEO],0),MATCH($W$34,Tab_UBIGEO[#Headers],0)),"")</f>
        <v/>
      </c>
      <c r="X1267" s="51" t="str">
        <f>IFERROR(INDEX(Tab_UBIGEO[],MATCH(PlnMsv_Tab_Documentos[[#This Row],[Departamento]],Tab_UBIGEO[Departamento],0),MATCH(X$34,Tab_UBIGEO[#Headers],0)),"")</f>
        <v/>
      </c>
      <c r="Y1267" s="51" t="str">
        <f>IFERROR(INDEX(Tab_UBIGEO[],MATCH(PlnMsv_Tab_Documentos[[#This Row],[Provincia]],Tab_UBIGEO[Provincia],0),MATCH(Y$34,Tab_UBIGEO[#Headers],0)),"")</f>
        <v/>
      </c>
      <c r="Z1267" s="50" t="str">
        <f>IF(PlnMsv_Tab_Documentos[[#This Row],[Departamento]]&lt;&gt;"",IF(COUNTIF(Tab_UBIGEO[Departamento],PlnMsv_Tab_Documentos[[#This Row],[Departamento]])&gt;=1,1,0),"")</f>
        <v/>
      </c>
      <c r="AA12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7" s="34"/>
    </row>
    <row r="1268" spans="3:29" ht="27.6" customHeight="1">
      <c r="C1268" s="88"/>
      <c r="D1268" s="89"/>
      <c r="E1268" s="90"/>
      <c r="F1268" s="91"/>
      <c r="G1268" s="92"/>
      <c r="H1268" s="93"/>
      <c r="I1268" s="93"/>
      <c r="J1268" s="94"/>
      <c r="K1268" s="94"/>
      <c r="L1268" s="94"/>
      <c r="M1268" s="94"/>
      <c r="N1268" s="94"/>
      <c r="O1268" s="95"/>
      <c r="P1268" s="96"/>
      <c r="T1268" s="49">
        <v>1234</v>
      </c>
      <c r="U12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8" s="50" t="str">
        <f>IFERROR(INDEX(Tab_UBIGEO[],MATCH(PlnMsv_Tab_DocumentosAux[[#This Row],[ADQ_UBIGEO]],Tab_UBIGEO[UBIGEO],0),MATCH($V$34,Tab_UBIGEO[#Headers],0)),"")</f>
        <v/>
      </c>
      <c r="W1268" s="50" t="str">
        <f>IFERROR(INDEX(Tab_UBIGEO[],MATCH(PlnMsv_Tab_DocumentosAux[[#This Row],[ADQ_UBIGEO]],Tab_UBIGEO[UBIGEO],0),MATCH($W$34,Tab_UBIGEO[#Headers],0)),"")</f>
        <v/>
      </c>
      <c r="X1268" s="51" t="str">
        <f>IFERROR(INDEX(Tab_UBIGEO[],MATCH(PlnMsv_Tab_Documentos[[#This Row],[Departamento]],Tab_UBIGEO[Departamento],0),MATCH(X$34,Tab_UBIGEO[#Headers],0)),"")</f>
        <v/>
      </c>
      <c r="Y1268" s="51" t="str">
        <f>IFERROR(INDEX(Tab_UBIGEO[],MATCH(PlnMsv_Tab_Documentos[[#This Row],[Provincia]],Tab_UBIGEO[Provincia],0),MATCH(Y$34,Tab_UBIGEO[#Headers],0)),"")</f>
        <v/>
      </c>
      <c r="Z1268" s="50" t="str">
        <f>IF(PlnMsv_Tab_Documentos[[#This Row],[Departamento]]&lt;&gt;"",IF(COUNTIF(Tab_UBIGEO[Departamento],PlnMsv_Tab_Documentos[[#This Row],[Departamento]])&gt;=1,1,0),"")</f>
        <v/>
      </c>
      <c r="AA12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8" s="34"/>
    </row>
    <row r="1269" spans="3:29" ht="27.6" customHeight="1">
      <c r="C1269" s="88"/>
      <c r="D1269" s="89"/>
      <c r="E1269" s="90"/>
      <c r="F1269" s="91"/>
      <c r="G1269" s="92"/>
      <c r="H1269" s="93"/>
      <c r="I1269" s="93"/>
      <c r="J1269" s="94"/>
      <c r="K1269" s="94"/>
      <c r="L1269" s="94"/>
      <c r="M1269" s="94"/>
      <c r="N1269" s="94"/>
      <c r="O1269" s="95"/>
      <c r="P1269" s="96"/>
      <c r="T1269" s="49">
        <v>1235</v>
      </c>
      <c r="U12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69" s="50" t="str">
        <f>IFERROR(INDEX(Tab_UBIGEO[],MATCH(PlnMsv_Tab_DocumentosAux[[#This Row],[ADQ_UBIGEO]],Tab_UBIGEO[UBIGEO],0),MATCH($V$34,Tab_UBIGEO[#Headers],0)),"")</f>
        <v/>
      </c>
      <c r="W1269" s="50" t="str">
        <f>IFERROR(INDEX(Tab_UBIGEO[],MATCH(PlnMsv_Tab_DocumentosAux[[#This Row],[ADQ_UBIGEO]],Tab_UBIGEO[UBIGEO],0),MATCH($W$34,Tab_UBIGEO[#Headers],0)),"")</f>
        <v/>
      </c>
      <c r="X1269" s="51" t="str">
        <f>IFERROR(INDEX(Tab_UBIGEO[],MATCH(PlnMsv_Tab_Documentos[[#This Row],[Departamento]],Tab_UBIGEO[Departamento],0),MATCH(X$34,Tab_UBIGEO[#Headers],0)),"")</f>
        <v/>
      </c>
      <c r="Y1269" s="51" t="str">
        <f>IFERROR(INDEX(Tab_UBIGEO[],MATCH(PlnMsv_Tab_Documentos[[#This Row],[Provincia]],Tab_UBIGEO[Provincia],0),MATCH(Y$34,Tab_UBIGEO[#Headers],0)),"")</f>
        <v/>
      </c>
      <c r="Z1269" s="50" t="str">
        <f>IF(PlnMsv_Tab_Documentos[[#This Row],[Departamento]]&lt;&gt;"",IF(COUNTIF(Tab_UBIGEO[Departamento],PlnMsv_Tab_Documentos[[#This Row],[Departamento]])&gt;=1,1,0),"")</f>
        <v/>
      </c>
      <c r="AA12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69" s="34"/>
    </row>
    <row r="1270" spans="3:29" ht="27.6" customHeight="1">
      <c r="C1270" s="88"/>
      <c r="D1270" s="89"/>
      <c r="E1270" s="90"/>
      <c r="F1270" s="91"/>
      <c r="G1270" s="92"/>
      <c r="H1270" s="93"/>
      <c r="I1270" s="93"/>
      <c r="J1270" s="94"/>
      <c r="K1270" s="94"/>
      <c r="L1270" s="94"/>
      <c r="M1270" s="94"/>
      <c r="N1270" s="94"/>
      <c r="O1270" s="95"/>
      <c r="P1270" s="96"/>
      <c r="T1270" s="49">
        <v>1236</v>
      </c>
      <c r="U12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0" s="50" t="str">
        <f>IFERROR(INDEX(Tab_UBIGEO[],MATCH(PlnMsv_Tab_DocumentosAux[[#This Row],[ADQ_UBIGEO]],Tab_UBIGEO[UBIGEO],0),MATCH($V$34,Tab_UBIGEO[#Headers],0)),"")</f>
        <v/>
      </c>
      <c r="W1270" s="50" t="str">
        <f>IFERROR(INDEX(Tab_UBIGEO[],MATCH(PlnMsv_Tab_DocumentosAux[[#This Row],[ADQ_UBIGEO]],Tab_UBIGEO[UBIGEO],0),MATCH($W$34,Tab_UBIGEO[#Headers],0)),"")</f>
        <v/>
      </c>
      <c r="X1270" s="51" t="str">
        <f>IFERROR(INDEX(Tab_UBIGEO[],MATCH(PlnMsv_Tab_Documentos[[#This Row],[Departamento]],Tab_UBIGEO[Departamento],0),MATCH(X$34,Tab_UBIGEO[#Headers],0)),"")</f>
        <v/>
      </c>
      <c r="Y1270" s="51" t="str">
        <f>IFERROR(INDEX(Tab_UBIGEO[],MATCH(PlnMsv_Tab_Documentos[[#This Row],[Provincia]],Tab_UBIGEO[Provincia],0),MATCH(Y$34,Tab_UBIGEO[#Headers],0)),"")</f>
        <v/>
      </c>
      <c r="Z1270" s="50" t="str">
        <f>IF(PlnMsv_Tab_Documentos[[#This Row],[Departamento]]&lt;&gt;"",IF(COUNTIF(Tab_UBIGEO[Departamento],PlnMsv_Tab_Documentos[[#This Row],[Departamento]])&gt;=1,1,0),"")</f>
        <v/>
      </c>
      <c r="AA12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0" s="34"/>
    </row>
    <row r="1271" spans="3:29" ht="27.6" customHeight="1">
      <c r="C1271" s="88"/>
      <c r="D1271" s="89"/>
      <c r="E1271" s="90"/>
      <c r="F1271" s="91"/>
      <c r="G1271" s="92"/>
      <c r="H1271" s="93"/>
      <c r="I1271" s="93"/>
      <c r="J1271" s="94"/>
      <c r="K1271" s="94"/>
      <c r="L1271" s="94"/>
      <c r="M1271" s="94"/>
      <c r="N1271" s="94"/>
      <c r="O1271" s="95"/>
      <c r="P1271" s="96"/>
      <c r="T1271" s="49">
        <v>1237</v>
      </c>
      <c r="U12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1" s="50" t="str">
        <f>IFERROR(INDEX(Tab_UBIGEO[],MATCH(PlnMsv_Tab_DocumentosAux[[#This Row],[ADQ_UBIGEO]],Tab_UBIGEO[UBIGEO],0),MATCH($V$34,Tab_UBIGEO[#Headers],0)),"")</f>
        <v/>
      </c>
      <c r="W1271" s="50" t="str">
        <f>IFERROR(INDEX(Tab_UBIGEO[],MATCH(PlnMsv_Tab_DocumentosAux[[#This Row],[ADQ_UBIGEO]],Tab_UBIGEO[UBIGEO],0),MATCH($W$34,Tab_UBIGEO[#Headers],0)),"")</f>
        <v/>
      </c>
      <c r="X1271" s="51" t="str">
        <f>IFERROR(INDEX(Tab_UBIGEO[],MATCH(PlnMsv_Tab_Documentos[[#This Row],[Departamento]],Tab_UBIGEO[Departamento],0),MATCH(X$34,Tab_UBIGEO[#Headers],0)),"")</f>
        <v/>
      </c>
      <c r="Y1271" s="51" t="str">
        <f>IFERROR(INDEX(Tab_UBIGEO[],MATCH(PlnMsv_Tab_Documentos[[#This Row],[Provincia]],Tab_UBIGEO[Provincia],0),MATCH(Y$34,Tab_UBIGEO[#Headers],0)),"")</f>
        <v/>
      </c>
      <c r="Z1271" s="50" t="str">
        <f>IF(PlnMsv_Tab_Documentos[[#This Row],[Departamento]]&lt;&gt;"",IF(COUNTIF(Tab_UBIGEO[Departamento],PlnMsv_Tab_Documentos[[#This Row],[Departamento]])&gt;=1,1,0),"")</f>
        <v/>
      </c>
      <c r="AA12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1" s="34"/>
    </row>
    <row r="1272" spans="3:29" ht="27.6" customHeight="1">
      <c r="C1272" s="88"/>
      <c r="D1272" s="89"/>
      <c r="E1272" s="90"/>
      <c r="F1272" s="91"/>
      <c r="G1272" s="92"/>
      <c r="H1272" s="93"/>
      <c r="I1272" s="93"/>
      <c r="J1272" s="94"/>
      <c r="K1272" s="94"/>
      <c r="L1272" s="94"/>
      <c r="M1272" s="94"/>
      <c r="N1272" s="94"/>
      <c r="O1272" s="95"/>
      <c r="P1272" s="96"/>
      <c r="T1272" s="49">
        <v>1238</v>
      </c>
      <c r="U12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2" s="50" t="str">
        <f>IFERROR(INDEX(Tab_UBIGEO[],MATCH(PlnMsv_Tab_DocumentosAux[[#This Row],[ADQ_UBIGEO]],Tab_UBIGEO[UBIGEO],0),MATCH($V$34,Tab_UBIGEO[#Headers],0)),"")</f>
        <v/>
      </c>
      <c r="W1272" s="50" t="str">
        <f>IFERROR(INDEX(Tab_UBIGEO[],MATCH(PlnMsv_Tab_DocumentosAux[[#This Row],[ADQ_UBIGEO]],Tab_UBIGEO[UBIGEO],0),MATCH($W$34,Tab_UBIGEO[#Headers],0)),"")</f>
        <v/>
      </c>
      <c r="X1272" s="51" t="str">
        <f>IFERROR(INDEX(Tab_UBIGEO[],MATCH(PlnMsv_Tab_Documentos[[#This Row],[Departamento]],Tab_UBIGEO[Departamento],0),MATCH(X$34,Tab_UBIGEO[#Headers],0)),"")</f>
        <v/>
      </c>
      <c r="Y1272" s="51" t="str">
        <f>IFERROR(INDEX(Tab_UBIGEO[],MATCH(PlnMsv_Tab_Documentos[[#This Row],[Provincia]],Tab_UBIGEO[Provincia],0),MATCH(Y$34,Tab_UBIGEO[#Headers],0)),"")</f>
        <v/>
      </c>
      <c r="Z1272" s="50" t="str">
        <f>IF(PlnMsv_Tab_Documentos[[#This Row],[Departamento]]&lt;&gt;"",IF(COUNTIF(Tab_UBIGEO[Departamento],PlnMsv_Tab_Documentos[[#This Row],[Departamento]])&gt;=1,1,0),"")</f>
        <v/>
      </c>
      <c r="AA12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2" s="34"/>
    </row>
    <row r="1273" spans="3:29" ht="27.6" customHeight="1">
      <c r="C1273" s="88"/>
      <c r="D1273" s="89"/>
      <c r="E1273" s="90"/>
      <c r="F1273" s="91"/>
      <c r="G1273" s="92"/>
      <c r="H1273" s="93"/>
      <c r="I1273" s="93"/>
      <c r="J1273" s="94"/>
      <c r="K1273" s="94"/>
      <c r="L1273" s="94"/>
      <c r="M1273" s="94"/>
      <c r="N1273" s="94"/>
      <c r="O1273" s="95"/>
      <c r="P1273" s="96"/>
      <c r="T1273" s="49">
        <v>1239</v>
      </c>
      <c r="U12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3" s="50" t="str">
        <f>IFERROR(INDEX(Tab_UBIGEO[],MATCH(PlnMsv_Tab_DocumentosAux[[#This Row],[ADQ_UBIGEO]],Tab_UBIGEO[UBIGEO],0),MATCH($V$34,Tab_UBIGEO[#Headers],0)),"")</f>
        <v/>
      </c>
      <c r="W1273" s="50" t="str">
        <f>IFERROR(INDEX(Tab_UBIGEO[],MATCH(PlnMsv_Tab_DocumentosAux[[#This Row],[ADQ_UBIGEO]],Tab_UBIGEO[UBIGEO],0),MATCH($W$34,Tab_UBIGEO[#Headers],0)),"")</f>
        <v/>
      </c>
      <c r="X1273" s="51" t="str">
        <f>IFERROR(INDEX(Tab_UBIGEO[],MATCH(PlnMsv_Tab_Documentos[[#This Row],[Departamento]],Tab_UBIGEO[Departamento],0),MATCH(X$34,Tab_UBIGEO[#Headers],0)),"")</f>
        <v/>
      </c>
      <c r="Y1273" s="51" t="str">
        <f>IFERROR(INDEX(Tab_UBIGEO[],MATCH(PlnMsv_Tab_Documentos[[#This Row],[Provincia]],Tab_UBIGEO[Provincia],0),MATCH(Y$34,Tab_UBIGEO[#Headers],0)),"")</f>
        <v/>
      </c>
      <c r="Z1273" s="50" t="str">
        <f>IF(PlnMsv_Tab_Documentos[[#This Row],[Departamento]]&lt;&gt;"",IF(COUNTIF(Tab_UBIGEO[Departamento],PlnMsv_Tab_Documentos[[#This Row],[Departamento]])&gt;=1,1,0),"")</f>
        <v/>
      </c>
      <c r="AA12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3" s="34"/>
    </row>
    <row r="1274" spans="3:29" ht="27.6" customHeight="1">
      <c r="C1274" s="88"/>
      <c r="D1274" s="89"/>
      <c r="E1274" s="90"/>
      <c r="F1274" s="91"/>
      <c r="G1274" s="92"/>
      <c r="H1274" s="93"/>
      <c r="I1274" s="93"/>
      <c r="J1274" s="94"/>
      <c r="K1274" s="94"/>
      <c r="L1274" s="94"/>
      <c r="M1274" s="94"/>
      <c r="N1274" s="94"/>
      <c r="O1274" s="95"/>
      <c r="P1274" s="96"/>
      <c r="T1274" s="49">
        <v>1240</v>
      </c>
      <c r="U12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4" s="50" t="str">
        <f>IFERROR(INDEX(Tab_UBIGEO[],MATCH(PlnMsv_Tab_DocumentosAux[[#This Row],[ADQ_UBIGEO]],Tab_UBIGEO[UBIGEO],0),MATCH($V$34,Tab_UBIGEO[#Headers],0)),"")</f>
        <v/>
      </c>
      <c r="W1274" s="50" t="str">
        <f>IFERROR(INDEX(Tab_UBIGEO[],MATCH(PlnMsv_Tab_DocumentosAux[[#This Row],[ADQ_UBIGEO]],Tab_UBIGEO[UBIGEO],0),MATCH($W$34,Tab_UBIGEO[#Headers],0)),"")</f>
        <v/>
      </c>
      <c r="X1274" s="51" t="str">
        <f>IFERROR(INDEX(Tab_UBIGEO[],MATCH(PlnMsv_Tab_Documentos[[#This Row],[Departamento]],Tab_UBIGEO[Departamento],0),MATCH(X$34,Tab_UBIGEO[#Headers],0)),"")</f>
        <v/>
      </c>
      <c r="Y1274" s="51" t="str">
        <f>IFERROR(INDEX(Tab_UBIGEO[],MATCH(PlnMsv_Tab_Documentos[[#This Row],[Provincia]],Tab_UBIGEO[Provincia],0),MATCH(Y$34,Tab_UBIGEO[#Headers],0)),"")</f>
        <v/>
      </c>
      <c r="Z1274" s="50" t="str">
        <f>IF(PlnMsv_Tab_Documentos[[#This Row],[Departamento]]&lt;&gt;"",IF(COUNTIF(Tab_UBIGEO[Departamento],PlnMsv_Tab_Documentos[[#This Row],[Departamento]])&gt;=1,1,0),"")</f>
        <v/>
      </c>
      <c r="AA12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4" s="34"/>
    </row>
    <row r="1275" spans="3:29" ht="27.6" customHeight="1">
      <c r="C1275" s="88"/>
      <c r="D1275" s="89"/>
      <c r="E1275" s="90"/>
      <c r="F1275" s="91"/>
      <c r="G1275" s="92"/>
      <c r="H1275" s="93"/>
      <c r="I1275" s="93"/>
      <c r="J1275" s="94"/>
      <c r="K1275" s="94"/>
      <c r="L1275" s="94"/>
      <c r="M1275" s="94"/>
      <c r="N1275" s="94"/>
      <c r="O1275" s="95"/>
      <c r="P1275" s="96"/>
      <c r="T1275" s="49">
        <v>1241</v>
      </c>
      <c r="U12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5" s="50" t="str">
        <f>IFERROR(INDEX(Tab_UBIGEO[],MATCH(PlnMsv_Tab_DocumentosAux[[#This Row],[ADQ_UBIGEO]],Tab_UBIGEO[UBIGEO],0),MATCH($V$34,Tab_UBIGEO[#Headers],0)),"")</f>
        <v/>
      </c>
      <c r="W1275" s="50" t="str">
        <f>IFERROR(INDEX(Tab_UBIGEO[],MATCH(PlnMsv_Tab_DocumentosAux[[#This Row],[ADQ_UBIGEO]],Tab_UBIGEO[UBIGEO],0),MATCH($W$34,Tab_UBIGEO[#Headers],0)),"")</f>
        <v/>
      </c>
      <c r="X1275" s="51" t="str">
        <f>IFERROR(INDEX(Tab_UBIGEO[],MATCH(PlnMsv_Tab_Documentos[[#This Row],[Departamento]],Tab_UBIGEO[Departamento],0),MATCH(X$34,Tab_UBIGEO[#Headers],0)),"")</f>
        <v/>
      </c>
      <c r="Y1275" s="51" t="str">
        <f>IFERROR(INDEX(Tab_UBIGEO[],MATCH(PlnMsv_Tab_Documentos[[#This Row],[Provincia]],Tab_UBIGEO[Provincia],0),MATCH(Y$34,Tab_UBIGEO[#Headers],0)),"")</f>
        <v/>
      </c>
      <c r="Z1275" s="50" t="str">
        <f>IF(PlnMsv_Tab_Documentos[[#This Row],[Departamento]]&lt;&gt;"",IF(COUNTIF(Tab_UBIGEO[Departamento],PlnMsv_Tab_Documentos[[#This Row],[Departamento]])&gt;=1,1,0),"")</f>
        <v/>
      </c>
      <c r="AA12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5" s="34"/>
    </row>
    <row r="1276" spans="3:29" ht="27.6" customHeight="1">
      <c r="C1276" s="88"/>
      <c r="D1276" s="89"/>
      <c r="E1276" s="90"/>
      <c r="F1276" s="91"/>
      <c r="G1276" s="92"/>
      <c r="H1276" s="93"/>
      <c r="I1276" s="93"/>
      <c r="J1276" s="94"/>
      <c r="K1276" s="94"/>
      <c r="L1276" s="94"/>
      <c r="M1276" s="94"/>
      <c r="N1276" s="94"/>
      <c r="O1276" s="95"/>
      <c r="P1276" s="96"/>
      <c r="T1276" s="49">
        <v>1242</v>
      </c>
      <c r="U12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6" s="50" t="str">
        <f>IFERROR(INDEX(Tab_UBIGEO[],MATCH(PlnMsv_Tab_DocumentosAux[[#This Row],[ADQ_UBIGEO]],Tab_UBIGEO[UBIGEO],0),MATCH($V$34,Tab_UBIGEO[#Headers],0)),"")</f>
        <v/>
      </c>
      <c r="W1276" s="50" t="str">
        <f>IFERROR(INDEX(Tab_UBIGEO[],MATCH(PlnMsv_Tab_DocumentosAux[[#This Row],[ADQ_UBIGEO]],Tab_UBIGEO[UBIGEO],0),MATCH($W$34,Tab_UBIGEO[#Headers],0)),"")</f>
        <v/>
      </c>
      <c r="X1276" s="51" t="str">
        <f>IFERROR(INDEX(Tab_UBIGEO[],MATCH(PlnMsv_Tab_Documentos[[#This Row],[Departamento]],Tab_UBIGEO[Departamento],0),MATCH(X$34,Tab_UBIGEO[#Headers],0)),"")</f>
        <v/>
      </c>
      <c r="Y1276" s="51" t="str">
        <f>IFERROR(INDEX(Tab_UBIGEO[],MATCH(PlnMsv_Tab_Documentos[[#This Row],[Provincia]],Tab_UBIGEO[Provincia],0),MATCH(Y$34,Tab_UBIGEO[#Headers],0)),"")</f>
        <v/>
      </c>
      <c r="Z1276" s="50" t="str">
        <f>IF(PlnMsv_Tab_Documentos[[#This Row],[Departamento]]&lt;&gt;"",IF(COUNTIF(Tab_UBIGEO[Departamento],PlnMsv_Tab_Documentos[[#This Row],[Departamento]])&gt;=1,1,0),"")</f>
        <v/>
      </c>
      <c r="AA12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6" s="34"/>
    </row>
    <row r="1277" spans="3:29" ht="27.6" customHeight="1">
      <c r="C1277" s="88"/>
      <c r="D1277" s="89"/>
      <c r="E1277" s="90"/>
      <c r="F1277" s="91"/>
      <c r="G1277" s="92"/>
      <c r="H1277" s="93"/>
      <c r="I1277" s="93"/>
      <c r="J1277" s="94"/>
      <c r="K1277" s="94"/>
      <c r="L1277" s="94"/>
      <c r="M1277" s="94"/>
      <c r="N1277" s="94"/>
      <c r="O1277" s="95"/>
      <c r="P1277" s="96"/>
      <c r="T1277" s="49">
        <v>1243</v>
      </c>
      <c r="U12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7" s="50" t="str">
        <f>IFERROR(INDEX(Tab_UBIGEO[],MATCH(PlnMsv_Tab_DocumentosAux[[#This Row],[ADQ_UBIGEO]],Tab_UBIGEO[UBIGEO],0),MATCH($V$34,Tab_UBIGEO[#Headers],0)),"")</f>
        <v/>
      </c>
      <c r="W1277" s="50" t="str">
        <f>IFERROR(INDEX(Tab_UBIGEO[],MATCH(PlnMsv_Tab_DocumentosAux[[#This Row],[ADQ_UBIGEO]],Tab_UBIGEO[UBIGEO],0),MATCH($W$34,Tab_UBIGEO[#Headers],0)),"")</f>
        <v/>
      </c>
      <c r="X1277" s="51" t="str">
        <f>IFERROR(INDEX(Tab_UBIGEO[],MATCH(PlnMsv_Tab_Documentos[[#This Row],[Departamento]],Tab_UBIGEO[Departamento],0),MATCH(X$34,Tab_UBIGEO[#Headers],0)),"")</f>
        <v/>
      </c>
      <c r="Y1277" s="51" t="str">
        <f>IFERROR(INDEX(Tab_UBIGEO[],MATCH(PlnMsv_Tab_Documentos[[#This Row],[Provincia]],Tab_UBIGEO[Provincia],0),MATCH(Y$34,Tab_UBIGEO[#Headers],0)),"")</f>
        <v/>
      </c>
      <c r="Z1277" s="50" t="str">
        <f>IF(PlnMsv_Tab_Documentos[[#This Row],[Departamento]]&lt;&gt;"",IF(COUNTIF(Tab_UBIGEO[Departamento],PlnMsv_Tab_Documentos[[#This Row],[Departamento]])&gt;=1,1,0),"")</f>
        <v/>
      </c>
      <c r="AA12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7" s="34"/>
    </row>
    <row r="1278" spans="3:29" ht="27.6" customHeight="1">
      <c r="C1278" s="88"/>
      <c r="D1278" s="89"/>
      <c r="E1278" s="90"/>
      <c r="F1278" s="91"/>
      <c r="G1278" s="92"/>
      <c r="H1278" s="93"/>
      <c r="I1278" s="93"/>
      <c r="J1278" s="94"/>
      <c r="K1278" s="94"/>
      <c r="L1278" s="94"/>
      <c r="M1278" s="94"/>
      <c r="N1278" s="94"/>
      <c r="O1278" s="95"/>
      <c r="P1278" s="96"/>
      <c r="T1278" s="49">
        <v>1244</v>
      </c>
      <c r="U12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8" s="50" t="str">
        <f>IFERROR(INDEX(Tab_UBIGEO[],MATCH(PlnMsv_Tab_DocumentosAux[[#This Row],[ADQ_UBIGEO]],Tab_UBIGEO[UBIGEO],0),MATCH($V$34,Tab_UBIGEO[#Headers],0)),"")</f>
        <v/>
      </c>
      <c r="W1278" s="50" t="str">
        <f>IFERROR(INDEX(Tab_UBIGEO[],MATCH(PlnMsv_Tab_DocumentosAux[[#This Row],[ADQ_UBIGEO]],Tab_UBIGEO[UBIGEO],0),MATCH($W$34,Tab_UBIGEO[#Headers],0)),"")</f>
        <v/>
      </c>
      <c r="X1278" s="51" t="str">
        <f>IFERROR(INDEX(Tab_UBIGEO[],MATCH(PlnMsv_Tab_Documentos[[#This Row],[Departamento]],Tab_UBIGEO[Departamento],0),MATCH(X$34,Tab_UBIGEO[#Headers],0)),"")</f>
        <v/>
      </c>
      <c r="Y1278" s="51" t="str">
        <f>IFERROR(INDEX(Tab_UBIGEO[],MATCH(PlnMsv_Tab_Documentos[[#This Row],[Provincia]],Tab_UBIGEO[Provincia],0),MATCH(Y$34,Tab_UBIGEO[#Headers],0)),"")</f>
        <v/>
      </c>
      <c r="Z1278" s="50" t="str">
        <f>IF(PlnMsv_Tab_Documentos[[#This Row],[Departamento]]&lt;&gt;"",IF(COUNTIF(Tab_UBIGEO[Departamento],PlnMsv_Tab_Documentos[[#This Row],[Departamento]])&gt;=1,1,0),"")</f>
        <v/>
      </c>
      <c r="AA12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8" s="34"/>
    </row>
    <row r="1279" spans="3:29" ht="27.6" customHeight="1">
      <c r="C1279" s="88"/>
      <c r="D1279" s="89"/>
      <c r="E1279" s="90"/>
      <c r="F1279" s="91"/>
      <c r="G1279" s="92"/>
      <c r="H1279" s="93"/>
      <c r="I1279" s="93"/>
      <c r="J1279" s="94"/>
      <c r="K1279" s="94"/>
      <c r="L1279" s="94"/>
      <c r="M1279" s="94"/>
      <c r="N1279" s="94"/>
      <c r="O1279" s="95"/>
      <c r="P1279" s="96"/>
      <c r="T1279" s="49">
        <v>1245</v>
      </c>
      <c r="U12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79" s="50" t="str">
        <f>IFERROR(INDEX(Tab_UBIGEO[],MATCH(PlnMsv_Tab_DocumentosAux[[#This Row],[ADQ_UBIGEO]],Tab_UBIGEO[UBIGEO],0),MATCH($V$34,Tab_UBIGEO[#Headers],0)),"")</f>
        <v/>
      </c>
      <c r="W1279" s="50" t="str">
        <f>IFERROR(INDEX(Tab_UBIGEO[],MATCH(PlnMsv_Tab_DocumentosAux[[#This Row],[ADQ_UBIGEO]],Tab_UBIGEO[UBIGEO],0),MATCH($W$34,Tab_UBIGEO[#Headers],0)),"")</f>
        <v/>
      </c>
      <c r="X1279" s="51" t="str">
        <f>IFERROR(INDEX(Tab_UBIGEO[],MATCH(PlnMsv_Tab_Documentos[[#This Row],[Departamento]],Tab_UBIGEO[Departamento],0),MATCH(X$34,Tab_UBIGEO[#Headers],0)),"")</f>
        <v/>
      </c>
      <c r="Y1279" s="51" t="str">
        <f>IFERROR(INDEX(Tab_UBIGEO[],MATCH(PlnMsv_Tab_Documentos[[#This Row],[Provincia]],Tab_UBIGEO[Provincia],0),MATCH(Y$34,Tab_UBIGEO[#Headers],0)),"")</f>
        <v/>
      </c>
      <c r="Z1279" s="50" t="str">
        <f>IF(PlnMsv_Tab_Documentos[[#This Row],[Departamento]]&lt;&gt;"",IF(COUNTIF(Tab_UBIGEO[Departamento],PlnMsv_Tab_Documentos[[#This Row],[Departamento]])&gt;=1,1,0),"")</f>
        <v/>
      </c>
      <c r="AA12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79" s="34"/>
    </row>
    <row r="1280" spans="3:29" ht="27.6" customHeight="1">
      <c r="C1280" s="88"/>
      <c r="D1280" s="89"/>
      <c r="E1280" s="90"/>
      <c r="F1280" s="91"/>
      <c r="G1280" s="92"/>
      <c r="H1280" s="93"/>
      <c r="I1280" s="93"/>
      <c r="J1280" s="94"/>
      <c r="K1280" s="94"/>
      <c r="L1280" s="94"/>
      <c r="M1280" s="94"/>
      <c r="N1280" s="94"/>
      <c r="O1280" s="95"/>
      <c r="P1280" s="96"/>
      <c r="T1280" s="49">
        <v>1246</v>
      </c>
      <c r="U12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0" s="50" t="str">
        <f>IFERROR(INDEX(Tab_UBIGEO[],MATCH(PlnMsv_Tab_DocumentosAux[[#This Row],[ADQ_UBIGEO]],Tab_UBIGEO[UBIGEO],0),MATCH($V$34,Tab_UBIGEO[#Headers],0)),"")</f>
        <v/>
      </c>
      <c r="W1280" s="50" t="str">
        <f>IFERROR(INDEX(Tab_UBIGEO[],MATCH(PlnMsv_Tab_DocumentosAux[[#This Row],[ADQ_UBIGEO]],Tab_UBIGEO[UBIGEO],0),MATCH($W$34,Tab_UBIGEO[#Headers],0)),"")</f>
        <v/>
      </c>
      <c r="X1280" s="51" t="str">
        <f>IFERROR(INDEX(Tab_UBIGEO[],MATCH(PlnMsv_Tab_Documentos[[#This Row],[Departamento]],Tab_UBIGEO[Departamento],0),MATCH(X$34,Tab_UBIGEO[#Headers],0)),"")</f>
        <v/>
      </c>
      <c r="Y1280" s="51" t="str">
        <f>IFERROR(INDEX(Tab_UBIGEO[],MATCH(PlnMsv_Tab_Documentos[[#This Row],[Provincia]],Tab_UBIGEO[Provincia],0),MATCH(Y$34,Tab_UBIGEO[#Headers],0)),"")</f>
        <v/>
      </c>
      <c r="Z1280" s="50" t="str">
        <f>IF(PlnMsv_Tab_Documentos[[#This Row],[Departamento]]&lt;&gt;"",IF(COUNTIF(Tab_UBIGEO[Departamento],PlnMsv_Tab_Documentos[[#This Row],[Departamento]])&gt;=1,1,0),"")</f>
        <v/>
      </c>
      <c r="AA12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0" s="34"/>
    </row>
    <row r="1281" spans="3:29" ht="27.6" customHeight="1">
      <c r="C1281" s="88"/>
      <c r="D1281" s="89"/>
      <c r="E1281" s="90"/>
      <c r="F1281" s="91"/>
      <c r="G1281" s="92"/>
      <c r="H1281" s="93"/>
      <c r="I1281" s="93"/>
      <c r="J1281" s="94"/>
      <c r="K1281" s="94"/>
      <c r="L1281" s="94"/>
      <c r="M1281" s="94"/>
      <c r="N1281" s="94"/>
      <c r="O1281" s="95"/>
      <c r="P1281" s="96"/>
      <c r="T1281" s="49">
        <v>1247</v>
      </c>
      <c r="U12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1" s="50" t="str">
        <f>IFERROR(INDEX(Tab_UBIGEO[],MATCH(PlnMsv_Tab_DocumentosAux[[#This Row],[ADQ_UBIGEO]],Tab_UBIGEO[UBIGEO],0),MATCH($V$34,Tab_UBIGEO[#Headers],0)),"")</f>
        <v/>
      </c>
      <c r="W1281" s="50" t="str">
        <f>IFERROR(INDEX(Tab_UBIGEO[],MATCH(PlnMsv_Tab_DocumentosAux[[#This Row],[ADQ_UBIGEO]],Tab_UBIGEO[UBIGEO],0),MATCH($W$34,Tab_UBIGEO[#Headers],0)),"")</f>
        <v/>
      </c>
      <c r="X1281" s="51" t="str">
        <f>IFERROR(INDEX(Tab_UBIGEO[],MATCH(PlnMsv_Tab_Documentos[[#This Row],[Departamento]],Tab_UBIGEO[Departamento],0),MATCH(X$34,Tab_UBIGEO[#Headers],0)),"")</f>
        <v/>
      </c>
      <c r="Y1281" s="51" t="str">
        <f>IFERROR(INDEX(Tab_UBIGEO[],MATCH(PlnMsv_Tab_Documentos[[#This Row],[Provincia]],Tab_UBIGEO[Provincia],0),MATCH(Y$34,Tab_UBIGEO[#Headers],0)),"")</f>
        <v/>
      </c>
      <c r="Z1281" s="50" t="str">
        <f>IF(PlnMsv_Tab_Documentos[[#This Row],[Departamento]]&lt;&gt;"",IF(COUNTIF(Tab_UBIGEO[Departamento],PlnMsv_Tab_Documentos[[#This Row],[Departamento]])&gt;=1,1,0),"")</f>
        <v/>
      </c>
      <c r="AA12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1" s="34"/>
    </row>
    <row r="1282" spans="3:29" ht="27.6" customHeight="1">
      <c r="C1282" s="88"/>
      <c r="D1282" s="89"/>
      <c r="E1282" s="90"/>
      <c r="F1282" s="91"/>
      <c r="G1282" s="92"/>
      <c r="H1282" s="93"/>
      <c r="I1282" s="93"/>
      <c r="J1282" s="94"/>
      <c r="K1282" s="94"/>
      <c r="L1282" s="94"/>
      <c r="M1282" s="94"/>
      <c r="N1282" s="94"/>
      <c r="O1282" s="95"/>
      <c r="P1282" s="96"/>
      <c r="T1282" s="49">
        <v>1248</v>
      </c>
      <c r="U12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2" s="50" t="str">
        <f>IFERROR(INDEX(Tab_UBIGEO[],MATCH(PlnMsv_Tab_DocumentosAux[[#This Row],[ADQ_UBIGEO]],Tab_UBIGEO[UBIGEO],0),MATCH($V$34,Tab_UBIGEO[#Headers],0)),"")</f>
        <v/>
      </c>
      <c r="W1282" s="50" t="str">
        <f>IFERROR(INDEX(Tab_UBIGEO[],MATCH(PlnMsv_Tab_DocumentosAux[[#This Row],[ADQ_UBIGEO]],Tab_UBIGEO[UBIGEO],0),MATCH($W$34,Tab_UBIGEO[#Headers],0)),"")</f>
        <v/>
      </c>
      <c r="X1282" s="51" t="str">
        <f>IFERROR(INDEX(Tab_UBIGEO[],MATCH(PlnMsv_Tab_Documentos[[#This Row],[Departamento]],Tab_UBIGEO[Departamento],0),MATCH(X$34,Tab_UBIGEO[#Headers],0)),"")</f>
        <v/>
      </c>
      <c r="Y1282" s="51" t="str">
        <f>IFERROR(INDEX(Tab_UBIGEO[],MATCH(PlnMsv_Tab_Documentos[[#This Row],[Provincia]],Tab_UBIGEO[Provincia],0),MATCH(Y$34,Tab_UBIGEO[#Headers],0)),"")</f>
        <v/>
      </c>
      <c r="Z1282" s="50" t="str">
        <f>IF(PlnMsv_Tab_Documentos[[#This Row],[Departamento]]&lt;&gt;"",IF(COUNTIF(Tab_UBIGEO[Departamento],PlnMsv_Tab_Documentos[[#This Row],[Departamento]])&gt;=1,1,0),"")</f>
        <v/>
      </c>
      <c r="AA12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2" s="34"/>
    </row>
    <row r="1283" spans="3:29" ht="27.6" customHeight="1">
      <c r="C1283" s="88"/>
      <c r="D1283" s="89"/>
      <c r="E1283" s="90"/>
      <c r="F1283" s="91"/>
      <c r="G1283" s="92"/>
      <c r="H1283" s="93"/>
      <c r="I1283" s="93"/>
      <c r="J1283" s="94"/>
      <c r="K1283" s="94"/>
      <c r="L1283" s="94"/>
      <c r="M1283" s="94"/>
      <c r="N1283" s="94"/>
      <c r="O1283" s="95"/>
      <c r="P1283" s="96"/>
      <c r="T1283" s="49">
        <v>1249</v>
      </c>
      <c r="U12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3" s="50" t="str">
        <f>IFERROR(INDEX(Tab_UBIGEO[],MATCH(PlnMsv_Tab_DocumentosAux[[#This Row],[ADQ_UBIGEO]],Tab_UBIGEO[UBIGEO],0),MATCH($V$34,Tab_UBIGEO[#Headers],0)),"")</f>
        <v/>
      </c>
      <c r="W1283" s="50" t="str">
        <f>IFERROR(INDEX(Tab_UBIGEO[],MATCH(PlnMsv_Tab_DocumentosAux[[#This Row],[ADQ_UBIGEO]],Tab_UBIGEO[UBIGEO],0),MATCH($W$34,Tab_UBIGEO[#Headers],0)),"")</f>
        <v/>
      </c>
      <c r="X1283" s="51" t="str">
        <f>IFERROR(INDEX(Tab_UBIGEO[],MATCH(PlnMsv_Tab_Documentos[[#This Row],[Departamento]],Tab_UBIGEO[Departamento],0),MATCH(X$34,Tab_UBIGEO[#Headers],0)),"")</f>
        <v/>
      </c>
      <c r="Y1283" s="51" t="str">
        <f>IFERROR(INDEX(Tab_UBIGEO[],MATCH(PlnMsv_Tab_Documentos[[#This Row],[Provincia]],Tab_UBIGEO[Provincia],0),MATCH(Y$34,Tab_UBIGEO[#Headers],0)),"")</f>
        <v/>
      </c>
      <c r="Z1283" s="50" t="str">
        <f>IF(PlnMsv_Tab_Documentos[[#This Row],[Departamento]]&lt;&gt;"",IF(COUNTIF(Tab_UBIGEO[Departamento],PlnMsv_Tab_Documentos[[#This Row],[Departamento]])&gt;=1,1,0),"")</f>
        <v/>
      </c>
      <c r="AA12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3" s="34"/>
    </row>
    <row r="1284" spans="3:29" ht="27.6" customHeight="1">
      <c r="C1284" s="88"/>
      <c r="D1284" s="89"/>
      <c r="E1284" s="90"/>
      <c r="F1284" s="91"/>
      <c r="G1284" s="92"/>
      <c r="H1284" s="93"/>
      <c r="I1284" s="93"/>
      <c r="J1284" s="94"/>
      <c r="K1284" s="94"/>
      <c r="L1284" s="94"/>
      <c r="M1284" s="94"/>
      <c r="N1284" s="94"/>
      <c r="O1284" s="95"/>
      <c r="P1284" s="96"/>
      <c r="T1284" s="49">
        <v>1250</v>
      </c>
      <c r="U12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4" s="50" t="str">
        <f>IFERROR(INDEX(Tab_UBIGEO[],MATCH(PlnMsv_Tab_DocumentosAux[[#This Row],[ADQ_UBIGEO]],Tab_UBIGEO[UBIGEO],0),MATCH($V$34,Tab_UBIGEO[#Headers],0)),"")</f>
        <v/>
      </c>
      <c r="W1284" s="50" t="str">
        <f>IFERROR(INDEX(Tab_UBIGEO[],MATCH(PlnMsv_Tab_DocumentosAux[[#This Row],[ADQ_UBIGEO]],Tab_UBIGEO[UBIGEO],0),MATCH($W$34,Tab_UBIGEO[#Headers],0)),"")</f>
        <v/>
      </c>
      <c r="X1284" s="51" t="str">
        <f>IFERROR(INDEX(Tab_UBIGEO[],MATCH(PlnMsv_Tab_Documentos[[#This Row],[Departamento]],Tab_UBIGEO[Departamento],0),MATCH(X$34,Tab_UBIGEO[#Headers],0)),"")</f>
        <v/>
      </c>
      <c r="Y1284" s="51" t="str">
        <f>IFERROR(INDEX(Tab_UBIGEO[],MATCH(PlnMsv_Tab_Documentos[[#This Row],[Provincia]],Tab_UBIGEO[Provincia],0),MATCH(Y$34,Tab_UBIGEO[#Headers],0)),"")</f>
        <v/>
      </c>
      <c r="Z1284" s="50" t="str">
        <f>IF(PlnMsv_Tab_Documentos[[#This Row],[Departamento]]&lt;&gt;"",IF(COUNTIF(Tab_UBIGEO[Departamento],PlnMsv_Tab_Documentos[[#This Row],[Departamento]])&gt;=1,1,0),"")</f>
        <v/>
      </c>
      <c r="AA12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4" s="34"/>
    </row>
    <row r="1285" spans="3:29" ht="27.6" customHeight="1">
      <c r="C1285" s="88"/>
      <c r="D1285" s="89"/>
      <c r="E1285" s="90"/>
      <c r="F1285" s="91"/>
      <c r="G1285" s="92"/>
      <c r="H1285" s="93"/>
      <c r="I1285" s="93"/>
      <c r="J1285" s="94"/>
      <c r="K1285" s="94"/>
      <c r="L1285" s="94"/>
      <c r="M1285" s="94"/>
      <c r="N1285" s="94"/>
      <c r="O1285" s="95"/>
      <c r="P1285" s="96"/>
      <c r="T1285" s="49">
        <v>1251</v>
      </c>
      <c r="U12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5" s="50" t="str">
        <f>IFERROR(INDEX(Tab_UBIGEO[],MATCH(PlnMsv_Tab_DocumentosAux[[#This Row],[ADQ_UBIGEO]],Tab_UBIGEO[UBIGEO],0),MATCH($V$34,Tab_UBIGEO[#Headers],0)),"")</f>
        <v/>
      </c>
      <c r="W1285" s="50" t="str">
        <f>IFERROR(INDEX(Tab_UBIGEO[],MATCH(PlnMsv_Tab_DocumentosAux[[#This Row],[ADQ_UBIGEO]],Tab_UBIGEO[UBIGEO],0),MATCH($W$34,Tab_UBIGEO[#Headers],0)),"")</f>
        <v/>
      </c>
      <c r="X1285" s="51" t="str">
        <f>IFERROR(INDEX(Tab_UBIGEO[],MATCH(PlnMsv_Tab_Documentos[[#This Row],[Departamento]],Tab_UBIGEO[Departamento],0),MATCH(X$34,Tab_UBIGEO[#Headers],0)),"")</f>
        <v/>
      </c>
      <c r="Y1285" s="51" t="str">
        <f>IFERROR(INDEX(Tab_UBIGEO[],MATCH(PlnMsv_Tab_Documentos[[#This Row],[Provincia]],Tab_UBIGEO[Provincia],0),MATCH(Y$34,Tab_UBIGEO[#Headers],0)),"")</f>
        <v/>
      </c>
      <c r="Z1285" s="50" t="str">
        <f>IF(PlnMsv_Tab_Documentos[[#This Row],[Departamento]]&lt;&gt;"",IF(COUNTIF(Tab_UBIGEO[Departamento],PlnMsv_Tab_Documentos[[#This Row],[Departamento]])&gt;=1,1,0),"")</f>
        <v/>
      </c>
      <c r="AA12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5" s="34"/>
    </row>
    <row r="1286" spans="3:29" ht="27.6" customHeight="1">
      <c r="C1286" s="88"/>
      <c r="D1286" s="89"/>
      <c r="E1286" s="90"/>
      <c r="F1286" s="91"/>
      <c r="G1286" s="92"/>
      <c r="H1286" s="93"/>
      <c r="I1286" s="93"/>
      <c r="J1286" s="94"/>
      <c r="K1286" s="94"/>
      <c r="L1286" s="94"/>
      <c r="M1286" s="94"/>
      <c r="N1286" s="94"/>
      <c r="O1286" s="95"/>
      <c r="P1286" s="96"/>
      <c r="T1286" s="49">
        <v>1252</v>
      </c>
      <c r="U12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6" s="50" t="str">
        <f>IFERROR(INDEX(Tab_UBIGEO[],MATCH(PlnMsv_Tab_DocumentosAux[[#This Row],[ADQ_UBIGEO]],Tab_UBIGEO[UBIGEO],0),MATCH($V$34,Tab_UBIGEO[#Headers],0)),"")</f>
        <v/>
      </c>
      <c r="W1286" s="50" t="str">
        <f>IFERROR(INDEX(Tab_UBIGEO[],MATCH(PlnMsv_Tab_DocumentosAux[[#This Row],[ADQ_UBIGEO]],Tab_UBIGEO[UBIGEO],0),MATCH($W$34,Tab_UBIGEO[#Headers],0)),"")</f>
        <v/>
      </c>
      <c r="X1286" s="51" t="str">
        <f>IFERROR(INDEX(Tab_UBIGEO[],MATCH(PlnMsv_Tab_Documentos[[#This Row],[Departamento]],Tab_UBIGEO[Departamento],0),MATCH(X$34,Tab_UBIGEO[#Headers],0)),"")</f>
        <v/>
      </c>
      <c r="Y1286" s="51" t="str">
        <f>IFERROR(INDEX(Tab_UBIGEO[],MATCH(PlnMsv_Tab_Documentos[[#This Row],[Provincia]],Tab_UBIGEO[Provincia],0),MATCH(Y$34,Tab_UBIGEO[#Headers],0)),"")</f>
        <v/>
      </c>
      <c r="Z1286" s="50" t="str">
        <f>IF(PlnMsv_Tab_Documentos[[#This Row],[Departamento]]&lt;&gt;"",IF(COUNTIF(Tab_UBIGEO[Departamento],PlnMsv_Tab_Documentos[[#This Row],[Departamento]])&gt;=1,1,0),"")</f>
        <v/>
      </c>
      <c r="AA12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6" s="34"/>
    </row>
    <row r="1287" spans="3:29" ht="27.6" customHeight="1">
      <c r="C1287" s="88"/>
      <c r="D1287" s="89"/>
      <c r="E1287" s="90"/>
      <c r="F1287" s="91"/>
      <c r="G1287" s="92"/>
      <c r="H1287" s="93"/>
      <c r="I1287" s="93"/>
      <c r="J1287" s="94"/>
      <c r="K1287" s="94"/>
      <c r="L1287" s="94"/>
      <c r="M1287" s="94"/>
      <c r="N1287" s="94"/>
      <c r="O1287" s="95"/>
      <c r="P1287" s="96"/>
      <c r="T1287" s="49">
        <v>1253</v>
      </c>
      <c r="U12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7" s="50" t="str">
        <f>IFERROR(INDEX(Tab_UBIGEO[],MATCH(PlnMsv_Tab_DocumentosAux[[#This Row],[ADQ_UBIGEO]],Tab_UBIGEO[UBIGEO],0),MATCH($V$34,Tab_UBIGEO[#Headers],0)),"")</f>
        <v/>
      </c>
      <c r="W1287" s="50" t="str">
        <f>IFERROR(INDEX(Tab_UBIGEO[],MATCH(PlnMsv_Tab_DocumentosAux[[#This Row],[ADQ_UBIGEO]],Tab_UBIGEO[UBIGEO],0),MATCH($W$34,Tab_UBIGEO[#Headers],0)),"")</f>
        <v/>
      </c>
      <c r="X1287" s="51" t="str">
        <f>IFERROR(INDEX(Tab_UBIGEO[],MATCH(PlnMsv_Tab_Documentos[[#This Row],[Departamento]],Tab_UBIGEO[Departamento],0),MATCH(X$34,Tab_UBIGEO[#Headers],0)),"")</f>
        <v/>
      </c>
      <c r="Y1287" s="51" t="str">
        <f>IFERROR(INDEX(Tab_UBIGEO[],MATCH(PlnMsv_Tab_Documentos[[#This Row],[Provincia]],Tab_UBIGEO[Provincia],0),MATCH(Y$34,Tab_UBIGEO[#Headers],0)),"")</f>
        <v/>
      </c>
      <c r="Z1287" s="50" t="str">
        <f>IF(PlnMsv_Tab_Documentos[[#This Row],[Departamento]]&lt;&gt;"",IF(COUNTIF(Tab_UBIGEO[Departamento],PlnMsv_Tab_Documentos[[#This Row],[Departamento]])&gt;=1,1,0),"")</f>
        <v/>
      </c>
      <c r="AA12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7" s="34"/>
    </row>
    <row r="1288" spans="3:29" ht="27.6" customHeight="1">
      <c r="C1288" s="88"/>
      <c r="D1288" s="89"/>
      <c r="E1288" s="90"/>
      <c r="F1288" s="91"/>
      <c r="G1288" s="92"/>
      <c r="H1288" s="93"/>
      <c r="I1288" s="93"/>
      <c r="J1288" s="94"/>
      <c r="K1288" s="94"/>
      <c r="L1288" s="94"/>
      <c r="M1288" s="94"/>
      <c r="N1288" s="94"/>
      <c r="O1288" s="95"/>
      <c r="P1288" s="96"/>
      <c r="T1288" s="49">
        <v>1254</v>
      </c>
      <c r="U12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8" s="50" t="str">
        <f>IFERROR(INDEX(Tab_UBIGEO[],MATCH(PlnMsv_Tab_DocumentosAux[[#This Row],[ADQ_UBIGEO]],Tab_UBIGEO[UBIGEO],0),MATCH($V$34,Tab_UBIGEO[#Headers],0)),"")</f>
        <v/>
      </c>
      <c r="W1288" s="50" t="str">
        <f>IFERROR(INDEX(Tab_UBIGEO[],MATCH(PlnMsv_Tab_DocumentosAux[[#This Row],[ADQ_UBIGEO]],Tab_UBIGEO[UBIGEO],0),MATCH($W$34,Tab_UBIGEO[#Headers],0)),"")</f>
        <v/>
      </c>
      <c r="X1288" s="51" t="str">
        <f>IFERROR(INDEX(Tab_UBIGEO[],MATCH(PlnMsv_Tab_Documentos[[#This Row],[Departamento]],Tab_UBIGEO[Departamento],0),MATCH(X$34,Tab_UBIGEO[#Headers],0)),"")</f>
        <v/>
      </c>
      <c r="Y1288" s="51" t="str">
        <f>IFERROR(INDEX(Tab_UBIGEO[],MATCH(PlnMsv_Tab_Documentos[[#This Row],[Provincia]],Tab_UBIGEO[Provincia],0),MATCH(Y$34,Tab_UBIGEO[#Headers],0)),"")</f>
        <v/>
      </c>
      <c r="Z1288" s="50" t="str">
        <f>IF(PlnMsv_Tab_Documentos[[#This Row],[Departamento]]&lt;&gt;"",IF(COUNTIF(Tab_UBIGEO[Departamento],PlnMsv_Tab_Documentos[[#This Row],[Departamento]])&gt;=1,1,0),"")</f>
        <v/>
      </c>
      <c r="AA12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8" s="34"/>
    </row>
    <row r="1289" spans="3:29" ht="27.6" customHeight="1">
      <c r="C1289" s="88"/>
      <c r="D1289" s="89"/>
      <c r="E1289" s="90"/>
      <c r="F1289" s="91"/>
      <c r="G1289" s="92"/>
      <c r="H1289" s="93"/>
      <c r="I1289" s="93"/>
      <c r="J1289" s="94"/>
      <c r="K1289" s="94"/>
      <c r="L1289" s="94"/>
      <c r="M1289" s="94"/>
      <c r="N1289" s="94"/>
      <c r="O1289" s="95"/>
      <c r="P1289" s="96"/>
      <c r="T1289" s="49">
        <v>1255</v>
      </c>
      <c r="U12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89" s="50" t="str">
        <f>IFERROR(INDEX(Tab_UBIGEO[],MATCH(PlnMsv_Tab_DocumentosAux[[#This Row],[ADQ_UBIGEO]],Tab_UBIGEO[UBIGEO],0),MATCH($V$34,Tab_UBIGEO[#Headers],0)),"")</f>
        <v/>
      </c>
      <c r="W1289" s="50" t="str">
        <f>IFERROR(INDEX(Tab_UBIGEO[],MATCH(PlnMsv_Tab_DocumentosAux[[#This Row],[ADQ_UBIGEO]],Tab_UBIGEO[UBIGEO],0),MATCH($W$34,Tab_UBIGEO[#Headers],0)),"")</f>
        <v/>
      </c>
      <c r="X1289" s="51" t="str">
        <f>IFERROR(INDEX(Tab_UBIGEO[],MATCH(PlnMsv_Tab_Documentos[[#This Row],[Departamento]],Tab_UBIGEO[Departamento],0),MATCH(X$34,Tab_UBIGEO[#Headers],0)),"")</f>
        <v/>
      </c>
      <c r="Y1289" s="51" t="str">
        <f>IFERROR(INDEX(Tab_UBIGEO[],MATCH(PlnMsv_Tab_Documentos[[#This Row],[Provincia]],Tab_UBIGEO[Provincia],0),MATCH(Y$34,Tab_UBIGEO[#Headers],0)),"")</f>
        <v/>
      </c>
      <c r="Z1289" s="50" t="str">
        <f>IF(PlnMsv_Tab_Documentos[[#This Row],[Departamento]]&lt;&gt;"",IF(COUNTIF(Tab_UBIGEO[Departamento],PlnMsv_Tab_Documentos[[#This Row],[Departamento]])&gt;=1,1,0),"")</f>
        <v/>
      </c>
      <c r="AA12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89" s="34"/>
    </row>
    <row r="1290" spans="3:29" ht="27.6" customHeight="1">
      <c r="C1290" s="88"/>
      <c r="D1290" s="89"/>
      <c r="E1290" s="90"/>
      <c r="F1290" s="91"/>
      <c r="G1290" s="92"/>
      <c r="H1290" s="93"/>
      <c r="I1290" s="93"/>
      <c r="J1290" s="94"/>
      <c r="K1290" s="94"/>
      <c r="L1290" s="94"/>
      <c r="M1290" s="94"/>
      <c r="N1290" s="94"/>
      <c r="O1290" s="95"/>
      <c r="P1290" s="96"/>
      <c r="T1290" s="49">
        <v>1256</v>
      </c>
      <c r="U12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0" s="50" t="str">
        <f>IFERROR(INDEX(Tab_UBIGEO[],MATCH(PlnMsv_Tab_DocumentosAux[[#This Row],[ADQ_UBIGEO]],Tab_UBIGEO[UBIGEO],0),MATCH($V$34,Tab_UBIGEO[#Headers],0)),"")</f>
        <v/>
      </c>
      <c r="W1290" s="50" t="str">
        <f>IFERROR(INDEX(Tab_UBIGEO[],MATCH(PlnMsv_Tab_DocumentosAux[[#This Row],[ADQ_UBIGEO]],Tab_UBIGEO[UBIGEO],0),MATCH($W$34,Tab_UBIGEO[#Headers],0)),"")</f>
        <v/>
      </c>
      <c r="X1290" s="51" t="str">
        <f>IFERROR(INDEX(Tab_UBIGEO[],MATCH(PlnMsv_Tab_Documentos[[#This Row],[Departamento]],Tab_UBIGEO[Departamento],0),MATCH(X$34,Tab_UBIGEO[#Headers],0)),"")</f>
        <v/>
      </c>
      <c r="Y1290" s="51" t="str">
        <f>IFERROR(INDEX(Tab_UBIGEO[],MATCH(PlnMsv_Tab_Documentos[[#This Row],[Provincia]],Tab_UBIGEO[Provincia],0),MATCH(Y$34,Tab_UBIGEO[#Headers],0)),"")</f>
        <v/>
      </c>
      <c r="Z1290" s="50" t="str">
        <f>IF(PlnMsv_Tab_Documentos[[#This Row],[Departamento]]&lt;&gt;"",IF(COUNTIF(Tab_UBIGEO[Departamento],PlnMsv_Tab_Documentos[[#This Row],[Departamento]])&gt;=1,1,0),"")</f>
        <v/>
      </c>
      <c r="AA12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0" s="34"/>
    </row>
    <row r="1291" spans="3:29" ht="27.6" customHeight="1">
      <c r="C1291" s="88"/>
      <c r="D1291" s="89"/>
      <c r="E1291" s="90"/>
      <c r="F1291" s="91"/>
      <c r="G1291" s="92"/>
      <c r="H1291" s="93"/>
      <c r="I1291" s="93"/>
      <c r="J1291" s="94"/>
      <c r="K1291" s="94"/>
      <c r="L1291" s="94"/>
      <c r="M1291" s="94"/>
      <c r="N1291" s="94"/>
      <c r="O1291" s="95"/>
      <c r="P1291" s="96"/>
      <c r="T1291" s="49">
        <v>1257</v>
      </c>
      <c r="U12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1" s="50" t="str">
        <f>IFERROR(INDEX(Tab_UBIGEO[],MATCH(PlnMsv_Tab_DocumentosAux[[#This Row],[ADQ_UBIGEO]],Tab_UBIGEO[UBIGEO],0),MATCH($V$34,Tab_UBIGEO[#Headers],0)),"")</f>
        <v/>
      </c>
      <c r="W1291" s="50" t="str">
        <f>IFERROR(INDEX(Tab_UBIGEO[],MATCH(PlnMsv_Tab_DocumentosAux[[#This Row],[ADQ_UBIGEO]],Tab_UBIGEO[UBIGEO],0),MATCH($W$34,Tab_UBIGEO[#Headers],0)),"")</f>
        <v/>
      </c>
      <c r="X1291" s="51" t="str">
        <f>IFERROR(INDEX(Tab_UBIGEO[],MATCH(PlnMsv_Tab_Documentos[[#This Row],[Departamento]],Tab_UBIGEO[Departamento],0),MATCH(X$34,Tab_UBIGEO[#Headers],0)),"")</f>
        <v/>
      </c>
      <c r="Y1291" s="51" t="str">
        <f>IFERROR(INDEX(Tab_UBIGEO[],MATCH(PlnMsv_Tab_Documentos[[#This Row],[Provincia]],Tab_UBIGEO[Provincia],0),MATCH(Y$34,Tab_UBIGEO[#Headers],0)),"")</f>
        <v/>
      </c>
      <c r="Z1291" s="50" t="str">
        <f>IF(PlnMsv_Tab_Documentos[[#This Row],[Departamento]]&lt;&gt;"",IF(COUNTIF(Tab_UBIGEO[Departamento],PlnMsv_Tab_Documentos[[#This Row],[Departamento]])&gt;=1,1,0),"")</f>
        <v/>
      </c>
      <c r="AA12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1" s="34"/>
    </row>
    <row r="1292" spans="3:29" ht="27.6" customHeight="1">
      <c r="C1292" s="88"/>
      <c r="D1292" s="89"/>
      <c r="E1292" s="90"/>
      <c r="F1292" s="91"/>
      <c r="G1292" s="92"/>
      <c r="H1292" s="93"/>
      <c r="I1292" s="93"/>
      <c r="J1292" s="94"/>
      <c r="K1292" s="94"/>
      <c r="L1292" s="94"/>
      <c r="M1292" s="94"/>
      <c r="N1292" s="94"/>
      <c r="O1292" s="95"/>
      <c r="P1292" s="96"/>
      <c r="T1292" s="49">
        <v>1258</v>
      </c>
      <c r="U12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2" s="50" t="str">
        <f>IFERROR(INDEX(Tab_UBIGEO[],MATCH(PlnMsv_Tab_DocumentosAux[[#This Row],[ADQ_UBIGEO]],Tab_UBIGEO[UBIGEO],0),MATCH($V$34,Tab_UBIGEO[#Headers],0)),"")</f>
        <v/>
      </c>
      <c r="W1292" s="50" t="str">
        <f>IFERROR(INDEX(Tab_UBIGEO[],MATCH(PlnMsv_Tab_DocumentosAux[[#This Row],[ADQ_UBIGEO]],Tab_UBIGEO[UBIGEO],0),MATCH($W$34,Tab_UBIGEO[#Headers],0)),"")</f>
        <v/>
      </c>
      <c r="X1292" s="51" t="str">
        <f>IFERROR(INDEX(Tab_UBIGEO[],MATCH(PlnMsv_Tab_Documentos[[#This Row],[Departamento]],Tab_UBIGEO[Departamento],0),MATCH(X$34,Tab_UBIGEO[#Headers],0)),"")</f>
        <v/>
      </c>
      <c r="Y1292" s="51" t="str">
        <f>IFERROR(INDEX(Tab_UBIGEO[],MATCH(PlnMsv_Tab_Documentos[[#This Row],[Provincia]],Tab_UBIGEO[Provincia],0),MATCH(Y$34,Tab_UBIGEO[#Headers],0)),"")</f>
        <v/>
      </c>
      <c r="Z1292" s="50" t="str">
        <f>IF(PlnMsv_Tab_Documentos[[#This Row],[Departamento]]&lt;&gt;"",IF(COUNTIF(Tab_UBIGEO[Departamento],PlnMsv_Tab_Documentos[[#This Row],[Departamento]])&gt;=1,1,0),"")</f>
        <v/>
      </c>
      <c r="AA12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2" s="34"/>
    </row>
    <row r="1293" spans="3:29" ht="27.6" customHeight="1">
      <c r="C1293" s="88"/>
      <c r="D1293" s="89"/>
      <c r="E1293" s="90"/>
      <c r="F1293" s="91"/>
      <c r="G1293" s="92"/>
      <c r="H1293" s="93"/>
      <c r="I1293" s="93"/>
      <c r="J1293" s="94"/>
      <c r="K1293" s="94"/>
      <c r="L1293" s="94"/>
      <c r="M1293" s="94"/>
      <c r="N1293" s="94"/>
      <c r="O1293" s="95"/>
      <c r="P1293" s="96"/>
      <c r="T1293" s="49">
        <v>1259</v>
      </c>
      <c r="U12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3" s="50" t="str">
        <f>IFERROR(INDEX(Tab_UBIGEO[],MATCH(PlnMsv_Tab_DocumentosAux[[#This Row],[ADQ_UBIGEO]],Tab_UBIGEO[UBIGEO],0),MATCH($V$34,Tab_UBIGEO[#Headers],0)),"")</f>
        <v/>
      </c>
      <c r="W1293" s="50" t="str">
        <f>IFERROR(INDEX(Tab_UBIGEO[],MATCH(PlnMsv_Tab_DocumentosAux[[#This Row],[ADQ_UBIGEO]],Tab_UBIGEO[UBIGEO],0),MATCH($W$34,Tab_UBIGEO[#Headers],0)),"")</f>
        <v/>
      </c>
      <c r="X1293" s="51" t="str">
        <f>IFERROR(INDEX(Tab_UBIGEO[],MATCH(PlnMsv_Tab_Documentos[[#This Row],[Departamento]],Tab_UBIGEO[Departamento],0),MATCH(X$34,Tab_UBIGEO[#Headers],0)),"")</f>
        <v/>
      </c>
      <c r="Y1293" s="51" t="str">
        <f>IFERROR(INDEX(Tab_UBIGEO[],MATCH(PlnMsv_Tab_Documentos[[#This Row],[Provincia]],Tab_UBIGEO[Provincia],0),MATCH(Y$34,Tab_UBIGEO[#Headers],0)),"")</f>
        <v/>
      </c>
      <c r="Z1293" s="50" t="str">
        <f>IF(PlnMsv_Tab_Documentos[[#This Row],[Departamento]]&lt;&gt;"",IF(COUNTIF(Tab_UBIGEO[Departamento],PlnMsv_Tab_Documentos[[#This Row],[Departamento]])&gt;=1,1,0),"")</f>
        <v/>
      </c>
      <c r="AA12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3" s="34"/>
    </row>
    <row r="1294" spans="3:29" ht="27.6" customHeight="1">
      <c r="C1294" s="88"/>
      <c r="D1294" s="89"/>
      <c r="E1294" s="90"/>
      <c r="F1294" s="91"/>
      <c r="G1294" s="92"/>
      <c r="H1294" s="93"/>
      <c r="I1294" s="93"/>
      <c r="J1294" s="94"/>
      <c r="K1294" s="94"/>
      <c r="L1294" s="94"/>
      <c r="M1294" s="94"/>
      <c r="N1294" s="94"/>
      <c r="O1294" s="95"/>
      <c r="P1294" s="96"/>
      <c r="T1294" s="49">
        <v>1260</v>
      </c>
      <c r="U12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4" s="50" t="str">
        <f>IFERROR(INDEX(Tab_UBIGEO[],MATCH(PlnMsv_Tab_DocumentosAux[[#This Row],[ADQ_UBIGEO]],Tab_UBIGEO[UBIGEO],0),MATCH($V$34,Tab_UBIGEO[#Headers],0)),"")</f>
        <v/>
      </c>
      <c r="W1294" s="50" t="str">
        <f>IFERROR(INDEX(Tab_UBIGEO[],MATCH(PlnMsv_Tab_DocumentosAux[[#This Row],[ADQ_UBIGEO]],Tab_UBIGEO[UBIGEO],0),MATCH($W$34,Tab_UBIGEO[#Headers],0)),"")</f>
        <v/>
      </c>
      <c r="X1294" s="51" t="str">
        <f>IFERROR(INDEX(Tab_UBIGEO[],MATCH(PlnMsv_Tab_Documentos[[#This Row],[Departamento]],Tab_UBIGEO[Departamento],0),MATCH(X$34,Tab_UBIGEO[#Headers],0)),"")</f>
        <v/>
      </c>
      <c r="Y1294" s="51" t="str">
        <f>IFERROR(INDEX(Tab_UBIGEO[],MATCH(PlnMsv_Tab_Documentos[[#This Row],[Provincia]],Tab_UBIGEO[Provincia],0),MATCH(Y$34,Tab_UBIGEO[#Headers],0)),"")</f>
        <v/>
      </c>
      <c r="Z1294" s="50" t="str">
        <f>IF(PlnMsv_Tab_Documentos[[#This Row],[Departamento]]&lt;&gt;"",IF(COUNTIF(Tab_UBIGEO[Departamento],PlnMsv_Tab_Documentos[[#This Row],[Departamento]])&gt;=1,1,0),"")</f>
        <v/>
      </c>
      <c r="AA12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4" s="34"/>
    </row>
    <row r="1295" spans="3:29" ht="27.6" customHeight="1">
      <c r="C1295" s="88"/>
      <c r="D1295" s="89"/>
      <c r="E1295" s="90"/>
      <c r="F1295" s="91"/>
      <c r="G1295" s="92"/>
      <c r="H1295" s="93"/>
      <c r="I1295" s="93"/>
      <c r="J1295" s="94"/>
      <c r="K1295" s="94"/>
      <c r="L1295" s="94"/>
      <c r="M1295" s="94"/>
      <c r="N1295" s="94"/>
      <c r="O1295" s="95"/>
      <c r="P1295" s="96"/>
      <c r="T1295" s="49">
        <v>1261</v>
      </c>
      <c r="U12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5" s="50" t="str">
        <f>IFERROR(INDEX(Tab_UBIGEO[],MATCH(PlnMsv_Tab_DocumentosAux[[#This Row],[ADQ_UBIGEO]],Tab_UBIGEO[UBIGEO],0),MATCH($V$34,Tab_UBIGEO[#Headers],0)),"")</f>
        <v/>
      </c>
      <c r="W1295" s="50" t="str">
        <f>IFERROR(INDEX(Tab_UBIGEO[],MATCH(PlnMsv_Tab_DocumentosAux[[#This Row],[ADQ_UBIGEO]],Tab_UBIGEO[UBIGEO],0),MATCH($W$34,Tab_UBIGEO[#Headers],0)),"")</f>
        <v/>
      </c>
      <c r="X1295" s="51" t="str">
        <f>IFERROR(INDEX(Tab_UBIGEO[],MATCH(PlnMsv_Tab_Documentos[[#This Row],[Departamento]],Tab_UBIGEO[Departamento],0),MATCH(X$34,Tab_UBIGEO[#Headers],0)),"")</f>
        <v/>
      </c>
      <c r="Y1295" s="51" t="str">
        <f>IFERROR(INDEX(Tab_UBIGEO[],MATCH(PlnMsv_Tab_Documentos[[#This Row],[Provincia]],Tab_UBIGEO[Provincia],0),MATCH(Y$34,Tab_UBIGEO[#Headers],0)),"")</f>
        <v/>
      </c>
      <c r="Z1295" s="50" t="str">
        <f>IF(PlnMsv_Tab_Documentos[[#This Row],[Departamento]]&lt;&gt;"",IF(COUNTIF(Tab_UBIGEO[Departamento],PlnMsv_Tab_Documentos[[#This Row],[Departamento]])&gt;=1,1,0),"")</f>
        <v/>
      </c>
      <c r="AA12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5" s="34"/>
    </row>
    <row r="1296" spans="3:29" ht="27.6" customHeight="1">
      <c r="C1296" s="88"/>
      <c r="D1296" s="89"/>
      <c r="E1296" s="90"/>
      <c r="F1296" s="91"/>
      <c r="G1296" s="92"/>
      <c r="H1296" s="93"/>
      <c r="I1296" s="93"/>
      <c r="J1296" s="94"/>
      <c r="K1296" s="94"/>
      <c r="L1296" s="94"/>
      <c r="M1296" s="94"/>
      <c r="N1296" s="94"/>
      <c r="O1296" s="95"/>
      <c r="P1296" s="96"/>
      <c r="T1296" s="49">
        <v>1262</v>
      </c>
      <c r="U12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6" s="50" t="str">
        <f>IFERROR(INDEX(Tab_UBIGEO[],MATCH(PlnMsv_Tab_DocumentosAux[[#This Row],[ADQ_UBIGEO]],Tab_UBIGEO[UBIGEO],0),MATCH($V$34,Tab_UBIGEO[#Headers],0)),"")</f>
        <v/>
      </c>
      <c r="W1296" s="50" t="str">
        <f>IFERROR(INDEX(Tab_UBIGEO[],MATCH(PlnMsv_Tab_DocumentosAux[[#This Row],[ADQ_UBIGEO]],Tab_UBIGEO[UBIGEO],0),MATCH($W$34,Tab_UBIGEO[#Headers],0)),"")</f>
        <v/>
      </c>
      <c r="X1296" s="51" t="str">
        <f>IFERROR(INDEX(Tab_UBIGEO[],MATCH(PlnMsv_Tab_Documentos[[#This Row],[Departamento]],Tab_UBIGEO[Departamento],0),MATCH(X$34,Tab_UBIGEO[#Headers],0)),"")</f>
        <v/>
      </c>
      <c r="Y1296" s="51" t="str">
        <f>IFERROR(INDEX(Tab_UBIGEO[],MATCH(PlnMsv_Tab_Documentos[[#This Row],[Provincia]],Tab_UBIGEO[Provincia],0),MATCH(Y$34,Tab_UBIGEO[#Headers],0)),"")</f>
        <v/>
      </c>
      <c r="Z1296" s="50" t="str">
        <f>IF(PlnMsv_Tab_Documentos[[#This Row],[Departamento]]&lt;&gt;"",IF(COUNTIF(Tab_UBIGEO[Departamento],PlnMsv_Tab_Documentos[[#This Row],[Departamento]])&gt;=1,1,0),"")</f>
        <v/>
      </c>
      <c r="AA12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6" s="34"/>
    </row>
    <row r="1297" spans="3:29" ht="27.6" customHeight="1">
      <c r="C1297" s="88"/>
      <c r="D1297" s="89"/>
      <c r="E1297" s="90"/>
      <c r="F1297" s="91"/>
      <c r="G1297" s="92"/>
      <c r="H1297" s="93"/>
      <c r="I1297" s="93"/>
      <c r="J1297" s="94"/>
      <c r="K1297" s="94"/>
      <c r="L1297" s="94"/>
      <c r="M1297" s="94"/>
      <c r="N1297" s="94"/>
      <c r="O1297" s="95"/>
      <c r="P1297" s="96"/>
      <c r="T1297" s="49">
        <v>1263</v>
      </c>
      <c r="U12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7" s="50" t="str">
        <f>IFERROR(INDEX(Tab_UBIGEO[],MATCH(PlnMsv_Tab_DocumentosAux[[#This Row],[ADQ_UBIGEO]],Tab_UBIGEO[UBIGEO],0),MATCH($V$34,Tab_UBIGEO[#Headers],0)),"")</f>
        <v/>
      </c>
      <c r="W1297" s="50" t="str">
        <f>IFERROR(INDEX(Tab_UBIGEO[],MATCH(PlnMsv_Tab_DocumentosAux[[#This Row],[ADQ_UBIGEO]],Tab_UBIGEO[UBIGEO],0),MATCH($W$34,Tab_UBIGEO[#Headers],0)),"")</f>
        <v/>
      </c>
      <c r="X1297" s="51" t="str">
        <f>IFERROR(INDEX(Tab_UBIGEO[],MATCH(PlnMsv_Tab_Documentos[[#This Row],[Departamento]],Tab_UBIGEO[Departamento],0),MATCH(X$34,Tab_UBIGEO[#Headers],0)),"")</f>
        <v/>
      </c>
      <c r="Y1297" s="51" t="str">
        <f>IFERROR(INDEX(Tab_UBIGEO[],MATCH(PlnMsv_Tab_Documentos[[#This Row],[Provincia]],Tab_UBIGEO[Provincia],0),MATCH(Y$34,Tab_UBIGEO[#Headers],0)),"")</f>
        <v/>
      </c>
      <c r="Z1297" s="50" t="str">
        <f>IF(PlnMsv_Tab_Documentos[[#This Row],[Departamento]]&lt;&gt;"",IF(COUNTIF(Tab_UBIGEO[Departamento],PlnMsv_Tab_Documentos[[#This Row],[Departamento]])&gt;=1,1,0),"")</f>
        <v/>
      </c>
      <c r="AA12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7" s="34"/>
    </row>
    <row r="1298" spans="3:29" ht="27.6" customHeight="1">
      <c r="C1298" s="88"/>
      <c r="D1298" s="89"/>
      <c r="E1298" s="90"/>
      <c r="F1298" s="91"/>
      <c r="G1298" s="92"/>
      <c r="H1298" s="93"/>
      <c r="I1298" s="93"/>
      <c r="J1298" s="94"/>
      <c r="K1298" s="94"/>
      <c r="L1298" s="94"/>
      <c r="M1298" s="94"/>
      <c r="N1298" s="94"/>
      <c r="O1298" s="95"/>
      <c r="P1298" s="96"/>
      <c r="T1298" s="49">
        <v>1264</v>
      </c>
      <c r="U12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8" s="50" t="str">
        <f>IFERROR(INDEX(Tab_UBIGEO[],MATCH(PlnMsv_Tab_DocumentosAux[[#This Row],[ADQ_UBIGEO]],Tab_UBIGEO[UBIGEO],0),MATCH($V$34,Tab_UBIGEO[#Headers],0)),"")</f>
        <v/>
      </c>
      <c r="W1298" s="50" t="str">
        <f>IFERROR(INDEX(Tab_UBIGEO[],MATCH(PlnMsv_Tab_DocumentosAux[[#This Row],[ADQ_UBIGEO]],Tab_UBIGEO[UBIGEO],0),MATCH($W$34,Tab_UBIGEO[#Headers],0)),"")</f>
        <v/>
      </c>
      <c r="X1298" s="51" t="str">
        <f>IFERROR(INDEX(Tab_UBIGEO[],MATCH(PlnMsv_Tab_Documentos[[#This Row],[Departamento]],Tab_UBIGEO[Departamento],0),MATCH(X$34,Tab_UBIGEO[#Headers],0)),"")</f>
        <v/>
      </c>
      <c r="Y1298" s="51" t="str">
        <f>IFERROR(INDEX(Tab_UBIGEO[],MATCH(PlnMsv_Tab_Documentos[[#This Row],[Provincia]],Tab_UBIGEO[Provincia],0),MATCH(Y$34,Tab_UBIGEO[#Headers],0)),"")</f>
        <v/>
      </c>
      <c r="Z1298" s="50" t="str">
        <f>IF(PlnMsv_Tab_Documentos[[#This Row],[Departamento]]&lt;&gt;"",IF(COUNTIF(Tab_UBIGEO[Departamento],PlnMsv_Tab_Documentos[[#This Row],[Departamento]])&gt;=1,1,0),"")</f>
        <v/>
      </c>
      <c r="AA12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8" s="34"/>
    </row>
    <row r="1299" spans="3:29" ht="27.6" customHeight="1">
      <c r="C1299" s="88"/>
      <c r="D1299" s="89"/>
      <c r="E1299" s="90"/>
      <c r="F1299" s="91"/>
      <c r="G1299" s="92"/>
      <c r="H1299" s="93"/>
      <c r="I1299" s="93"/>
      <c r="J1299" s="94"/>
      <c r="K1299" s="94"/>
      <c r="L1299" s="94"/>
      <c r="M1299" s="94"/>
      <c r="N1299" s="94"/>
      <c r="O1299" s="95"/>
      <c r="P1299" s="96"/>
      <c r="T1299" s="49">
        <v>1265</v>
      </c>
      <c r="U12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299" s="50" t="str">
        <f>IFERROR(INDEX(Tab_UBIGEO[],MATCH(PlnMsv_Tab_DocumentosAux[[#This Row],[ADQ_UBIGEO]],Tab_UBIGEO[UBIGEO],0),MATCH($V$34,Tab_UBIGEO[#Headers],0)),"")</f>
        <v/>
      </c>
      <c r="W1299" s="50" t="str">
        <f>IFERROR(INDEX(Tab_UBIGEO[],MATCH(PlnMsv_Tab_DocumentosAux[[#This Row],[ADQ_UBIGEO]],Tab_UBIGEO[UBIGEO],0),MATCH($W$34,Tab_UBIGEO[#Headers],0)),"")</f>
        <v/>
      </c>
      <c r="X1299" s="51" t="str">
        <f>IFERROR(INDEX(Tab_UBIGEO[],MATCH(PlnMsv_Tab_Documentos[[#This Row],[Departamento]],Tab_UBIGEO[Departamento],0),MATCH(X$34,Tab_UBIGEO[#Headers],0)),"")</f>
        <v/>
      </c>
      <c r="Y1299" s="51" t="str">
        <f>IFERROR(INDEX(Tab_UBIGEO[],MATCH(PlnMsv_Tab_Documentos[[#This Row],[Provincia]],Tab_UBIGEO[Provincia],0),MATCH(Y$34,Tab_UBIGEO[#Headers],0)),"")</f>
        <v/>
      </c>
      <c r="Z1299" s="50" t="str">
        <f>IF(PlnMsv_Tab_Documentos[[#This Row],[Departamento]]&lt;&gt;"",IF(COUNTIF(Tab_UBIGEO[Departamento],PlnMsv_Tab_Documentos[[#This Row],[Departamento]])&gt;=1,1,0),"")</f>
        <v/>
      </c>
      <c r="AA12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2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299" s="34"/>
    </row>
    <row r="1300" spans="3:29" ht="27.6" customHeight="1">
      <c r="C1300" s="88"/>
      <c r="D1300" s="89"/>
      <c r="E1300" s="90"/>
      <c r="F1300" s="91"/>
      <c r="G1300" s="92"/>
      <c r="H1300" s="93"/>
      <c r="I1300" s="93"/>
      <c r="J1300" s="94"/>
      <c r="K1300" s="94"/>
      <c r="L1300" s="94"/>
      <c r="M1300" s="94"/>
      <c r="N1300" s="94"/>
      <c r="O1300" s="95"/>
      <c r="P1300" s="96"/>
      <c r="T1300" s="49">
        <v>1266</v>
      </c>
      <c r="U13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0" s="50" t="str">
        <f>IFERROR(INDEX(Tab_UBIGEO[],MATCH(PlnMsv_Tab_DocumentosAux[[#This Row],[ADQ_UBIGEO]],Tab_UBIGEO[UBIGEO],0),MATCH($V$34,Tab_UBIGEO[#Headers],0)),"")</f>
        <v/>
      </c>
      <c r="W1300" s="50" t="str">
        <f>IFERROR(INDEX(Tab_UBIGEO[],MATCH(PlnMsv_Tab_DocumentosAux[[#This Row],[ADQ_UBIGEO]],Tab_UBIGEO[UBIGEO],0),MATCH($W$34,Tab_UBIGEO[#Headers],0)),"")</f>
        <v/>
      </c>
      <c r="X1300" s="51" t="str">
        <f>IFERROR(INDEX(Tab_UBIGEO[],MATCH(PlnMsv_Tab_Documentos[[#This Row],[Departamento]],Tab_UBIGEO[Departamento],0),MATCH(X$34,Tab_UBIGEO[#Headers],0)),"")</f>
        <v/>
      </c>
      <c r="Y1300" s="51" t="str">
        <f>IFERROR(INDEX(Tab_UBIGEO[],MATCH(PlnMsv_Tab_Documentos[[#This Row],[Provincia]],Tab_UBIGEO[Provincia],0),MATCH(Y$34,Tab_UBIGEO[#Headers],0)),"")</f>
        <v/>
      </c>
      <c r="Z1300" s="50" t="str">
        <f>IF(PlnMsv_Tab_Documentos[[#This Row],[Departamento]]&lt;&gt;"",IF(COUNTIF(Tab_UBIGEO[Departamento],PlnMsv_Tab_Documentos[[#This Row],[Departamento]])&gt;=1,1,0),"")</f>
        <v/>
      </c>
      <c r="AA13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0" s="34"/>
    </row>
    <row r="1301" spans="3:29" ht="27.6" customHeight="1">
      <c r="C1301" s="88"/>
      <c r="D1301" s="89"/>
      <c r="E1301" s="90"/>
      <c r="F1301" s="91"/>
      <c r="G1301" s="92"/>
      <c r="H1301" s="93"/>
      <c r="I1301" s="93"/>
      <c r="J1301" s="94"/>
      <c r="K1301" s="94"/>
      <c r="L1301" s="94"/>
      <c r="M1301" s="94"/>
      <c r="N1301" s="94"/>
      <c r="O1301" s="95"/>
      <c r="P1301" s="96"/>
      <c r="T1301" s="49">
        <v>1267</v>
      </c>
      <c r="U13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1" s="50" t="str">
        <f>IFERROR(INDEX(Tab_UBIGEO[],MATCH(PlnMsv_Tab_DocumentosAux[[#This Row],[ADQ_UBIGEO]],Tab_UBIGEO[UBIGEO],0),MATCH($V$34,Tab_UBIGEO[#Headers],0)),"")</f>
        <v/>
      </c>
      <c r="W1301" s="50" t="str">
        <f>IFERROR(INDEX(Tab_UBIGEO[],MATCH(PlnMsv_Tab_DocumentosAux[[#This Row],[ADQ_UBIGEO]],Tab_UBIGEO[UBIGEO],0),MATCH($W$34,Tab_UBIGEO[#Headers],0)),"")</f>
        <v/>
      </c>
      <c r="X1301" s="51" t="str">
        <f>IFERROR(INDEX(Tab_UBIGEO[],MATCH(PlnMsv_Tab_Documentos[[#This Row],[Departamento]],Tab_UBIGEO[Departamento],0),MATCH(X$34,Tab_UBIGEO[#Headers],0)),"")</f>
        <v/>
      </c>
      <c r="Y1301" s="51" t="str">
        <f>IFERROR(INDEX(Tab_UBIGEO[],MATCH(PlnMsv_Tab_Documentos[[#This Row],[Provincia]],Tab_UBIGEO[Provincia],0),MATCH(Y$34,Tab_UBIGEO[#Headers],0)),"")</f>
        <v/>
      </c>
      <c r="Z1301" s="50" t="str">
        <f>IF(PlnMsv_Tab_Documentos[[#This Row],[Departamento]]&lt;&gt;"",IF(COUNTIF(Tab_UBIGEO[Departamento],PlnMsv_Tab_Documentos[[#This Row],[Departamento]])&gt;=1,1,0),"")</f>
        <v/>
      </c>
      <c r="AA13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1" s="34"/>
    </row>
    <row r="1302" spans="3:29" ht="27.6" customHeight="1">
      <c r="C1302" s="88"/>
      <c r="D1302" s="89"/>
      <c r="E1302" s="90"/>
      <c r="F1302" s="91"/>
      <c r="G1302" s="92"/>
      <c r="H1302" s="93"/>
      <c r="I1302" s="93"/>
      <c r="J1302" s="94"/>
      <c r="K1302" s="94"/>
      <c r="L1302" s="94"/>
      <c r="M1302" s="94"/>
      <c r="N1302" s="94"/>
      <c r="O1302" s="95"/>
      <c r="P1302" s="96"/>
      <c r="T1302" s="49">
        <v>1268</v>
      </c>
      <c r="U13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2" s="50" t="str">
        <f>IFERROR(INDEX(Tab_UBIGEO[],MATCH(PlnMsv_Tab_DocumentosAux[[#This Row],[ADQ_UBIGEO]],Tab_UBIGEO[UBIGEO],0),MATCH($V$34,Tab_UBIGEO[#Headers],0)),"")</f>
        <v/>
      </c>
      <c r="W1302" s="50" t="str">
        <f>IFERROR(INDEX(Tab_UBIGEO[],MATCH(PlnMsv_Tab_DocumentosAux[[#This Row],[ADQ_UBIGEO]],Tab_UBIGEO[UBIGEO],0),MATCH($W$34,Tab_UBIGEO[#Headers],0)),"")</f>
        <v/>
      </c>
      <c r="X1302" s="51" t="str">
        <f>IFERROR(INDEX(Tab_UBIGEO[],MATCH(PlnMsv_Tab_Documentos[[#This Row],[Departamento]],Tab_UBIGEO[Departamento],0),MATCH(X$34,Tab_UBIGEO[#Headers],0)),"")</f>
        <v/>
      </c>
      <c r="Y1302" s="51" t="str">
        <f>IFERROR(INDEX(Tab_UBIGEO[],MATCH(PlnMsv_Tab_Documentos[[#This Row],[Provincia]],Tab_UBIGEO[Provincia],0),MATCH(Y$34,Tab_UBIGEO[#Headers],0)),"")</f>
        <v/>
      </c>
      <c r="Z1302" s="50" t="str">
        <f>IF(PlnMsv_Tab_Documentos[[#This Row],[Departamento]]&lt;&gt;"",IF(COUNTIF(Tab_UBIGEO[Departamento],PlnMsv_Tab_Documentos[[#This Row],[Departamento]])&gt;=1,1,0),"")</f>
        <v/>
      </c>
      <c r="AA13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2" s="34"/>
    </row>
    <row r="1303" spans="3:29" ht="27.6" customHeight="1">
      <c r="C1303" s="88"/>
      <c r="D1303" s="89"/>
      <c r="E1303" s="90"/>
      <c r="F1303" s="91"/>
      <c r="G1303" s="92"/>
      <c r="H1303" s="93"/>
      <c r="I1303" s="93"/>
      <c r="J1303" s="94"/>
      <c r="K1303" s="94"/>
      <c r="L1303" s="94"/>
      <c r="M1303" s="94"/>
      <c r="N1303" s="94"/>
      <c r="O1303" s="95"/>
      <c r="P1303" s="96"/>
      <c r="T1303" s="49">
        <v>1269</v>
      </c>
      <c r="U13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3" s="50" t="str">
        <f>IFERROR(INDEX(Tab_UBIGEO[],MATCH(PlnMsv_Tab_DocumentosAux[[#This Row],[ADQ_UBIGEO]],Tab_UBIGEO[UBIGEO],0),MATCH($V$34,Tab_UBIGEO[#Headers],0)),"")</f>
        <v/>
      </c>
      <c r="W1303" s="50" t="str">
        <f>IFERROR(INDEX(Tab_UBIGEO[],MATCH(PlnMsv_Tab_DocumentosAux[[#This Row],[ADQ_UBIGEO]],Tab_UBIGEO[UBIGEO],0),MATCH($W$34,Tab_UBIGEO[#Headers],0)),"")</f>
        <v/>
      </c>
      <c r="X1303" s="51" t="str">
        <f>IFERROR(INDEX(Tab_UBIGEO[],MATCH(PlnMsv_Tab_Documentos[[#This Row],[Departamento]],Tab_UBIGEO[Departamento],0),MATCH(X$34,Tab_UBIGEO[#Headers],0)),"")</f>
        <v/>
      </c>
      <c r="Y1303" s="51" t="str">
        <f>IFERROR(INDEX(Tab_UBIGEO[],MATCH(PlnMsv_Tab_Documentos[[#This Row],[Provincia]],Tab_UBIGEO[Provincia],0),MATCH(Y$34,Tab_UBIGEO[#Headers],0)),"")</f>
        <v/>
      </c>
      <c r="Z1303" s="50" t="str">
        <f>IF(PlnMsv_Tab_Documentos[[#This Row],[Departamento]]&lt;&gt;"",IF(COUNTIF(Tab_UBIGEO[Departamento],PlnMsv_Tab_Documentos[[#This Row],[Departamento]])&gt;=1,1,0),"")</f>
        <v/>
      </c>
      <c r="AA13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3" s="34"/>
    </row>
    <row r="1304" spans="3:29" ht="27.6" customHeight="1">
      <c r="C1304" s="88"/>
      <c r="D1304" s="89"/>
      <c r="E1304" s="90"/>
      <c r="F1304" s="91"/>
      <c r="G1304" s="92"/>
      <c r="H1304" s="93"/>
      <c r="I1304" s="93"/>
      <c r="J1304" s="94"/>
      <c r="K1304" s="94"/>
      <c r="L1304" s="94"/>
      <c r="M1304" s="94"/>
      <c r="N1304" s="94"/>
      <c r="O1304" s="95"/>
      <c r="P1304" s="96"/>
      <c r="T1304" s="49">
        <v>1270</v>
      </c>
      <c r="U13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4" s="50" t="str">
        <f>IFERROR(INDEX(Tab_UBIGEO[],MATCH(PlnMsv_Tab_DocumentosAux[[#This Row],[ADQ_UBIGEO]],Tab_UBIGEO[UBIGEO],0),MATCH($V$34,Tab_UBIGEO[#Headers],0)),"")</f>
        <v/>
      </c>
      <c r="W1304" s="50" t="str">
        <f>IFERROR(INDEX(Tab_UBIGEO[],MATCH(PlnMsv_Tab_DocumentosAux[[#This Row],[ADQ_UBIGEO]],Tab_UBIGEO[UBIGEO],0),MATCH($W$34,Tab_UBIGEO[#Headers],0)),"")</f>
        <v/>
      </c>
      <c r="X1304" s="51" t="str">
        <f>IFERROR(INDEX(Tab_UBIGEO[],MATCH(PlnMsv_Tab_Documentos[[#This Row],[Departamento]],Tab_UBIGEO[Departamento],0),MATCH(X$34,Tab_UBIGEO[#Headers],0)),"")</f>
        <v/>
      </c>
      <c r="Y1304" s="51" t="str">
        <f>IFERROR(INDEX(Tab_UBIGEO[],MATCH(PlnMsv_Tab_Documentos[[#This Row],[Provincia]],Tab_UBIGEO[Provincia],0),MATCH(Y$34,Tab_UBIGEO[#Headers],0)),"")</f>
        <v/>
      </c>
      <c r="Z1304" s="50" t="str">
        <f>IF(PlnMsv_Tab_Documentos[[#This Row],[Departamento]]&lt;&gt;"",IF(COUNTIF(Tab_UBIGEO[Departamento],PlnMsv_Tab_Documentos[[#This Row],[Departamento]])&gt;=1,1,0),"")</f>
        <v/>
      </c>
      <c r="AA13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4" s="34"/>
    </row>
    <row r="1305" spans="3:29" ht="27.6" customHeight="1">
      <c r="C1305" s="88"/>
      <c r="D1305" s="89"/>
      <c r="E1305" s="90"/>
      <c r="F1305" s="91"/>
      <c r="G1305" s="92"/>
      <c r="H1305" s="93"/>
      <c r="I1305" s="93"/>
      <c r="J1305" s="94"/>
      <c r="K1305" s="94"/>
      <c r="L1305" s="94"/>
      <c r="M1305" s="94"/>
      <c r="N1305" s="94"/>
      <c r="O1305" s="95"/>
      <c r="P1305" s="96"/>
      <c r="T1305" s="49">
        <v>1271</v>
      </c>
      <c r="U13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5" s="50" t="str">
        <f>IFERROR(INDEX(Tab_UBIGEO[],MATCH(PlnMsv_Tab_DocumentosAux[[#This Row],[ADQ_UBIGEO]],Tab_UBIGEO[UBIGEO],0),MATCH($V$34,Tab_UBIGEO[#Headers],0)),"")</f>
        <v/>
      </c>
      <c r="W1305" s="50" t="str">
        <f>IFERROR(INDEX(Tab_UBIGEO[],MATCH(PlnMsv_Tab_DocumentosAux[[#This Row],[ADQ_UBIGEO]],Tab_UBIGEO[UBIGEO],0),MATCH($W$34,Tab_UBIGEO[#Headers],0)),"")</f>
        <v/>
      </c>
      <c r="X1305" s="51" t="str">
        <f>IFERROR(INDEX(Tab_UBIGEO[],MATCH(PlnMsv_Tab_Documentos[[#This Row],[Departamento]],Tab_UBIGEO[Departamento],0),MATCH(X$34,Tab_UBIGEO[#Headers],0)),"")</f>
        <v/>
      </c>
      <c r="Y1305" s="51" t="str">
        <f>IFERROR(INDEX(Tab_UBIGEO[],MATCH(PlnMsv_Tab_Documentos[[#This Row],[Provincia]],Tab_UBIGEO[Provincia],0),MATCH(Y$34,Tab_UBIGEO[#Headers],0)),"")</f>
        <v/>
      </c>
      <c r="Z1305" s="50" t="str">
        <f>IF(PlnMsv_Tab_Documentos[[#This Row],[Departamento]]&lt;&gt;"",IF(COUNTIF(Tab_UBIGEO[Departamento],PlnMsv_Tab_Documentos[[#This Row],[Departamento]])&gt;=1,1,0),"")</f>
        <v/>
      </c>
      <c r="AA13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5" s="34"/>
    </row>
    <row r="1306" spans="3:29" ht="27.6" customHeight="1">
      <c r="C1306" s="88"/>
      <c r="D1306" s="89"/>
      <c r="E1306" s="90"/>
      <c r="F1306" s="91"/>
      <c r="G1306" s="92"/>
      <c r="H1306" s="93"/>
      <c r="I1306" s="93"/>
      <c r="J1306" s="94"/>
      <c r="K1306" s="94"/>
      <c r="L1306" s="94"/>
      <c r="M1306" s="94"/>
      <c r="N1306" s="94"/>
      <c r="O1306" s="95"/>
      <c r="P1306" s="96"/>
      <c r="T1306" s="49">
        <v>1272</v>
      </c>
      <c r="U13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6" s="50" t="str">
        <f>IFERROR(INDEX(Tab_UBIGEO[],MATCH(PlnMsv_Tab_DocumentosAux[[#This Row],[ADQ_UBIGEO]],Tab_UBIGEO[UBIGEO],0),MATCH($V$34,Tab_UBIGEO[#Headers],0)),"")</f>
        <v/>
      </c>
      <c r="W1306" s="50" t="str">
        <f>IFERROR(INDEX(Tab_UBIGEO[],MATCH(PlnMsv_Tab_DocumentosAux[[#This Row],[ADQ_UBIGEO]],Tab_UBIGEO[UBIGEO],0),MATCH($W$34,Tab_UBIGEO[#Headers],0)),"")</f>
        <v/>
      </c>
      <c r="X1306" s="51" t="str">
        <f>IFERROR(INDEX(Tab_UBIGEO[],MATCH(PlnMsv_Tab_Documentos[[#This Row],[Departamento]],Tab_UBIGEO[Departamento],0),MATCH(X$34,Tab_UBIGEO[#Headers],0)),"")</f>
        <v/>
      </c>
      <c r="Y1306" s="51" t="str">
        <f>IFERROR(INDEX(Tab_UBIGEO[],MATCH(PlnMsv_Tab_Documentos[[#This Row],[Provincia]],Tab_UBIGEO[Provincia],0),MATCH(Y$34,Tab_UBIGEO[#Headers],0)),"")</f>
        <v/>
      </c>
      <c r="Z1306" s="50" t="str">
        <f>IF(PlnMsv_Tab_Documentos[[#This Row],[Departamento]]&lt;&gt;"",IF(COUNTIF(Tab_UBIGEO[Departamento],PlnMsv_Tab_Documentos[[#This Row],[Departamento]])&gt;=1,1,0),"")</f>
        <v/>
      </c>
      <c r="AA13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6" s="34"/>
    </row>
    <row r="1307" spans="3:29" ht="27.6" customHeight="1">
      <c r="C1307" s="88"/>
      <c r="D1307" s="89"/>
      <c r="E1307" s="90"/>
      <c r="F1307" s="91"/>
      <c r="G1307" s="92"/>
      <c r="H1307" s="93"/>
      <c r="I1307" s="93"/>
      <c r="J1307" s="94"/>
      <c r="K1307" s="94"/>
      <c r="L1307" s="94"/>
      <c r="M1307" s="94"/>
      <c r="N1307" s="94"/>
      <c r="O1307" s="95"/>
      <c r="P1307" s="96"/>
      <c r="T1307" s="49">
        <v>1273</v>
      </c>
      <c r="U13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7" s="50" t="str">
        <f>IFERROR(INDEX(Tab_UBIGEO[],MATCH(PlnMsv_Tab_DocumentosAux[[#This Row],[ADQ_UBIGEO]],Tab_UBIGEO[UBIGEO],0),MATCH($V$34,Tab_UBIGEO[#Headers],0)),"")</f>
        <v/>
      </c>
      <c r="W1307" s="50" t="str">
        <f>IFERROR(INDEX(Tab_UBIGEO[],MATCH(PlnMsv_Tab_DocumentosAux[[#This Row],[ADQ_UBIGEO]],Tab_UBIGEO[UBIGEO],0),MATCH($W$34,Tab_UBIGEO[#Headers],0)),"")</f>
        <v/>
      </c>
      <c r="X1307" s="51" t="str">
        <f>IFERROR(INDEX(Tab_UBIGEO[],MATCH(PlnMsv_Tab_Documentos[[#This Row],[Departamento]],Tab_UBIGEO[Departamento],0),MATCH(X$34,Tab_UBIGEO[#Headers],0)),"")</f>
        <v/>
      </c>
      <c r="Y1307" s="51" t="str">
        <f>IFERROR(INDEX(Tab_UBIGEO[],MATCH(PlnMsv_Tab_Documentos[[#This Row],[Provincia]],Tab_UBIGEO[Provincia],0),MATCH(Y$34,Tab_UBIGEO[#Headers],0)),"")</f>
        <v/>
      </c>
      <c r="Z1307" s="50" t="str">
        <f>IF(PlnMsv_Tab_Documentos[[#This Row],[Departamento]]&lt;&gt;"",IF(COUNTIF(Tab_UBIGEO[Departamento],PlnMsv_Tab_Documentos[[#This Row],[Departamento]])&gt;=1,1,0),"")</f>
        <v/>
      </c>
      <c r="AA13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7" s="34"/>
    </row>
    <row r="1308" spans="3:29" ht="27.6" customHeight="1">
      <c r="C1308" s="88"/>
      <c r="D1308" s="89"/>
      <c r="E1308" s="90"/>
      <c r="F1308" s="91"/>
      <c r="G1308" s="92"/>
      <c r="H1308" s="93"/>
      <c r="I1308" s="93"/>
      <c r="J1308" s="94"/>
      <c r="K1308" s="94"/>
      <c r="L1308" s="94"/>
      <c r="M1308" s="94"/>
      <c r="N1308" s="94"/>
      <c r="O1308" s="95"/>
      <c r="P1308" s="96"/>
      <c r="T1308" s="49">
        <v>1274</v>
      </c>
      <c r="U13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8" s="50" t="str">
        <f>IFERROR(INDEX(Tab_UBIGEO[],MATCH(PlnMsv_Tab_DocumentosAux[[#This Row],[ADQ_UBIGEO]],Tab_UBIGEO[UBIGEO],0),MATCH($V$34,Tab_UBIGEO[#Headers],0)),"")</f>
        <v/>
      </c>
      <c r="W1308" s="50" t="str">
        <f>IFERROR(INDEX(Tab_UBIGEO[],MATCH(PlnMsv_Tab_DocumentosAux[[#This Row],[ADQ_UBIGEO]],Tab_UBIGEO[UBIGEO],0),MATCH($W$34,Tab_UBIGEO[#Headers],0)),"")</f>
        <v/>
      </c>
      <c r="X1308" s="51" t="str">
        <f>IFERROR(INDEX(Tab_UBIGEO[],MATCH(PlnMsv_Tab_Documentos[[#This Row],[Departamento]],Tab_UBIGEO[Departamento],0),MATCH(X$34,Tab_UBIGEO[#Headers],0)),"")</f>
        <v/>
      </c>
      <c r="Y1308" s="51" t="str">
        <f>IFERROR(INDEX(Tab_UBIGEO[],MATCH(PlnMsv_Tab_Documentos[[#This Row],[Provincia]],Tab_UBIGEO[Provincia],0),MATCH(Y$34,Tab_UBIGEO[#Headers],0)),"")</f>
        <v/>
      </c>
      <c r="Z1308" s="50" t="str">
        <f>IF(PlnMsv_Tab_Documentos[[#This Row],[Departamento]]&lt;&gt;"",IF(COUNTIF(Tab_UBIGEO[Departamento],PlnMsv_Tab_Documentos[[#This Row],[Departamento]])&gt;=1,1,0),"")</f>
        <v/>
      </c>
      <c r="AA13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8" s="34"/>
    </row>
    <row r="1309" spans="3:29" ht="27.6" customHeight="1">
      <c r="C1309" s="88"/>
      <c r="D1309" s="89"/>
      <c r="E1309" s="90"/>
      <c r="F1309" s="91"/>
      <c r="G1309" s="92"/>
      <c r="H1309" s="93"/>
      <c r="I1309" s="93"/>
      <c r="J1309" s="94"/>
      <c r="K1309" s="94"/>
      <c r="L1309" s="94"/>
      <c r="M1309" s="94"/>
      <c r="N1309" s="94"/>
      <c r="O1309" s="95"/>
      <c r="P1309" s="96"/>
      <c r="T1309" s="49">
        <v>1275</v>
      </c>
      <c r="U13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09" s="50" t="str">
        <f>IFERROR(INDEX(Tab_UBIGEO[],MATCH(PlnMsv_Tab_DocumentosAux[[#This Row],[ADQ_UBIGEO]],Tab_UBIGEO[UBIGEO],0),MATCH($V$34,Tab_UBIGEO[#Headers],0)),"")</f>
        <v/>
      </c>
      <c r="W1309" s="50" t="str">
        <f>IFERROR(INDEX(Tab_UBIGEO[],MATCH(PlnMsv_Tab_DocumentosAux[[#This Row],[ADQ_UBIGEO]],Tab_UBIGEO[UBIGEO],0),MATCH($W$34,Tab_UBIGEO[#Headers],0)),"")</f>
        <v/>
      </c>
      <c r="X1309" s="51" t="str">
        <f>IFERROR(INDEX(Tab_UBIGEO[],MATCH(PlnMsv_Tab_Documentos[[#This Row],[Departamento]],Tab_UBIGEO[Departamento],0),MATCH(X$34,Tab_UBIGEO[#Headers],0)),"")</f>
        <v/>
      </c>
      <c r="Y1309" s="51" t="str">
        <f>IFERROR(INDEX(Tab_UBIGEO[],MATCH(PlnMsv_Tab_Documentos[[#This Row],[Provincia]],Tab_UBIGEO[Provincia],0),MATCH(Y$34,Tab_UBIGEO[#Headers],0)),"")</f>
        <v/>
      </c>
      <c r="Z1309" s="50" t="str">
        <f>IF(PlnMsv_Tab_Documentos[[#This Row],[Departamento]]&lt;&gt;"",IF(COUNTIF(Tab_UBIGEO[Departamento],PlnMsv_Tab_Documentos[[#This Row],[Departamento]])&gt;=1,1,0),"")</f>
        <v/>
      </c>
      <c r="AA13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09" s="34"/>
    </row>
    <row r="1310" spans="3:29" ht="27.6" customHeight="1">
      <c r="C1310" s="88"/>
      <c r="D1310" s="89"/>
      <c r="E1310" s="90"/>
      <c r="F1310" s="91"/>
      <c r="G1310" s="92"/>
      <c r="H1310" s="93"/>
      <c r="I1310" s="93"/>
      <c r="J1310" s="94"/>
      <c r="K1310" s="94"/>
      <c r="L1310" s="94"/>
      <c r="M1310" s="94"/>
      <c r="N1310" s="94"/>
      <c r="O1310" s="95"/>
      <c r="P1310" s="96"/>
      <c r="T1310" s="49">
        <v>1276</v>
      </c>
      <c r="U13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0" s="50" t="str">
        <f>IFERROR(INDEX(Tab_UBIGEO[],MATCH(PlnMsv_Tab_DocumentosAux[[#This Row],[ADQ_UBIGEO]],Tab_UBIGEO[UBIGEO],0),MATCH($V$34,Tab_UBIGEO[#Headers],0)),"")</f>
        <v/>
      </c>
      <c r="W1310" s="50" t="str">
        <f>IFERROR(INDEX(Tab_UBIGEO[],MATCH(PlnMsv_Tab_DocumentosAux[[#This Row],[ADQ_UBIGEO]],Tab_UBIGEO[UBIGEO],0),MATCH($W$34,Tab_UBIGEO[#Headers],0)),"")</f>
        <v/>
      </c>
      <c r="X1310" s="51" t="str">
        <f>IFERROR(INDEX(Tab_UBIGEO[],MATCH(PlnMsv_Tab_Documentos[[#This Row],[Departamento]],Tab_UBIGEO[Departamento],0),MATCH(X$34,Tab_UBIGEO[#Headers],0)),"")</f>
        <v/>
      </c>
      <c r="Y1310" s="51" t="str">
        <f>IFERROR(INDEX(Tab_UBIGEO[],MATCH(PlnMsv_Tab_Documentos[[#This Row],[Provincia]],Tab_UBIGEO[Provincia],0),MATCH(Y$34,Tab_UBIGEO[#Headers],0)),"")</f>
        <v/>
      </c>
      <c r="Z1310" s="50" t="str">
        <f>IF(PlnMsv_Tab_Documentos[[#This Row],[Departamento]]&lt;&gt;"",IF(COUNTIF(Tab_UBIGEO[Departamento],PlnMsv_Tab_Documentos[[#This Row],[Departamento]])&gt;=1,1,0),"")</f>
        <v/>
      </c>
      <c r="AA13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0" s="34"/>
    </row>
    <row r="1311" spans="3:29" ht="27.6" customHeight="1">
      <c r="C1311" s="88"/>
      <c r="D1311" s="89"/>
      <c r="E1311" s="90"/>
      <c r="F1311" s="91"/>
      <c r="G1311" s="92"/>
      <c r="H1311" s="93"/>
      <c r="I1311" s="93"/>
      <c r="J1311" s="94"/>
      <c r="K1311" s="94"/>
      <c r="L1311" s="94"/>
      <c r="M1311" s="94"/>
      <c r="N1311" s="94"/>
      <c r="O1311" s="95"/>
      <c r="P1311" s="96"/>
      <c r="T1311" s="49">
        <v>1277</v>
      </c>
      <c r="U13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1" s="50" t="str">
        <f>IFERROR(INDEX(Tab_UBIGEO[],MATCH(PlnMsv_Tab_DocumentosAux[[#This Row],[ADQ_UBIGEO]],Tab_UBIGEO[UBIGEO],0),MATCH($V$34,Tab_UBIGEO[#Headers],0)),"")</f>
        <v/>
      </c>
      <c r="W1311" s="50" t="str">
        <f>IFERROR(INDEX(Tab_UBIGEO[],MATCH(PlnMsv_Tab_DocumentosAux[[#This Row],[ADQ_UBIGEO]],Tab_UBIGEO[UBIGEO],0),MATCH($W$34,Tab_UBIGEO[#Headers],0)),"")</f>
        <v/>
      </c>
      <c r="X1311" s="51" t="str">
        <f>IFERROR(INDEX(Tab_UBIGEO[],MATCH(PlnMsv_Tab_Documentos[[#This Row],[Departamento]],Tab_UBIGEO[Departamento],0),MATCH(X$34,Tab_UBIGEO[#Headers],0)),"")</f>
        <v/>
      </c>
      <c r="Y1311" s="51" t="str">
        <f>IFERROR(INDEX(Tab_UBIGEO[],MATCH(PlnMsv_Tab_Documentos[[#This Row],[Provincia]],Tab_UBIGEO[Provincia],0),MATCH(Y$34,Tab_UBIGEO[#Headers],0)),"")</f>
        <v/>
      </c>
      <c r="Z1311" s="50" t="str">
        <f>IF(PlnMsv_Tab_Documentos[[#This Row],[Departamento]]&lt;&gt;"",IF(COUNTIF(Tab_UBIGEO[Departamento],PlnMsv_Tab_Documentos[[#This Row],[Departamento]])&gt;=1,1,0),"")</f>
        <v/>
      </c>
      <c r="AA13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1" s="34"/>
    </row>
    <row r="1312" spans="3:29" ht="27.6" customHeight="1">
      <c r="C1312" s="88"/>
      <c r="D1312" s="89"/>
      <c r="E1312" s="90"/>
      <c r="F1312" s="91"/>
      <c r="G1312" s="92"/>
      <c r="H1312" s="93"/>
      <c r="I1312" s="93"/>
      <c r="J1312" s="94"/>
      <c r="K1312" s="94"/>
      <c r="L1312" s="94"/>
      <c r="M1312" s="94"/>
      <c r="N1312" s="94"/>
      <c r="O1312" s="95"/>
      <c r="P1312" s="96"/>
      <c r="T1312" s="49">
        <v>1278</v>
      </c>
      <c r="U13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2" s="50" t="str">
        <f>IFERROR(INDEX(Tab_UBIGEO[],MATCH(PlnMsv_Tab_DocumentosAux[[#This Row],[ADQ_UBIGEO]],Tab_UBIGEO[UBIGEO],0),MATCH($V$34,Tab_UBIGEO[#Headers],0)),"")</f>
        <v/>
      </c>
      <c r="W1312" s="50" t="str">
        <f>IFERROR(INDEX(Tab_UBIGEO[],MATCH(PlnMsv_Tab_DocumentosAux[[#This Row],[ADQ_UBIGEO]],Tab_UBIGEO[UBIGEO],0),MATCH($W$34,Tab_UBIGEO[#Headers],0)),"")</f>
        <v/>
      </c>
      <c r="X1312" s="51" t="str">
        <f>IFERROR(INDEX(Tab_UBIGEO[],MATCH(PlnMsv_Tab_Documentos[[#This Row],[Departamento]],Tab_UBIGEO[Departamento],0),MATCH(X$34,Tab_UBIGEO[#Headers],0)),"")</f>
        <v/>
      </c>
      <c r="Y1312" s="51" t="str">
        <f>IFERROR(INDEX(Tab_UBIGEO[],MATCH(PlnMsv_Tab_Documentos[[#This Row],[Provincia]],Tab_UBIGEO[Provincia],0),MATCH(Y$34,Tab_UBIGEO[#Headers],0)),"")</f>
        <v/>
      </c>
      <c r="Z1312" s="50" t="str">
        <f>IF(PlnMsv_Tab_Documentos[[#This Row],[Departamento]]&lt;&gt;"",IF(COUNTIF(Tab_UBIGEO[Departamento],PlnMsv_Tab_Documentos[[#This Row],[Departamento]])&gt;=1,1,0),"")</f>
        <v/>
      </c>
      <c r="AA13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2" s="34"/>
    </row>
    <row r="1313" spans="3:29" ht="27.6" customHeight="1">
      <c r="C1313" s="88"/>
      <c r="D1313" s="89"/>
      <c r="E1313" s="90"/>
      <c r="F1313" s="91"/>
      <c r="G1313" s="92"/>
      <c r="H1313" s="93"/>
      <c r="I1313" s="93"/>
      <c r="J1313" s="94"/>
      <c r="K1313" s="94"/>
      <c r="L1313" s="94"/>
      <c r="M1313" s="94"/>
      <c r="N1313" s="94"/>
      <c r="O1313" s="95"/>
      <c r="P1313" s="96"/>
      <c r="T1313" s="49">
        <v>1279</v>
      </c>
      <c r="U13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3" s="50" t="str">
        <f>IFERROR(INDEX(Tab_UBIGEO[],MATCH(PlnMsv_Tab_DocumentosAux[[#This Row],[ADQ_UBIGEO]],Tab_UBIGEO[UBIGEO],0),MATCH($V$34,Tab_UBIGEO[#Headers],0)),"")</f>
        <v/>
      </c>
      <c r="W1313" s="50" t="str">
        <f>IFERROR(INDEX(Tab_UBIGEO[],MATCH(PlnMsv_Tab_DocumentosAux[[#This Row],[ADQ_UBIGEO]],Tab_UBIGEO[UBIGEO],0),MATCH($W$34,Tab_UBIGEO[#Headers],0)),"")</f>
        <v/>
      </c>
      <c r="X1313" s="51" t="str">
        <f>IFERROR(INDEX(Tab_UBIGEO[],MATCH(PlnMsv_Tab_Documentos[[#This Row],[Departamento]],Tab_UBIGEO[Departamento],0),MATCH(X$34,Tab_UBIGEO[#Headers],0)),"")</f>
        <v/>
      </c>
      <c r="Y1313" s="51" t="str">
        <f>IFERROR(INDEX(Tab_UBIGEO[],MATCH(PlnMsv_Tab_Documentos[[#This Row],[Provincia]],Tab_UBIGEO[Provincia],0),MATCH(Y$34,Tab_UBIGEO[#Headers],0)),"")</f>
        <v/>
      </c>
      <c r="Z1313" s="50" t="str">
        <f>IF(PlnMsv_Tab_Documentos[[#This Row],[Departamento]]&lt;&gt;"",IF(COUNTIF(Tab_UBIGEO[Departamento],PlnMsv_Tab_Documentos[[#This Row],[Departamento]])&gt;=1,1,0),"")</f>
        <v/>
      </c>
      <c r="AA13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3" s="34"/>
    </row>
    <row r="1314" spans="3:29" ht="27.6" customHeight="1">
      <c r="C1314" s="88"/>
      <c r="D1314" s="89"/>
      <c r="E1314" s="90"/>
      <c r="F1314" s="91"/>
      <c r="G1314" s="92"/>
      <c r="H1314" s="93"/>
      <c r="I1314" s="93"/>
      <c r="J1314" s="94"/>
      <c r="K1314" s="94"/>
      <c r="L1314" s="94"/>
      <c r="M1314" s="94"/>
      <c r="N1314" s="94"/>
      <c r="O1314" s="95"/>
      <c r="P1314" s="96"/>
      <c r="T1314" s="49">
        <v>1280</v>
      </c>
      <c r="U13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4" s="50" t="str">
        <f>IFERROR(INDEX(Tab_UBIGEO[],MATCH(PlnMsv_Tab_DocumentosAux[[#This Row],[ADQ_UBIGEO]],Tab_UBIGEO[UBIGEO],0),MATCH($V$34,Tab_UBIGEO[#Headers],0)),"")</f>
        <v/>
      </c>
      <c r="W1314" s="50" t="str">
        <f>IFERROR(INDEX(Tab_UBIGEO[],MATCH(PlnMsv_Tab_DocumentosAux[[#This Row],[ADQ_UBIGEO]],Tab_UBIGEO[UBIGEO],0),MATCH($W$34,Tab_UBIGEO[#Headers],0)),"")</f>
        <v/>
      </c>
      <c r="X1314" s="51" t="str">
        <f>IFERROR(INDEX(Tab_UBIGEO[],MATCH(PlnMsv_Tab_Documentos[[#This Row],[Departamento]],Tab_UBIGEO[Departamento],0),MATCH(X$34,Tab_UBIGEO[#Headers],0)),"")</f>
        <v/>
      </c>
      <c r="Y1314" s="51" t="str">
        <f>IFERROR(INDEX(Tab_UBIGEO[],MATCH(PlnMsv_Tab_Documentos[[#This Row],[Provincia]],Tab_UBIGEO[Provincia],0),MATCH(Y$34,Tab_UBIGEO[#Headers],0)),"")</f>
        <v/>
      </c>
      <c r="Z1314" s="50" t="str">
        <f>IF(PlnMsv_Tab_Documentos[[#This Row],[Departamento]]&lt;&gt;"",IF(COUNTIF(Tab_UBIGEO[Departamento],PlnMsv_Tab_Documentos[[#This Row],[Departamento]])&gt;=1,1,0),"")</f>
        <v/>
      </c>
      <c r="AA13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4" s="34"/>
    </row>
    <row r="1315" spans="3:29" ht="27.6" customHeight="1">
      <c r="C1315" s="88"/>
      <c r="D1315" s="89"/>
      <c r="E1315" s="90"/>
      <c r="F1315" s="91"/>
      <c r="G1315" s="92"/>
      <c r="H1315" s="93"/>
      <c r="I1315" s="93"/>
      <c r="J1315" s="94"/>
      <c r="K1315" s="94"/>
      <c r="L1315" s="94"/>
      <c r="M1315" s="94"/>
      <c r="N1315" s="94"/>
      <c r="O1315" s="95"/>
      <c r="P1315" s="96"/>
      <c r="T1315" s="49">
        <v>1281</v>
      </c>
      <c r="U13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5" s="50" t="str">
        <f>IFERROR(INDEX(Tab_UBIGEO[],MATCH(PlnMsv_Tab_DocumentosAux[[#This Row],[ADQ_UBIGEO]],Tab_UBIGEO[UBIGEO],0),MATCH($V$34,Tab_UBIGEO[#Headers],0)),"")</f>
        <v/>
      </c>
      <c r="W1315" s="50" t="str">
        <f>IFERROR(INDEX(Tab_UBIGEO[],MATCH(PlnMsv_Tab_DocumentosAux[[#This Row],[ADQ_UBIGEO]],Tab_UBIGEO[UBIGEO],0),MATCH($W$34,Tab_UBIGEO[#Headers],0)),"")</f>
        <v/>
      </c>
      <c r="X1315" s="51" t="str">
        <f>IFERROR(INDEX(Tab_UBIGEO[],MATCH(PlnMsv_Tab_Documentos[[#This Row],[Departamento]],Tab_UBIGEO[Departamento],0),MATCH(X$34,Tab_UBIGEO[#Headers],0)),"")</f>
        <v/>
      </c>
      <c r="Y1315" s="51" t="str">
        <f>IFERROR(INDEX(Tab_UBIGEO[],MATCH(PlnMsv_Tab_Documentos[[#This Row],[Provincia]],Tab_UBIGEO[Provincia],0),MATCH(Y$34,Tab_UBIGEO[#Headers],0)),"")</f>
        <v/>
      </c>
      <c r="Z1315" s="50" t="str">
        <f>IF(PlnMsv_Tab_Documentos[[#This Row],[Departamento]]&lt;&gt;"",IF(COUNTIF(Tab_UBIGEO[Departamento],PlnMsv_Tab_Documentos[[#This Row],[Departamento]])&gt;=1,1,0),"")</f>
        <v/>
      </c>
      <c r="AA13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5" s="34"/>
    </row>
    <row r="1316" spans="3:29" ht="27.6" customHeight="1">
      <c r="C1316" s="88"/>
      <c r="D1316" s="89"/>
      <c r="E1316" s="90"/>
      <c r="F1316" s="91"/>
      <c r="G1316" s="92"/>
      <c r="H1316" s="93"/>
      <c r="I1316" s="93"/>
      <c r="J1316" s="94"/>
      <c r="K1316" s="94"/>
      <c r="L1316" s="94"/>
      <c r="M1316" s="94"/>
      <c r="N1316" s="94"/>
      <c r="O1316" s="95"/>
      <c r="P1316" s="96"/>
      <c r="T1316" s="49">
        <v>1282</v>
      </c>
      <c r="U13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6" s="50" t="str">
        <f>IFERROR(INDEX(Tab_UBIGEO[],MATCH(PlnMsv_Tab_DocumentosAux[[#This Row],[ADQ_UBIGEO]],Tab_UBIGEO[UBIGEO],0),MATCH($V$34,Tab_UBIGEO[#Headers],0)),"")</f>
        <v/>
      </c>
      <c r="W1316" s="50" t="str">
        <f>IFERROR(INDEX(Tab_UBIGEO[],MATCH(PlnMsv_Tab_DocumentosAux[[#This Row],[ADQ_UBIGEO]],Tab_UBIGEO[UBIGEO],0),MATCH($W$34,Tab_UBIGEO[#Headers],0)),"")</f>
        <v/>
      </c>
      <c r="X1316" s="51" t="str">
        <f>IFERROR(INDEX(Tab_UBIGEO[],MATCH(PlnMsv_Tab_Documentos[[#This Row],[Departamento]],Tab_UBIGEO[Departamento],0),MATCH(X$34,Tab_UBIGEO[#Headers],0)),"")</f>
        <v/>
      </c>
      <c r="Y1316" s="51" t="str">
        <f>IFERROR(INDEX(Tab_UBIGEO[],MATCH(PlnMsv_Tab_Documentos[[#This Row],[Provincia]],Tab_UBIGEO[Provincia],0),MATCH(Y$34,Tab_UBIGEO[#Headers],0)),"")</f>
        <v/>
      </c>
      <c r="Z1316" s="50" t="str">
        <f>IF(PlnMsv_Tab_Documentos[[#This Row],[Departamento]]&lt;&gt;"",IF(COUNTIF(Tab_UBIGEO[Departamento],PlnMsv_Tab_Documentos[[#This Row],[Departamento]])&gt;=1,1,0),"")</f>
        <v/>
      </c>
      <c r="AA13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6" s="34"/>
    </row>
    <row r="1317" spans="3:29" ht="27.6" customHeight="1">
      <c r="C1317" s="88"/>
      <c r="D1317" s="89"/>
      <c r="E1317" s="90"/>
      <c r="F1317" s="91"/>
      <c r="G1317" s="92"/>
      <c r="H1317" s="93"/>
      <c r="I1317" s="93"/>
      <c r="J1317" s="94"/>
      <c r="K1317" s="94"/>
      <c r="L1317" s="94"/>
      <c r="M1317" s="94"/>
      <c r="N1317" s="94"/>
      <c r="O1317" s="95"/>
      <c r="P1317" s="96"/>
      <c r="T1317" s="49">
        <v>1283</v>
      </c>
      <c r="U13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7" s="50" t="str">
        <f>IFERROR(INDEX(Tab_UBIGEO[],MATCH(PlnMsv_Tab_DocumentosAux[[#This Row],[ADQ_UBIGEO]],Tab_UBIGEO[UBIGEO],0),MATCH($V$34,Tab_UBIGEO[#Headers],0)),"")</f>
        <v/>
      </c>
      <c r="W1317" s="50" t="str">
        <f>IFERROR(INDEX(Tab_UBIGEO[],MATCH(PlnMsv_Tab_DocumentosAux[[#This Row],[ADQ_UBIGEO]],Tab_UBIGEO[UBIGEO],0),MATCH($W$34,Tab_UBIGEO[#Headers],0)),"")</f>
        <v/>
      </c>
      <c r="X1317" s="51" t="str">
        <f>IFERROR(INDEX(Tab_UBIGEO[],MATCH(PlnMsv_Tab_Documentos[[#This Row],[Departamento]],Tab_UBIGEO[Departamento],0),MATCH(X$34,Tab_UBIGEO[#Headers],0)),"")</f>
        <v/>
      </c>
      <c r="Y1317" s="51" t="str">
        <f>IFERROR(INDEX(Tab_UBIGEO[],MATCH(PlnMsv_Tab_Documentos[[#This Row],[Provincia]],Tab_UBIGEO[Provincia],0),MATCH(Y$34,Tab_UBIGEO[#Headers],0)),"")</f>
        <v/>
      </c>
      <c r="Z1317" s="50" t="str">
        <f>IF(PlnMsv_Tab_Documentos[[#This Row],[Departamento]]&lt;&gt;"",IF(COUNTIF(Tab_UBIGEO[Departamento],PlnMsv_Tab_Documentos[[#This Row],[Departamento]])&gt;=1,1,0),"")</f>
        <v/>
      </c>
      <c r="AA13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7" s="34"/>
    </row>
    <row r="1318" spans="3:29" ht="27.6" customHeight="1">
      <c r="C1318" s="88"/>
      <c r="D1318" s="89"/>
      <c r="E1318" s="90"/>
      <c r="F1318" s="91"/>
      <c r="G1318" s="92"/>
      <c r="H1318" s="93"/>
      <c r="I1318" s="93"/>
      <c r="J1318" s="94"/>
      <c r="K1318" s="94"/>
      <c r="L1318" s="94"/>
      <c r="M1318" s="94"/>
      <c r="N1318" s="94"/>
      <c r="O1318" s="95"/>
      <c r="P1318" s="96"/>
      <c r="T1318" s="49">
        <v>1284</v>
      </c>
      <c r="U13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8" s="50" t="str">
        <f>IFERROR(INDEX(Tab_UBIGEO[],MATCH(PlnMsv_Tab_DocumentosAux[[#This Row],[ADQ_UBIGEO]],Tab_UBIGEO[UBIGEO],0),MATCH($V$34,Tab_UBIGEO[#Headers],0)),"")</f>
        <v/>
      </c>
      <c r="W1318" s="50" t="str">
        <f>IFERROR(INDEX(Tab_UBIGEO[],MATCH(PlnMsv_Tab_DocumentosAux[[#This Row],[ADQ_UBIGEO]],Tab_UBIGEO[UBIGEO],0),MATCH($W$34,Tab_UBIGEO[#Headers],0)),"")</f>
        <v/>
      </c>
      <c r="X1318" s="51" t="str">
        <f>IFERROR(INDEX(Tab_UBIGEO[],MATCH(PlnMsv_Tab_Documentos[[#This Row],[Departamento]],Tab_UBIGEO[Departamento],0),MATCH(X$34,Tab_UBIGEO[#Headers],0)),"")</f>
        <v/>
      </c>
      <c r="Y1318" s="51" t="str">
        <f>IFERROR(INDEX(Tab_UBIGEO[],MATCH(PlnMsv_Tab_Documentos[[#This Row],[Provincia]],Tab_UBIGEO[Provincia],0),MATCH(Y$34,Tab_UBIGEO[#Headers],0)),"")</f>
        <v/>
      </c>
      <c r="Z1318" s="50" t="str">
        <f>IF(PlnMsv_Tab_Documentos[[#This Row],[Departamento]]&lt;&gt;"",IF(COUNTIF(Tab_UBIGEO[Departamento],PlnMsv_Tab_Documentos[[#This Row],[Departamento]])&gt;=1,1,0),"")</f>
        <v/>
      </c>
      <c r="AA13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8" s="34"/>
    </row>
    <row r="1319" spans="3:29" ht="27.6" customHeight="1">
      <c r="C1319" s="88"/>
      <c r="D1319" s="89"/>
      <c r="E1319" s="90"/>
      <c r="F1319" s="91"/>
      <c r="G1319" s="92"/>
      <c r="H1319" s="93"/>
      <c r="I1319" s="93"/>
      <c r="J1319" s="94"/>
      <c r="K1319" s="94"/>
      <c r="L1319" s="94"/>
      <c r="M1319" s="94"/>
      <c r="N1319" s="94"/>
      <c r="O1319" s="95"/>
      <c r="P1319" s="96"/>
      <c r="T1319" s="49">
        <v>1285</v>
      </c>
      <c r="U13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19" s="50" t="str">
        <f>IFERROR(INDEX(Tab_UBIGEO[],MATCH(PlnMsv_Tab_DocumentosAux[[#This Row],[ADQ_UBIGEO]],Tab_UBIGEO[UBIGEO],0),MATCH($V$34,Tab_UBIGEO[#Headers],0)),"")</f>
        <v/>
      </c>
      <c r="W1319" s="50" t="str">
        <f>IFERROR(INDEX(Tab_UBIGEO[],MATCH(PlnMsv_Tab_DocumentosAux[[#This Row],[ADQ_UBIGEO]],Tab_UBIGEO[UBIGEO],0),MATCH($W$34,Tab_UBIGEO[#Headers],0)),"")</f>
        <v/>
      </c>
      <c r="X1319" s="51" t="str">
        <f>IFERROR(INDEX(Tab_UBIGEO[],MATCH(PlnMsv_Tab_Documentos[[#This Row],[Departamento]],Tab_UBIGEO[Departamento],0),MATCH(X$34,Tab_UBIGEO[#Headers],0)),"")</f>
        <v/>
      </c>
      <c r="Y1319" s="51" t="str">
        <f>IFERROR(INDEX(Tab_UBIGEO[],MATCH(PlnMsv_Tab_Documentos[[#This Row],[Provincia]],Tab_UBIGEO[Provincia],0),MATCH(Y$34,Tab_UBIGEO[#Headers],0)),"")</f>
        <v/>
      </c>
      <c r="Z1319" s="50" t="str">
        <f>IF(PlnMsv_Tab_Documentos[[#This Row],[Departamento]]&lt;&gt;"",IF(COUNTIF(Tab_UBIGEO[Departamento],PlnMsv_Tab_Documentos[[#This Row],[Departamento]])&gt;=1,1,0),"")</f>
        <v/>
      </c>
      <c r="AA13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19" s="34"/>
    </row>
    <row r="1320" spans="3:29" ht="27.6" customHeight="1">
      <c r="C1320" s="88"/>
      <c r="D1320" s="89"/>
      <c r="E1320" s="90"/>
      <c r="F1320" s="91"/>
      <c r="G1320" s="92"/>
      <c r="H1320" s="93"/>
      <c r="I1320" s="93"/>
      <c r="J1320" s="94"/>
      <c r="K1320" s="94"/>
      <c r="L1320" s="94"/>
      <c r="M1320" s="94"/>
      <c r="N1320" s="94"/>
      <c r="O1320" s="95"/>
      <c r="P1320" s="96"/>
      <c r="T1320" s="49">
        <v>1286</v>
      </c>
      <c r="U13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0" s="50" t="str">
        <f>IFERROR(INDEX(Tab_UBIGEO[],MATCH(PlnMsv_Tab_DocumentosAux[[#This Row],[ADQ_UBIGEO]],Tab_UBIGEO[UBIGEO],0),MATCH($V$34,Tab_UBIGEO[#Headers],0)),"")</f>
        <v/>
      </c>
      <c r="W1320" s="50" t="str">
        <f>IFERROR(INDEX(Tab_UBIGEO[],MATCH(PlnMsv_Tab_DocumentosAux[[#This Row],[ADQ_UBIGEO]],Tab_UBIGEO[UBIGEO],0),MATCH($W$34,Tab_UBIGEO[#Headers],0)),"")</f>
        <v/>
      </c>
      <c r="X1320" s="51" t="str">
        <f>IFERROR(INDEX(Tab_UBIGEO[],MATCH(PlnMsv_Tab_Documentos[[#This Row],[Departamento]],Tab_UBIGEO[Departamento],0),MATCH(X$34,Tab_UBIGEO[#Headers],0)),"")</f>
        <v/>
      </c>
      <c r="Y1320" s="51" t="str">
        <f>IFERROR(INDEX(Tab_UBIGEO[],MATCH(PlnMsv_Tab_Documentos[[#This Row],[Provincia]],Tab_UBIGEO[Provincia],0),MATCH(Y$34,Tab_UBIGEO[#Headers],0)),"")</f>
        <v/>
      </c>
      <c r="Z1320" s="50" t="str">
        <f>IF(PlnMsv_Tab_Documentos[[#This Row],[Departamento]]&lt;&gt;"",IF(COUNTIF(Tab_UBIGEO[Departamento],PlnMsv_Tab_Documentos[[#This Row],[Departamento]])&gt;=1,1,0),"")</f>
        <v/>
      </c>
      <c r="AA13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0" s="34"/>
    </row>
    <row r="1321" spans="3:29" ht="27.6" customHeight="1">
      <c r="C1321" s="88"/>
      <c r="D1321" s="89"/>
      <c r="E1321" s="90"/>
      <c r="F1321" s="91"/>
      <c r="G1321" s="92"/>
      <c r="H1321" s="93"/>
      <c r="I1321" s="93"/>
      <c r="J1321" s="94"/>
      <c r="K1321" s="94"/>
      <c r="L1321" s="94"/>
      <c r="M1321" s="94"/>
      <c r="N1321" s="94"/>
      <c r="O1321" s="95"/>
      <c r="P1321" s="96"/>
      <c r="T1321" s="49">
        <v>1287</v>
      </c>
      <c r="U13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1" s="50" t="str">
        <f>IFERROR(INDEX(Tab_UBIGEO[],MATCH(PlnMsv_Tab_DocumentosAux[[#This Row],[ADQ_UBIGEO]],Tab_UBIGEO[UBIGEO],0),MATCH($V$34,Tab_UBIGEO[#Headers],0)),"")</f>
        <v/>
      </c>
      <c r="W1321" s="50" t="str">
        <f>IFERROR(INDEX(Tab_UBIGEO[],MATCH(PlnMsv_Tab_DocumentosAux[[#This Row],[ADQ_UBIGEO]],Tab_UBIGEO[UBIGEO],0),MATCH($W$34,Tab_UBIGEO[#Headers],0)),"")</f>
        <v/>
      </c>
      <c r="X1321" s="51" t="str">
        <f>IFERROR(INDEX(Tab_UBIGEO[],MATCH(PlnMsv_Tab_Documentos[[#This Row],[Departamento]],Tab_UBIGEO[Departamento],0),MATCH(X$34,Tab_UBIGEO[#Headers],0)),"")</f>
        <v/>
      </c>
      <c r="Y1321" s="51" t="str">
        <f>IFERROR(INDEX(Tab_UBIGEO[],MATCH(PlnMsv_Tab_Documentos[[#This Row],[Provincia]],Tab_UBIGEO[Provincia],0),MATCH(Y$34,Tab_UBIGEO[#Headers],0)),"")</f>
        <v/>
      </c>
      <c r="Z1321" s="50" t="str">
        <f>IF(PlnMsv_Tab_Documentos[[#This Row],[Departamento]]&lt;&gt;"",IF(COUNTIF(Tab_UBIGEO[Departamento],PlnMsv_Tab_Documentos[[#This Row],[Departamento]])&gt;=1,1,0),"")</f>
        <v/>
      </c>
      <c r="AA13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1" s="34"/>
    </row>
    <row r="1322" spans="3:29" ht="27.6" customHeight="1">
      <c r="C1322" s="88"/>
      <c r="D1322" s="89"/>
      <c r="E1322" s="90"/>
      <c r="F1322" s="91"/>
      <c r="G1322" s="92"/>
      <c r="H1322" s="93"/>
      <c r="I1322" s="93"/>
      <c r="J1322" s="94"/>
      <c r="K1322" s="94"/>
      <c r="L1322" s="94"/>
      <c r="M1322" s="94"/>
      <c r="N1322" s="94"/>
      <c r="O1322" s="95"/>
      <c r="P1322" s="96"/>
      <c r="T1322" s="49">
        <v>1288</v>
      </c>
      <c r="U13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2" s="50" t="str">
        <f>IFERROR(INDEX(Tab_UBIGEO[],MATCH(PlnMsv_Tab_DocumentosAux[[#This Row],[ADQ_UBIGEO]],Tab_UBIGEO[UBIGEO],0),MATCH($V$34,Tab_UBIGEO[#Headers],0)),"")</f>
        <v/>
      </c>
      <c r="W1322" s="50" t="str">
        <f>IFERROR(INDEX(Tab_UBIGEO[],MATCH(PlnMsv_Tab_DocumentosAux[[#This Row],[ADQ_UBIGEO]],Tab_UBIGEO[UBIGEO],0),MATCH($W$34,Tab_UBIGEO[#Headers],0)),"")</f>
        <v/>
      </c>
      <c r="X1322" s="51" t="str">
        <f>IFERROR(INDEX(Tab_UBIGEO[],MATCH(PlnMsv_Tab_Documentos[[#This Row],[Departamento]],Tab_UBIGEO[Departamento],0),MATCH(X$34,Tab_UBIGEO[#Headers],0)),"")</f>
        <v/>
      </c>
      <c r="Y1322" s="51" t="str">
        <f>IFERROR(INDEX(Tab_UBIGEO[],MATCH(PlnMsv_Tab_Documentos[[#This Row],[Provincia]],Tab_UBIGEO[Provincia],0),MATCH(Y$34,Tab_UBIGEO[#Headers],0)),"")</f>
        <v/>
      </c>
      <c r="Z1322" s="50" t="str">
        <f>IF(PlnMsv_Tab_Documentos[[#This Row],[Departamento]]&lt;&gt;"",IF(COUNTIF(Tab_UBIGEO[Departamento],PlnMsv_Tab_Documentos[[#This Row],[Departamento]])&gt;=1,1,0),"")</f>
        <v/>
      </c>
      <c r="AA13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2" s="34"/>
    </row>
    <row r="1323" spans="3:29" ht="27.6" customHeight="1">
      <c r="C1323" s="88"/>
      <c r="D1323" s="89"/>
      <c r="E1323" s="90"/>
      <c r="F1323" s="91"/>
      <c r="G1323" s="92"/>
      <c r="H1323" s="93"/>
      <c r="I1323" s="93"/>
      <c r="J1323" s="94"/>
      <c r="K1323" s="94"/>
      <c r="L1323" s="94"/>
      <c r="M1323" s="94"/>
      <c r="N1323" s="94"/>
      <c r="O1323" s="95"/>
      <c r="P1323" s="96"/>
      <c r="T1323" s="49">
        <v>1289</v>
      </c>
      <c r="U13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3" s="50" t="str">
        <f>IFERROR(INDEX(Tab_UBIGEO[],MATCH(PlnMsv_Tab_DocumentosAux[[#This Row],[ADQ_UBIGEO]],Tab_UBIGEO[UBIGEO],0),MATCH($V$34,Tab_UBIGEO[#Headers],0)),"")</f>
        <v/>
      </c>
      <c r="W1323" s="50" t="str">
        <f>IFERROR(INDEX(Tab_UBIGEO[],MATCH(PlnMsv_Tab_DocumentosAux[[#This Row],[ADQ_UBIGEO]],Tab_UBIGEO[UBIGEO],0),MATCH($W$34,Tab_UBIGEO[#Headers],0)),"")</f>
        <v/>
      </c>
      <c r="X1323" s="51" t="str">
        <f>IFERROR(INDEX(Tab_UBIGEO[],MATCH(PlnMsv_Tab_Documentos[[#This Row],[Departamento]],Tab_UBIGEO[Departamento],0),MATCH(X$34,Tab_UBIGEO[#Headers],0)),"")</f>
        <v/>
      </c>
      <c r="Y1323" s="51" t="str">
        <f>IFERROR(INDEX(Tab_UBIGEO[],MATCH(PlnMsv_Tab_Documentos[[#This Row],[Provincia]],Tab_UBIGEO[Provincia],0),MATCH(Y$34,Tab_UBIGEO[#Headers],0)),"")</f>
        <v/>
      </c>
      <c r="Z1323" s="50" t="str">
        <f>IF(PlnMsv_Tab_Documentos[[#This Row],[Departamento]]&lt;&gt;"",IF(COUNTIF(Tab_UBIGEO[Departamento],PlnMsv_Tab_Documentos[[#This Row],[Departamento]])&gt;=1,1,0),"")</f>
        <v/>
      </c>
      <c r="AA13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3" s="34"/>
    </row>
    <row r="1324" spans="3:29" ht="27.6" customHeight="1">
      <c r="C1324" s="88"/>
      <c r="D1324" s="89"/>
      <c r="E1324" s="90"/>
      <c r="F1324" s="91"/>
      <c r="G1324" s="92"/>
      <c r="H1324" s="93"/>
      <c r="I1324" s="93"/>
      <c r="J1324" s="94"/>
      <c r="K1324" s="94"/>
      <c r="L1324" s="94"/>
      <c r="M1324" s="94"/>
      <c r="N1324" s="94"/>
      <c r="O1324" s="95"/>
      <c r="P1324" s="96"/>
      <c r="T1324" s="49">
        <v>1290</v>
      </c>
      <c r="U13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4" s="50" t="str">
        <f>IFERROR(INDEX(Tab_UBIGEO[],MATCH(PlnMsv_Tab_DocumentosAux[[#This Row],[ADQ_UBIGEO]],Tab_UBIGEO[UBIGEO],0),MATCH($V$34,Tab_UBIGEO[#Headers],0)),"")</f>
        <v/>
      </c>
      <c r="W1324" s="50" t="str">
        <f>IFERROR(INDEX(Tab_UBIGEO[],MATCH(PlnMsv_Tab_DocumentosAux[[#This Row],[ADQ_UBIGEO]],Tab_UBIGEO[UBIGEO],0),MATCH($W$34,Tab_UBIGEO[#Headers],0)),"")</f>
        <v/>
      </c>
      <c r="X1324" s="51" t="str">
        <f>IFERROR(INDEX(Tab_UBIGEO[],MATCH(PlnMsv_Tab_Documentos[[#This Row],[Departamento]],Tab_UBIGEO[Departamento],0),MATCH(X$34,Tab_UBIGEO[#Headers],0)),"")</f>
        <v/>
      </c>
      <c r="Y1324" s="51" t="str">
        <f>IFERROR(INDEX(Tab_UBIGEO[],MATCH(PlnMsv_Tab_Documentos[[#This Row],[Provincia]],Tab_UBIGEO[Provincia],0),MATCH(Y$34,Tab_UBIGEO[#Headers],0)),"")</f>
        <v/>
      </c>
      <c r="Z1324" s="50" t="str">
        <f>IF(PlnMsv_Tab_Documentos[[#This Row],[Departamento]]&lt;&gt;"",IF(COUNTIF(Tab_UBIGEO[Departamento],PlnMsv_Tab_Documentos[[#This Row],[Departamento]])&gt;=1,1,0),"")</f>
        <v/>
      </c>
      <c r="AA13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4" s="34"/>
    </row>
    <row r="1325" spans="3:29" ht="27.6" customHeight="1">
      <c r="C1325" s="88"/>
      <c r="D1325" s="89"/>
      <c r="E1325" s="90"/>
      <c r="F1325" s="91"/>
      <c r="G1325" s="92"/>
      <c r="H1325" s="93"/>
      <c r="I1325" s="93"/>
      <c r="J1325" s="94"/>
      <c r="K1325" s="94"/>
      <c r="L1325" s="94"/>
      <c r="M1325" s="94"/>
      <c r="N1325" s="94"/>
      <c r="O1325" s="95"/>
      <c r="P1325" s="96"/>
      <c r="T1325" s="49">
        <v>1291</v>
      </c>
      <c r="U13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5" s="50" t="str">
        <f>IFERROR(INDEX(Tab_UBIGEO[],MATCH(PlnMsv_Tab_DocumentosAux[[#This Row],[ADQ_UBIGEO]],Tab_UBIGEO[UBIGEO],0),MATCH($V$34,Tab_UBIGEO[#Headers],0)),"")</f>
        <v/>
      </c>
      <c r="W1325" s="50" t="str">
        <f>IFERROR(INDEX(Tab_UBIGEO[],MATCH(PlnMsv_Tab_DocumentosAux[[#This Row],[ADQ_UBIGEO]],Tab_UBIGEO[UBIGEO],0),MATCH($W$34,Tab_UBIGEO[#Headers],0)),"")</f>
        <v/>
      </c>
      <c r="X1325" s="51" t="str">
        <f>IFERROR(INDEX(Tab_UBIGEO[],MATCH(PlnMsv_Tab_Documentos[[#This Row],[Departamento]],Tab_UBIGEO[Departamento],0),MATCH(X$34,Tab_UBIGEO[#Headers],0)),"")</f>
        <v/>
      </c>
      <c r="Y1325" s="51" t="str">
        <f>IFERROR(INDEX(Tab_UBIGEO[],MATCH(PlnMsv_Tab_Documentos[[#This Row],[Provincia]],Tab_UBIGEO[Provincia],0),MATCH(Y$34,Tab_UBIGEO[#Headers],0)),"")</f>
        <v/>
      </c>
      <c r="Z1325" s="50" t="str">
        <f>IF(PlnMsv_Tab_Documentos[[#This Row],[Departamento]]&lt;&gt;"",IF(COUNTIF(Tab_UBIGEO[Departamento],PlnMsv_Tab_Documentos[[#This Row],[Departamento]])&gt;=1,1,0),"")</f>
        <v/>
      </c>
      <c r="AA13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5" s="34"/>
    </row>
    <row r="1326" spans="3:29" ht="27.6" customHeight="1">
      <c r="C1326" s="88"/>
      <c r="D1326" s="89"/>
      <c r="E1326" s="90"/>
      <c r="F1326" s="91"/>
      <c r="G1326" s="92"/>
      <c r="H1326" s="93"/>
      <c r="I1326" s="93"/>
      <c r="J1326" s="94"/>
      <c r="K1326" s="94"/>
      <c r="L1326" s="94"/>
      <c r="M1326" s="94"/>
      <c r="N1326" s="94"/>
      <c r="O1326" s="95"/>
      <c r="P1326" s="96"/>
      <c r="T1326" s="49">
        <v>1292</v>
      </c>
      <c r="U13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6" s="50" t="str">
        <f>IFERROR(INDEX(Tab_UBIGEO[],MATCH(PlnMsv_Tab_DocumentosAux[[#This Row],[ADQ_UBIGEO]],Tab_UBIGEO[UBIGEO],0),MATCH($V$34,Tab_UBIGEO[#Headers],0)),"")</f>
        <v/>
      </c>
      <c r="W1326" s="50" t="str">
        <f>IFERROR(INDEX(Tab_UBIGEO[],MATCH(PlnMsv_Tab_DocumentosAux[[#This Row],[ADQ_UBIGEO]],Tab_UBIGEO[UBIGEO],0),MATCH($W$34,Tab_UBIGEO[#Headers],0)),"")</f>
        <v/>
      </c>
      <c r="X1326" s="51" t="str">
        <f>IFERROR(INDEX(Tab_UBIGEO[],MATCH(PlnMsv_Tab_Documentos[[#This Row],[Departamento]],Tab_UBIGEO[Departamento],0),MATCH(X$34,Tab_UBIGEO[#Headers],0)),"")</f>
        <v/>
      </c>
      <c r="Y1326" s="51" t="str">
        <f>IFERROR(INDEX(Tab_UBIGEO[],MATCH(PlnMsv_Tab_Documentos[[#This Row],[Provincia]],Tab_UBIGEO[Provincia],0),MATCH(Y$34,Tab_UBIGEO[#Headers],0)),"")</f>
        <v/>
      </c>
      <c r="Z1326" s="50" t="str">
        <f>IF(PlnMsv_Tab_Documentos[[#This Row],[Departamento]]&lt;&gt;"",IF(COUNTIF(Tab_UBIGEO[Departamento],PlnMsv_Tab_Documentos[[#This Row],[Departamento]])&gt;=1,1,0),"")</f>
        <v/>
      </c>
      <c r="AA13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6" s="34"/>
    </row>
    <row r="1327" spans="3:29" ht="27.6" customHeight="1">
      <c r="C1327" s="88"/>
      <c r="D1327" s="89"/>
      <c r="E1327" s="90"/>
      <c r="F1327" s="91"/>
      <c r="G1327" s="92"/>
      <c r="H1327" s="93"/>
      <c r="I1327" s="93"/>
      <c r="J1327" s="94"/>
      <c r="K1327" s="94"/>
      <c r="L1327" s="94"/>
      <c r="M1327" s="94"/>
      <c r="N1327" s="94"/>
      <c r="O1327" s="95"/>
      <c r="P1327" s="96"/>
      <c r="T1327" s="49">
        <v>1293</v>
      </c>
      <c r="U13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7" s="50" t="str">
        <f>IFERROR(INDEX(Tab_UBIGEO[],MATCH(PlnMsv_Tab_DocumentosAux[[#This Row],[ADQ_UBIGEO]],Tab_UBIGEO[UBIGEO],0),MATCH($V$34,Tab_UBIGEO[#Headers],0)),"")</f>
        <v/>
      </c>
      <c r="W1327" s="50" t="str">
        <f>IFERROR(INDEX(Tab_UBIGEO[],MATCH(PlnMsv_Tab_DocumentosAux[[#This Row],[ADQ_UBIGEO]],Tab_UBIGEO[UBIGEO],0),MATCH($W$34,Tab_UBIGEO[#Headers],0)),"")</f>
        <v/>
      </c>
      <c r="X1327" s="51" t="str">
        <f>IFERROR(INDEX(Tab_UBIGEO[],MATCH(PlnMsv_Tab_Documentos[[#This Row],[Departamento]],Tab_UBIGEO[Departamento],0),MATCH(X$34,Tab_UBIGEO[#Headers],0)),"")</f>
        <v/>
      </c>
      <c r="Y1327" s="51" t="str">
        <f>IFERROR(INDEX(Tab_UBIGEO[],MATCH(PlnMsv_Tab_Documentos[[#This Row],[Provincia]],Tab_UBIGEO[Provincia],0),MATCH(Y$34,Tab_UBIGEO[#Headers],0)),"")</f>
        <v/>
      </c>
      <c r="Z1327" s="50" t="str">
        <f>IF(PlnMsv_Tab_Documentos[[#This Row],[Departamento]]&lt;&gt;"",IF(COUNTIF(Tab_UBIGEO[Departamento],PlnMsv_Tab_Documentos[[#This Row],[Departamento]])&gt;=1,1,0),"")</f>
        <v/>
      </c>
      <c r="AA13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7" s="34"/>
    </row>
    <row r="1328" spans="3:29" ht="27.6" customHeight="1">
      <c r="C1328" s="88"/>
      <c r="D1328" s="89"/>
      <c r="E1328" s="90"/>
      <c r="F1328" s="91"/>
      <c r="G1328" s="92"/>
      <c r="H1328" s="93"/>
      <c r="I1328" s="93"/>
      <c r="J1328" s="94"/>
      <c r="K1328" s="94"/>
      <c r="L1328" s="94"/>
      <c r="M1328" s="94"/>
      <c r="N1328" s="94"/>
      <c r="O1328" s="95"/>
      <c r="P1328" s="96"/>
      <c r="T1328" s="49">
        <v>1294</v>
      </c>
      <c r="U13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8" s="50" t="str">
        <f>IFERROR(INDEX(Tab_UBIGEO[],MATCH(PlnMsv_Tab_DocumentosAux[[#This Row],[ADQ_UBIGEO]],Tab_UBIGEO[UBIGEO],0),MATCH($V$34,Tab_UBIGEO[#Headers],0)),"")</f>
        <v/>
      </c>
      <c r="W1328" s="50" t="str">
        <f>IFERROR(INDEX(Tab_UBIGEO[],MATCH(PlnMsv_Tab_DocumentosAux[[#This Row],[ADQ_UBIGEO]],Tab_UBIGEO[UBIGEO],0),MATCH($W$34,Tab_UBIGEO[#Headers],0)),"")</f>
        <v/>
      </c>
      <c r="X1328" s="51" t="str">
        <f>IFERROR(INDEX(Tab_UBIGEO[],MATCH(PlnMsv_Tab_Documentos[[#This Row],[Departamento]],Tab_UBIGEO[Departamento],0),MATCH(X$34,Tab_UBIGEO[#Headers],0)),"")</f>
        <v/>
      </c>
      <c r="Y1328" s="51" t="str">
        <f>IFERROR(INDEX(Tab_UBIGEO[],MATCH(PlnMsv_Tab_Documentos[[#This Row],[Provincia]],Tab_UBIGEO[Provincia],0),MATCH(Y$34,Tab_UBIGEO[#Headers],0)),"")</f>
        <v/>
      </c>
      <c r="Z1328" s="50" t="str">
        <f>IF(PlnMsv_Tab_Documentos[[#This Row],[Departamento]]&lt;&gt;"",IF(COUNTIF(Tab_UBIGEO[Departamento],PlnMsv_Tab_Documentos[[#This Row],[Departamento]])&gt;=1,1,0),"")</f>
        <v/>
      </c>
      <c r="AA13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8" s="34"/>
    </row>
    <row r="1329" spans="3:29" ht="27.6" customHeight="1">
      <c r="C1329" s="88"/>
      <c r="D1329" s="89"/>
      <c r="E1329" s="90"/>
      <c r="F1329" s="91"/>
      <c r="G1329" s="92"/>
      <c r="H1329" s="93"/>
      <c r="I1329" s="93"/>
      <c r="J1329" s="94"/>
      <c r="K1329" s="94"/>
      <c r="L1329" s="94"/>
      <c r="M1329" s="94"/>
      <c r="N1329" s="94"/>
      <c r="O1329" s="95"/>
      <c r="P1329" s="96"/>
      <c r="T1329" s="49">
        <v>1295</v>
      </c>
      <c r="U13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29" s="50" t="str">
        <f>IFERROR(INDEX(Tab_UBIGEO[],MATCH(PlnMsv_Tab_DocumentosAux[[#This Row],[ADQ_UBIGEO]],Tab_UBIGEO[UBIGEO],0),MATCH($V$34,Tab_UBIGEO[#Headers],0)),"")</f>
        <v/>
      </c>
      <c r="W1329" s="50" t="str">
        <f>IFERROR(INDEX(Tab_UBIGEO[],MATCH(PlnMsv_Tab_DocumentosAux[[#This Row],[ADQ_UBIGEO]],Tab_UBIGEO[UBIGEO],0),MATCH($W$34,Tab_UBIGEO[#Headers],0)),"")</f>
        <v/>
      </c>
      <c r="X1329" s="51" t="str">
        <f>IFERROR(INDEX(Tab_UBIGEO[],MATCH(PlnMsv_Tab_Documentos[[#This Row],[Departamento]],Tab_UBIGEO[Departamento],0),MATCH(X$34,Tab_UBIGEO[#Headers],0)),"")</f>
        <v/>
      </c>
      <c r="Y1329" s="51" t="str">
        <f>IFERROR(INDEX(Tab_UBIGEO[],MATCH(PlnMsv_Tab_Documentos[[#This Row],[Provincia]],Tab_UBIGEO[Provincia],0),MATCH(Y$34,Tab_UBIGEO[#Headers],0)),"")</f>
        <v/>
      </c>
      <c r="Z1329" s="50" t="str">
        <f>IF(PlnMsv_Tab_Documentos[[#This Row],[Departamento]]&lt;&gt;"",IF(COUNTIF(Tab_UBIGEO[Departamento],PlnMsv_Tab_Documentos[[#This Row],[Departamento]])&gt;=1,1,0),"")</f>
        <v/>
      </c>
      <c r="AA13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29" s="34"/>
    </row>
    <row r="1330" spans="3:29" ht="27.6" customHeight="1">
      <c r="C1330" s="88"/>
      <c r="D1330" s="89"/>
      <c r="E1330" s="90"/>
      <c r="F1330" s="91"/>
      <c r="G1330" s="92"/>
      <c r="H1330" s="93"/>
      <c r="I1330" s="93"/>
      <c r="J1330" s="94"/>
      <c r="K1330" s="94"/>
      <c r="L1330" s="94"/>
      <c r="M1330" s="94"/>
      <c r="N1330" s="94"/>
      <c r="O1330" s="95"/>
      <c r="P1330" s="96"/>
      <c r="T1330" s="49">
        <v>1296</v>
      </c>
      <c r="U13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0" s="50" t="str">
        <f>IFERROR(INDEX(Tab_UBIGEO[],MATCH(PlnMsv_Tab_DocumentosAux[[#This Row],[ADQ_UBIGEO]],Tab_UBIGEO[UBIGEO],0),MATCH($V$34,Tab_UBIGEO[#Headers],0)),"")</f>
        <v/>
      </c>
      <c r="W1330" s="50" t="str">
        <f>IFERROR(INDEX(Tab_UBIGEO[],MATCH(PlnMsv_Tab_DocumentosAux[[#This Row],[ADQ_UBIGEO]],Tab_UBIGEO[UBIGEO],0),MATCH($W$34,Tab_UBIGEO[#Headers],0)),"")</f>
        <v/>
      </c>
      <c r="X1330" s="51" t="str">
        <f>IFERROR(INDEX(Tab_UBIGEO[],MATCH(PlnMsv_Tab_Documentos[[#This Row],[Departamento]],Tab_UBIGEO[Departamento],0),MATCH(X$34,Tab_UBIGEO[#Headers],0)),"")</f>
        <v/>
      </c>
      <c r="Y1330" s="51" t="str">
        <f>IFERROR(INDEX(Tab_UBIGEO[],MATCH(PlnMsv_Tab_Documentos[[#This Row],[Provincia]],Tab_UBIGEO[Provincia],0),MATCH(Y$34,Tab_UBIGEO[#Headers],0)),"")</f>
        <v/>
      </c>
      <c r="Z1330" s="50" t="str">
        <f>IF(PlnMsv_Tab_Documentos[[#This Row],[Departamento]]&lt;&gt;"",IF(COUNTIF(Tab_UBIGEO[Departamento],PlnMsv_Tab_Documentos[[#This Row],[Departamento]])&gt;=1,1,0),"")</f>
        <v/>
      </c>
      <c r="AA13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0" s="34"/>
    </row>
    <row r="1331" spans="3:29" ht="27.6" customHeight="1">
      <c r="C1331" s="88"/>
      <c r="D1331" s="89"/>
      <c r="E1331" s="90"/>
      <c r="F1331" s="91"/>
      <c r="G1331" s="92"/>
      <c r="H1331" s="93"/>
      <c r="I1331" s="93"/>
      <c r="J1331" s="94"/>
      <c r="K1331" s="94"/>
      <c r="L1331" s="94"/>
      <c r="M1331" s="94"/>
      <c r="N1331" s="94"/>
      <c r="O1331" s="95"/>
      <c r="P1331" s="96"/>
      <c r="T1331" s="49">
        <v>1297</v>
      </c>
      <c r="U13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1" s="50" t="str">
        <f>IFERROR(INDEX(Tab_UBIGEO[],MATCH(PlnMsv_Tab_DocumentosAux[[#This Row],[ADQ_UBIGEO]],Tab_UBIGEO[UBIGEO],0),MATCH($V$34,Tab_UBIGEO[#Headers],0)),"")</f>
        <v/>
      </c>
      <c r="W1331" s="50" t="str">
        <f>IFERROR(INDEX(Tab_UBIGEO[],MATCH(PlnMsv_Tab_DocumentosAux[[#This Row],[ADQ_UBIGEO]],Tab_UBIGEO[UBIGEO],0),MATCH($W$34,Tab_UBIGEO[#Headers],0)),"")</f>
        <v/>
      </c>
      <c r="X1331" s="51" t="str">
        <f>IFERROR(INDEX(Tab_UBIGEO[],MATCH(PlnMsv_Tab_Documentos[[#This Row],[Departamento]],Tab_UBIGEO[Departamento],0),MATCH(X$34,Tab_UBIGEO[#Headers],0)),"")</f>
        <v/>
      </c>
      <c r="Y1331" s="51" t="str">
        <f>IFERROR(INDEX(Tab_UBIGEO[],MATCH(PlnMsv_Tab_Documentos[[#This Row],[Provincia]],Tab_UBIGEO[Provincia],0),MATCH(Y$34,Tab_UBIGEO[#Headers],0)),"")</f>
        <v/>
      </c>
      <c r="Z1331" s="50" t="str">
        <f>IF(PlnMsv_Tab_Documentos[[#This Row],[Departamento]]&lt;&gt;"",IF(COUNTIF(Tab_UBIGEO[Departamento],PlnMsv_Tab_Documentos[[#This Row],[Departamento]])&gt;=1,1,0),"")</f>
        <v/>
      </c>
      <c r="AA13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1" s="34"/>
    </row>
    <row r="1332" spans="3:29" ht="27.6" customHeight="1">
      <c r="C1332" s="88"/>
      <c r="D1332" s="89"/>
      <c r="E1332" s="90"/>
      <c r="F1332" s="91"/>
      <c r="G1332" s="92"/>
      <c r="H1332" s="93"/>
      <c r="I1332" s="93"/>
      <c r="J1332" s="94"/>
      <c r="K1332" s="94"/>
      <c r="L1332" s="94"/>
      <c r="M1332" s="94"/>
      <c r="N1332" s="94"/>
      <c r="O1332" s="95"/>
      <c r="P1332" s="96"/>
      <c r="T1332" s="49">
        <v>1298</v>
      </c>
      <c r="U13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2" s="50" t="str">
        <f>IFERROR(INDEX(Tab_UBIGEO[],MATCH(PlnMsv_Tab_DocumentosAux[[#This Row],[ADQ_UBIGEO]],Tab_UBIGEO[UBIGEO],0),MATCH($V$34,Tab_UBIGEO[#Headers],0)),"")</f>
        <v/>
      </c>
      <c r="W1332" s="50" t="str">
        <f>IFERROR(INDEX(Tab_UBIGEO[],MATCH(PlnMsv_Tab_DocumentosAux[[#This Row],[ADQ_UBIGEO]],Tab_UBIGEO[UBIGEO],0),MATCH($W$34,Tab_UBIGEO[#Headers],0)),"")</f>
        <v/>
      </c>
      <c r="X1332" s="51" t="str">
        <f>IFERROR(INDEX(Tab_UBIGEO[],MATCH(PlnMsv_Tab_Documentos[[#This Row],[Departamento]],Tab_UBIGEO[Departamento],0),MATCH(X$34,Tab_UBIGEO[#Headers],0)),"")</f>
        <v/>
      </c>
      <c r="Y1332" s="51" t="str">
        <f>IFERROR(INDEX(Tab_UBIGEO[],MATCH(PlnMsv_Tab_Documentos[[#This Row],[Provincia]],Tab_UBIGEO[Provincia],0),MATCH(Y$34,Tab_UBIGEO[#Headers],0)),"")</f>
        <v/>
      </c>
      <c r="Z1332" s="50" t="str">
        <f>IF(PlnMsv_Tab_Documentos[[#This Row],[Departamento]]&lt;&gt;"",IF(COUNTIF(Tab_UBIGEO[Departamento],PlnMsv_Tab_Documentos[[#This Row],[Departamento]])&gt;=1,1,0),"")</f>
        <v/>
      </c>
      <c r="AA13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2" s="34"/>
    </row>
    <row r="1333" spans="3:29" ht="27.6" customHeight="1">
      <c r="C1333" s="88"/>
      <c r="D1333" s="89"/>
      <c r="E1333" s="90"/>
      <c r="F1333" s="91"/>
      <c r="G1333" s="92"/>
      <c r="H1333" s="93"/>
      <c r="I1333" s="93"/>
      <c r="J1333" s="94"/>
      <c r="K1333" s="94"/>
      <c r="L1333" s="94"/>
      <c r="M1333" s="94"/>
      <c r="N1333" s="94"/>
      <c r="O1333" s="95"/>
      <c r="P1333" s="96"/>
      <c r="T1333" s="49">
        <v>1299</v>
      </c>
      <c r="U13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3" s="50" t="str">
        <f>IFERROR(INDEX(Tab_UBIGEO[],MATCH(PlnMsv_Tab_DocumentosAux[[#This Row],[ADQ_UBIGEO]],Tab_UBIGEO[UBIGEO],0),MATCH($V$34,Tab_UBIGEO[#Headers],0)),"")</f>
        <v/>
      </c>
      <c r="W1333" s="50" t="str">
        <f>IFERROR(INDEX(Tab_UBIGEO[],MATCH(PlnMsv_Tab_DocumentosAux[[#This Row],[ADQ_UBIGEO]],Tab_UBIGEO[UBIGEO],0),MATCH($W$34,Tab_UBIGEO[#Headers],0)),"")</f>
        <v/>
      </c>
      <c r="X1333" s="51" t="str">
        <f>IFERROR(INDEX(Tab_UBIGEO[],MATCH(PlnMsv_Tab_Documentos[[#This Row],[Departamento]],Tab_UBIGEO[Departamento],0),MATCH(X$34,Tab_UBIGEO[#Headers],0)),"")</f>
        <v/>
      </c>
      <c r="Y1333" s="51" t="str">
        <f>IFERROR(INDEX(Tab_UBIGEO[],MATCH(PlnMsv_Tab_Documentos[[#This Row],[Provincia]],Tab_UBIGEO[Provincia],0),MATCH(Y$34,Tab_UBIGEO[#Headers],0)),"")</f>
        <v/>
      </c>
      <c r="Z1333" s="50" t="str">
        <f>IF(PlnMsv_Tab_Documentos[[#This Row],[Departamento]]&lt;&gt;"",IF(COUNTIF(Tab_UBIGEO[Departamento],PlnMsv_Tab_Documentos[[#This Row],[Departamento]])&gt;=1,1,0),"")</f>
        <v/>
      </c>
      <c r="AA13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3" s="34"/>
    </row>
    <row r="1334" spans="3:29" ht="27.6" customHeight="1">
      <c r="C1334" s="88"/>
      <c r="D1334" s="89"/>
      <c r="E1334" s="90"/>
      <c r="F1334" s="91"/>
      <c r="G1334" s="92"/>
      <c r="H1334" s="93"/>
      <c r="I1334" s="93"/>
      <c r="J1334" s="94"/>
      <c r="K1334" s="94"/>
      <c r="L1334" s="94"/>
      <c r="M1334" s="94"/>
      <c r="N1334" s="94"/>
      <c r="O1334" s="95"/>
      <c r="P1334" s="96"/>
      <c r="T1334" s="49">
        <v>1300</v>
      </c>
      <c r="U13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4" s="50" t="str">
        <f>IFERROR(INDEX(Tab_UBIGEO[],MATCH(PlnMsv_Tab_DocumentosAux[[#This Row],[ADQ_UBIGEO]],Tab_UBIGEO[UBIGEO],0),MATCH($V$34,Tab_UBIGEO[#Headers],0)),"")</f>
        <v/>
      </c>
      <c r="W1334" s="50" t="str">
        <f>IFERROR(INDEX(Tab_UBIGEO[],MATCH(PlnMsv_Tab_DocumentosAux[[#This Row],[ADQ_UBIGEO]],Tab_UBIGEO[UBIGEO],0),MATCH($W$34,Tab_UBIGEO[#Headers],0)),"")</f>
        <v/>
      </c>
      <c r="X1334" s="51" t="str">
        <f>IFERROR(INDEX(Tab_UBIGEO[],MATCH(PlnMsv_Tab_Documentos[[#This Row],[Departamento]],Tab_UBIGEO[Departamento],0),MATCH(X$34,Tab_UBIGEO[#Headers],0)),"")</f>
        <v/>
      </c>
      <c r="Y1334" s="51" t="str">
        <f>IFERROR(INDEX(Tab_UBIGEO[],MATCH(PlnMsv_Tab_Documentos[[#This Row],[Provincia]],Tab_UBIGEO[Provincia],0),MATCH(Y$34,Tab_UBIGEO[#Headers],0)),"")</f>
        <v/>
      </c>
      <c r="Z1334" s="50" t="str">
        <f>IF(PlnMsv_Tab_Documentos[[#This Row],[Departamento]]&lt;&gt;"",IF(COUNTIF(Tab_UBIGEO[Departamento],PlnMsv_Tab_Documentos[[#This Row],[Departamento]])&gt;=1,1,0),"")</f>
        <v/>
      </c>
      <c r="AA13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4" s="34"/>
    </row>
    <row r="1335" spans="3:29" ht="27.6" customHeight="1">
      <c r="C1335" s="88"/>
      <c r="D1335" s="89"/>
      <c r="E1335" s="90"/>
      <c r="F1335" s="91"/>
      <c r="G1335" s="92"/>
      <c r="H1335" s="93"/>
      <c r="I1335" s="93"/>
      <c r="J1335" s="94"/>
      <c r="K1335" s="94"/>
      <c r="L1335" s="94"/>
      <c r="M1335" s="94"/>
      <c r="N1335" s="94"/>
      <c r="O1335" s="95"/>
      <c r="P1335" s="96"/>
      <c r="T1335" s="49">
        <v>1301</v>
      </c>
      <c r="U13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5" s="50" t="str">
        <f>IFERROR(INDEX(Tab_UBIGEO[],MATCH(PlnMsv_Tab_DocumentosAux[[#This Row],[ADQ_UBIGEO]],Tab_UBIGEO[UBIGEO],0),MATCH($V$34,Tab_UBIGEO[#Headers],0)),"")</f>
        <v/>
      </c>
      <c r="W1335" s="50" t="str">
        <f>IFERROR(INDEX(Tab_UBIGEO[],MATCH(PlnMsv_Tab_DocumentosAux[[#This Row],[ADQ_UBIGEO]],Tab_UBIGEO[UBIGEO],0),MATCH($W$34,Tab_UBIGEO[#Headers],0)),"")</f>
        <v/>
      </c>
      <c r="X1335" s="51" t="str">
        <f>IFERROR(INDEX(Tab_UBIGEO[],MATCH(PlnMsv_Tab_Documentos[[#This Row],[Departamento]],Tab_UBIGEO[Departamento],0),MATCH(X$34,Tab_UBIGEO[#Headers],0)),"")</f>
        <v/>
      </c>
      <c r="Y1335" s="51" t="str">
        <f>IFERROR(INDEX(Tab_UBIGEO[],MATCH(PlnMsv_Tab_Documentos[[#This Row],[Provincia]],Tab_UBIGEO[Provincia],0),MATCH(Y$34,Tab_UBIGEO[#Headers],0)),"")</f>
        <v/>
      </c>
      <c r="Z1335" s="50" t="str">
        <f>IF(PlnMsv_Tab_Documentos[[#This Row],[Departamento]]&lt;&gt;"",IF(COUNTIF(Tab_UBIGEO[Departamento],PlnMsv_Tab_Documentos[[#This Row],[Departamento]])&gt;=1,1,0),"")</f>
        <v/>
      </c>
      <c r="AA13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5" s="34"/>
    </row>
    <row r="1336" spans="3:29" ht="27.6" customHeight="1">
      <c r="C1336" s="88"/>
      <c r="D1336" s="89"/>
      <c r="E1336" s="90"/>
      <c r="F1336" s="91"/>
      <c r="G1336" s="92"/>
      <c r="H1336" s="93"/>
      <c r="I1336" s="93"/>
      <c r="J1336" s="94"/>
      <c r="K1336" s="94"/>
      <c r="L1336" s="94"/>
      <c r="M1336" s="94"/>
      <c r="N1336" s="94"/>
      <c r="O1336" s="95"/>
      <c r="P1336" s="96"/>
      <c r="T1336" s="49">
        <v>1302</v>
      </c>
      <c r="U13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6" s="50" t="str">
        <f>IFERROR(INDEX(Tab_UBIGEO[],MATCH(PlnMsv_Tab_DocumentosAux[[#This Row],[ADQ_UBIGEO]],Tab_UBIGEO[UBIGEO],0),MATCH($V$34,Tab_UBIGEO[#Headers],0)),"")</f>
        <v/>
      </c>
      <c r="W1336" s="50" t="str">
        <f>IFERROR(INDEX(Tab_UBIGEO[],MATCH(PlnMsv_Tab_DocumentosAux[[#This Row],[ADQ_UBIGEO]],Tab_UBIGEO[UBIGEO],0),MATCH($W$34,Tab_UBIGEO[#Headers],0)),"")</f>
        <v/>
      </c>
      <c r="X1336" s="51" t="str">
        <f>IFERROR(INDEX(Tab_UBIGEO[],MATCH(PlnMsv_Tab_Documentos[[#This Row],[Departamento]],Tab_UBIGEO[Departamento],0),MATCH(X$34,Tab_UBIGEO[#Headers],0)),"")</f>
        <v/>
      </c>
      <c r="Y1336" s="51" t="str">
        <f>IFERROR(INDEX(Tab_UBIGEO[],MATCH(PlnMsv_Tab_Documentos[[#This Row],[Provincia]],Tab_UBIGEO[Provincia],0),MATCH(Y$34,Tab_UBIGEO[#Headers],0)),"")</f>
        <v/>
      </c>
      <c r="Z1336" s="50" t="str">
        <f>IF(PlnMsv_Tab_Documentos[[#This Row],[Departamento]]&lt;&gt;"",IF(COUNTIF(Tab_UBIGEO[Departamento],PlnMsv_Tab_Documentos[[#This Row],[Departamento]])&gt;=1,1,0),"")</f>
        <v/>
      </c>
      <c r="AA13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6" s="34"/>
    </row>
    <row r="1337" spans="3:29" ht="27.6" customHeight="1">
      <c r="C1337" s="88"/>
      <c r="D1337" s="89"/>
      <c r="E1337" s="90"/>
      <c r="F1337" s="91"/>
      <c r="G1337" s="92"/>
      <c r="H1337" s="93"/>
      <c r="I1337" s="93"/>
      <c r="J1337" s="94"/>
      <c r="K1337" s="94"/>
      <c r="L1337" s="94"/>
      <c r="M1337" s="94"/>
      <c r="N1337" s="94"/>
      <c r="O1337" s="95"/>
      <c r="P1337" s="96"/>
      <c r="T1337" s="49">
        <v>1303</v>
      </c>
      <c r="U13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7" s="50" t="str">
        <f>IFERROR(INDEX(Tab_UBIGEO[],MATCH(PlnMsv_Tab_DocumentosAux[[#This Row],[ADQ_UBIGEO]],Tab_UBIGEO[UBIGEO],0),MATCH($V$34,Tab_UBIGEO[#Headers],0)),"")</f>
        <v/>
      </c>
      <c r="W1337" s="50" t="str">
        <f>IFERROR(INDEX(Tab_UBIGEO[],MATCH(PlnMsv_Tab_DocumentosAux[[#This Row],[ADQ_UBIGEO]],Tab_UBIGEO[UBIGEO],0),MATCH($W$34,Tab_UBIGEO[#Headers],0)),"")</f>
        <v/>
      </c>
      <c r="X1337" s="51" t="str">
        <f>IFERROR(INDEX(Tab_UBIGEO[],MATCH(PlnMsv_Tab_Documentos[[#This Row],[Departamento]],Tab_UBIGEO[Departamento],0),MATCH(X$34,Tab_UBIGEO[#Headers],0)),"")</f>
        <v/>
      </c>
      <c r="Y1337" s="51" t="str">
        <f>IFERROR(INDEX(Tab_UBIGEO[],MATCH(PlnMsv_Tab_Documentos[[#This Row],[Provincia]],Tab_UBIGEO[Provincia],0),MATCH(Y$34,Tab_UBIGEO[#Headers],0)),"")</f>
        <v/>
      </c>
      <c r="Z1337" s="50" t="str">
        <f>IF(PlnMsv_Tab_Documentos[[#This Row],[Departamento]]&lt;&gt;"",IF(COUNTIF(Tab_UBIGEO[Departamento],PlnMsv_Tab_Documentos[[#This Row],[Departamento]])&gt;=1,1,0),"")</f>
        <v/>
      </c>
      <c r="AA13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7" s="34"/>
    </row>
    <row r="1338" spans="3:29" ht="27.6" customHeight="1">
      <c r="C1338" s="88"/>
      <c r="D1338" s="89"/>
      <c r="E1338" s="90"/>
      <c r="F1338" s="91"/>
      <c r="G1338" s="92"/>
      <c r="H1338" s="93"/>
      <c r="I1338" s="93"/>
      <c r="J1338" s="94"/>
      <c r="K1338" s="94"/>
      <c r="L1338" s="94"/>
      <c r="M1338" s="94"/>
      <c r="N1338" s="94"/>
      <c r="O1338" s="95"/>
      <c r="P1338" s="96"/>
      <c r="T1338" s="49">
        <v>1304</v>
      </c>
      <c r="U13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8" s="50" t="str">
        <f>IFERROR(INDEX(Tab_UBIGEO[],MATCH(PlnMsv_Tab_DocumentosAux[[#This Row],[ADQ_UBIGEO]],Tab_UBIGEO[UBIGEO],0),MATCH($V$34,Tab_UBIGEO[#Headers],0)),"")</f>
        <v/>
      </c>
      <c r="W1338" s="50" t="str">
        <f>IFERROR(INDEX(Tab_UBIGEO[],MATCH(PlnMsv_Tab_DocumentosAux[[#This Row],[ADQ_UBIGEO]],Tab_UBIGEO[UBIGEO],0),MATCH($W$34,Tab_UBIGEO[#Headers],0)),"")</f>
        <v/>
      </c>
      <c r="X1338" s="51" t="str">
        <f>IFERROR(INDEX(Tab_UBIGEO[],MATCH(PlnMsv_Tab_Documentos[[#This Row],[Departamento]],Tab_UBIGEO[Departamento],0),MATCH(X$34,Tab_UBIGEO[#Headers],0)),"")</f>
        <v/>
      </c>
      <c r="Y1338" s="51" t="str">
        <f>IFERROR(INDEX(Tab_UBIGEO[],MATCH(PlnMsv_Tab_Documentos[[#This Row],[Provincia]],Tab_UBIGEO[Provincia],0),MATCH(Y$34,Tab_UBIGEO[#Headers],0)),"")</f>
        <v/>
      </c>
      <c r="Z1338" s="50" t="str">
        <f>IF(PlnMsv_Tab_Documentos[[#This Row],[Departamento]]&lt;&gt;"",IF(COUNTIF(Tab_UBIGEO[Departamento],PlnMsv_Tab_Documentos[[#This Row],[Departamento]])&gt;=1,1,0),"")</f>
        <v/>
      </c>
      <c r="AA13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8" s="34"/>
    </row>
    <row r="1339" spans="3:29" ht="27.6" customHeight="1">
      <c r="C1339" s="88"/>
      <c r="D1339" s="89"/>
      <c r="E1339" s="90"/>
      <c r="F1339" s="91"/>
      <c r="G1339" s="92"/>
      <c r="H1339" s="93"/>
      <c r="I1339" s="93"/>
      <c r="J1339" s="94"/>
      <c r="K1339" s="94"/>
      <c r="L1339" s="94"/>
      <c r="M1339" s="94"/>
      <c r="N1339" s="94"/>
      <c r="O1339" s="95"/>
      <c r="P1339" s="96"/>
      <c r="T1339" s="49">
        <v>1305</v>
      </c>
      <c r="U13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39" s="50" t="str">
        <f>IFERROR(INDEX(Tab_UBIGEO[],MATCH(PlnMsv_Tab_DocumentosAux[[#This Row],[ADQ_UBIGEO]],Tab_UBIGEO[UBIGEO],0),MATCH($V$34,Tab_UBIGEO[#Headers],0)),"")</f>
        <v/>
      </c>
      <c r="W1339" s="50" t="str">
        <f>IFERROR(INDEX(Tab_UBIGEO[],MATCH(PlnMsv_Tab_DocumentosAux[[#This Row],[ADQ_UBIGEO]],Tab_UBIGEO[UBIGEO],0),MATCH($W$34,Tab_UBIGEO[#Headers],0)),"")</f>
        <v/>
      </c>
      <c r="X1339" s="51" t="str">
        <f>IFERROR(INDEX(Tab_UBIGEO[],MATCH(PlnMsv_Tab_Documentos[[#This Row],[Departamento]],Tab_UBIGEO[Departamento],0),MATCH(X$34,Tab_UBIGEO[#Headers],0)),"")</f>
        <v/>
      </c>
      <c r="Y1339" s="51" t="str">
        <f>IFERROR(INDEX(Tab_UBIGEO[],MATCH(PlnMsv_Tab_Documentos[[#This Row],[Provincia]],Tab_UBIGEO[Provincia],0),MATCH(Y$34,Tab_UBIGEO[#Headers],0)),"")</f>
        <v/>
      </c>
      <c r="Z1339" s="50" t="str">
        <f>IF(PlnMsv_Tab_Documentos[[#This Row],[Departamento]]&lt;&gt;"",IF(COUNTIF(Tab_UBIGEO[Departamento],PlnMsv_Tab_Documentos[[#This Row],[Departamento]])&gt;=1,1,0),"")</f>
        <v/>
      </c>
      <c r="AA13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39" s="34"/>
    </row>
    <row r="1340" spans="3:29" ht="27.6" customHeight="1">
      <c r="C1340" s="88"/>
      <c r="D1340" s="89"/>
      <c r="E1340" s="90"/>
      <c r="F1340" s="91"/>
      <c r="G1340" s="92"/>
      <c r="H1340" s="93"/>
      <c r="I1340" s="93"/>
      <c r="J1340" s="94"/>
      <c r="K1340" s="94"/>
      <c r="L1340" s="94"/>
      <c r="M1340" s="94"/>
      <c r="N1340" s="94"/>
      <c r="O1340" s="95"/>
      <c r="P1340" s="96"/>
      <c r="T1340" s="49">
        <v>1306</v>
      </c>
      <c r="U13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0" s="50" t="str">
        <f>IFERROR(INDEX(Tab_UBIGEO[],MATCH(PlnMsv_Tab_DocumentosAux[[#This Row],[ADQ_UBIGEO]],Tab_UBIGEO[UBIGEO],0),MATCH($V$34,Tab_UBIGEO[#Headers],0)),"")</f>
        <v/>
      </c>
      <c r="W1340" s="50" t="str">
        <f>IFERROR(INDEX(Tab_UBIGEO[],MATCH(PlnMsv_Tab_DocumentosAux[[#This Row],[ADQ_UBIGEO]],Tab_UBIGEO[UBIGEO],0),MATCH($W$34,Tab_UBIGEO[#Headers],0)),"")</f>
        <v/>
      </c>
      <c r="X1340" s="51" t="str">
        <f>IFERROR(INDEX(Tab_UBIGEO[],MATCH(PlnMsv_Tab_Documentos[[#This Row],[Departamento]],Tab_UBIGEO[Departamento],0),MATCH(X$34,Tab_UBIGEO[#Headers],0)),"")</f>
        <v/>
      </c>
      <c r="Y1340" s="51" t="str">
        <f>IFERROR(INDEX(Tab_UBIGEO[],MATCH(PlnMsv_Tab_Documentos[[#This Row],[Provincia]],Tab_UBIGEO[Provincia],0),MATCH(Y$34,Tab_UBIGEO[#Headers],0)),"")</f>
        <v/>
      </c>
      <c r="Z1340" s="50" t="str">
        <f>IF(PlnMsv_Tab_Documentos[[#This Row],[Departamento]]&lt;&gt;"",IF(COUNTIF(Tab_UBIGEO[Departamento],PlnMsv_Tab_Documentos[[#This Row],[Departamento]])&gt;=1,1,0),"")</f>
        <v/>
      </c>
      <c r="AA13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0" s="34"/>
    </row>
    <row r="1341" spans="3:29" ht="27.6" customHeight="1">
      <c r="C1341" s="88"/>
      <c r="D1341" s="89"/>
      <c r="E1341" s="90"/>
      <c r="F1341" s="91"/>
      <c r="G1341" s="92"/>
      <c r="H1341" s="93"/>
      <c r="I1341" s="93"/>
      <c r="J1341" s="94"/>
      <c r="K1341" s="94"/>
      <c r="L1341" s="94"/>
      <c r="M1341" s="94"/>
      <c r="N1341" s="94"/>
      <c r="O1341" s="95"/>
      <c r="P1341" s="96"/>
      <c r="T1341" s="49">
        <v>1307</v>
      </c>
      <c r="U13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1" s="50" t="str">
        <f>IFERROR(INDEX(Tab_UBIGEO[],MATCH(PlnMsv_Tab_DocumentosAux[[#This Row],[ADQ_UBIGEO]],Tab_UBIGEO[UBIGEO],0),MATCH($V$34,Tab_UBIGEO[#Headers],0)),"")</f>
        <v/>
      </c>
      <c r="W1341" s="50" t="str">
        <f>IFERROR(INDEX(Tab_UBIGEO[],MATCH(PlnMsv_Tab_DocumentosAux[[#This Row],[ADQ_UBIGEO]],Tab_UBIGEO[UBIGEO],0),MATCH($W$34,Tab_UBIGEO[#Headers],0)),"")</f>
        <v/>
      </c>
      <c r="X1341" s="51" t="str">
        <f>IFERROR(INDEX(Tab_UBIGEO[],MATCH(PlnMsv_Tab_Documentos[[#This Row],[Departamento]],Tab_UBIGEO[Departamento],0),MATCH(X$34,Tab_UBIGEO[#Headers],0)),"")</f>
        <v/>
      </c>
      <c r="Y1341" s="51" t="str">
        <f>IFERROR(INDEX(Tab_UBIGEO[],MATCH(PlnMsv_Tab_Documentos[[#This Row],[Provincia]],Tab_UBIGEO[Provincia],0),MATCH(Y$34,Tab_UBIGEO[#Headers],0)),"")</f>
        <v/>
      </c>
      <c r="Z1341" s="50" t="str">
        <f>IF(PlnMsv_Tab_Documentos[[#This Row],[Departamento]]&lt;&gt;"",IF(COUNTIF(Tab_UBIGEO[Departamento],PlnMsv_Tab_Documentos[[#This Row],[Departamento]])&gt;=1,1,0),"")</f>
        <v/>
      </c>
      <c r="AA13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1" s="34"/>
    </row>
    <row r="1342" spans="3:29" ht="27.6" customHeight="1">
      <c r="C1342" s="88"/>
      <c r="D1342" s="89"/>
      <c r="E1342" s="90"/>
      <c r="F1342" s="91"/>
      <c r="G1342" s="92"/>
      <c r="H1342" s="93"/>
      <c r="I1342" s="93"/>
      <c r="J1342" s="94"/>
      <c r="K1342" s="94"/>
      <c r="L1342" s="94"/>
      <c r="M1342" s="94"/>
      <c r="N1342" s="94"/>
      <c r="O1342" s="95"/>
      <c r="P1342" s="96"/>
      <c r="T1342" s="49">
        <v>1308</v>
      </c>
      <c r="U13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2" s="50" t="str">
        <f>IFERROR(INDEX(Tab_UBIGEO[],MATCH(PlnMsv_Tab_DocumentosAux[[#This Row],[ADQ_UBIGEO]],Tab_UBIGEO[UBIGEO],0),MATCH($V$34,Tab_UBIGEO[#Headers],0)),"")</f>
        <v/>
      </c>
      <c r="W1342" s="50" t="str">
        <f>IFERROR(INDEX(Tab_UBIGEO[],MATCH(PlnMsv_Tab_DocumentosAux[[#This Row],[ADQ_UBIGEO]],Tab_UBIGEO[UBIGEO],0),MATCH($W$34,Tab_UBIGEO[#Headers],0)),"")</f>
        <v/>
      </c>
      <c r="X1342" s="51" t="str">
        <f>IFERROR(INDEX(Tab_UBIGEO[],MATCH(PlnMsv_Tab_Documentos[[#This Row],[Departamento]],Tab_UBIGEO[Departamento],0),MATCH(X$34,Tab_UBIGEO[#Headers],0)),"")</f>
        <v/>
      </c>
      <c r="Y1342" s="51" t="str">
        <f>IFERROR(INDEX(Tab_UBIGEO[],MATCH(PlnMsv_Tab_Documentos[[#This Row],[Provincia]],Tab_UBIGEO[Provincia],0),MATCH(Y$34,Tab_UBIGEO[#Headers],0)),"")</f>
        <v/>
      </c>
      <c r="Z1342" s="50" t="str">
        <f>IF(PlnMsv_Tab_Documentos[[#This Row],[Departamento]]&lt;&gt;"",IF(COUNTIF(Tab_UBIGEO[Departamento],PlnMsv_Tab_Documentos[[#This Row],[Departamento]])&gt;=1,1,0),"")</f>
        <v/>
      </c>
      <c r="AA13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2" s="34"/>
    </row>
    <row r="1343" spans="3:29" ht="27.6" customHeight="1">
      <c r="C1343" s="88"/>
      <c r="D1343" s="89"/>
      <c r="E1343" s="90"/>
      <c r="F1343" s="91"/>
      <c r="G1343" s="92"/>
      <c r="H1343" s="93"/>
      <c r="I1343" s="93"/>
      <c r="J1343" s="94"/>
      <c r="K1343" s="94"/>
      <c r="L1343" s="94"/>
      <c r="M1343" s="94"/>
      <c r="N1343" s="94"/>
      <c r="O1343" s="95"/>
      <c r="P1343" s="96"/>
      <c r="T1343" s="49">
        <v>1309</v>
      </c>
      <c r="U13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3" s="50" t="str">
        <f>IFERROR(INDEX(Tab_UBIGEO[],MATCH(PlnMsv_Tab_DocumentosAux[[#This Row],[ADQ_UBIGEO]],Tab_UBIGEO[UBIGEO],0),MATCH($V$34,Tab_UBIGEO[#Headers],0)),"")</f>
        <v/>
      </c>
      <c r="W1343" s="50" t="str">
        <f>IFERROR(INDEX(Tab_UBIGEO[],MATCH(PlnMsv_Tab_DocumentosAux[[#This Row],[ADQ_UBIGEO]],Tab_UBIGEO[UBIGEO],0),MATCH($W$34,Tab_UBIGEO[#Headers],0)),"")</f>
        <v/>
      </c>
      <c r="X1343" s="51" t="str">
        <f>IFERROR(INDEX(Tab_UBIGEO[],MATCH(PlnMsv_Tab_Documentos[[#This Row],[Departamento]],Tab_UBIGEO[Departamento],0),MATCH(X$34,Tab_UBIGEO[#Headers],0)),"")</f>
        <v/>
      </c>
      <c r="Y1343" s="51" t="str">
        <f>IFERROR(INDEX(Tab_UBIGEO[],MATCH(PlnMsv_Tab_Documentos[[#This Row],[Provincia]],Tab_UBIGEO[Provincia],0),MATCH(Y$34,Tab_UBIGEO[#Headers],0)),"")</f>
        <v/>
      </c>
      <c r="Z1343" s="50" t="str">
        <f>IF(PlnMsv_Tab_Documentos[[#This Row],[Departamento]]&lt;&gt;"",IF(COUNTIF(Tab_UBIGEO[Departamento],PlnMsv_Tab_Documentos[[#This Row],[Departamento]])&gt;=1,1,0),"")</f>
        <v/>
      </c>
      <c r="AA13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3" s="34"/>
    </row>
    <row r="1344" spans="3:29" ht="27.6" customHeight="1">
      <c r="C1344" s="88"/>
      <c r="D1344" s="89"/>
      <c r="E1344" s="90"/>
      <c r="F1344" s="91"/>
      <c r="G1344" s="92"/>
      <c r="H1344" s="93"/>
      <c r="I1344" s="93"/>
      <c r="J1344" s="94"/>
      <c r="K1344" s="94"/>
      <c r="L1344" s="94"/>
      <c r="M1344" s="94"/>
      <c r="N1344" s="94"/>
      <c r="O1344" s="95"/>
      <c r="P1344" s="96"/>
      <c r="T1344" s="49">
        <v>1310</v>
      </c>
      <c r="U13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4" s="50" t="str">
        <f>IFERROR(INDEX(Tab_UBIGEO[],MATCH(PlnMsv_Tab_DocumentosAux[[#This Row],[ADQ_UBIGEO]],Tab_UBIGEO[UBIGEO],0),MATCH($V$34,Tab_UBIGEO[#Headers],0)),"")</f>
        <v/>
      </c>
      <c r="W1344" s="50" t="str">
        <f>IFERROR(INDEX(Tab_UBIGEO[],MATCH(PlnMsv_Tab_DocumentosAux[[#This Row],[ADQ_UBIGEO]],Tab_UBIGEO[UBIGEO],0),MATCH($W$34,Tab_UBIGEO[#Headers],0)),"")</f>
        <v/>
      </c>
      <c r="X1344" s="51" t="str">
        <f>IFERROR(INDEX(Tab_UBIGEO[],MATCH(PlnMsv_Tab_Documentos[[#This Row],[Departamento]],Tab_UBIGEO[Departamento],0),MATCH(X$34,Tab_UBIGEO[#Headers],0)),"")</f>
        <v/>
      </c>
      <c r="Y1344" s="51" t="str">
        <f>IFERROR(INDEX(Tab_UBIGEO[],MATCH(PlnMsv_Tab_Documentos[[#This Row],[Provincia]],Tab_UBIGEO[Provincia],0),MATCH(Y$34,Tab_UBIGEO[#Headers],0)),"")</f>
        <v/>
      </c>
      <c r="Z1344" s="50" t="str">
        <f>IF(PlnMsv_Tab_Documentos[[#This Row],[Departamento]]&lt;&gt;"",IF(COUNTIF(Tab_UBIGEO[Departamento],PlnMsv_Tab_Documentos[[#This Row],[Departamento]])&gt;=1,1,0),"")</f>
        <v/>
      </c>
      <c r="AA13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4" s="34"/>
    </row>
    <row r="1345" spans="3:29" ht="27.6" customHeight="1">
      <c r="C1345" s="88"/>
      <c r="D1345" s="89"/>
      <c r="E1345" s="90"/>
      <c r="F1345" s="91"/>
      <c r="G1345" s="92"/>
      <c r="H1345" s="93"/>
      <c r="I1345" s="93"/>
      <c r="J1345" s="94"/>
      <c r="K1345" s="94"/>
      <c r="L1345" s="94"/>
      <c r="M1345" s="94"/>
      <c r="N1345" s="94"/>
      <c r="O1345" s="95"/>
      <c r="P1345" s="96"/>
      <c r="T1345" s="49">
        <v>1311</v>
      </c>
      <c r="U13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5" s="50" t="str">
        <f>IFERROR(INDEX(Tab_UBIGEO[],MATCH(PlnMsv_Tab_DocumentosAux[[#This Row],[ADQ_UBIGEO]],Tab_UBIGEO[UBIGEO],0),MATCH($V$34,Tab_UBIGEO[#Headers],0)),"")</f>
        <v/>
      </c>
      <c r="W1345" s="50" t="str">
        <f>IFERROR(INDEX(Tab_UBIGEO[],MATCH(PlnMsv_Tab_DocumentosAux[[#This Row],[ADQ_UBIGEO]],Tab_UBIGEO[UBIGEO],0),MATCH($W$34,Tab_UBIGEO[#Headers],0)),"")</f>
        <v/>
      </c>
      <c r="X1345" s="51" t="str">
        <f>IFERROR(INDEX(Tab_UBIGEO[],MATCH(PlnMsv_Tab_Documentos[[#This Row],[Departamento]],Tab_UBIGEO[Departamento],0),MATCH(X$34,Tab_UBIGEO[#Headers],0)),"")</f>
        <v/>
      </c>
      <c r="Y1345" s="51" t="str">
        <f>IFERROR(INDEX(Tab_UBIGEO[],MATCH(PlnMsv_Tab_Documentos[[#This Row],[Provincia]],Tab_UBIGEO[Provincia],0),MATCH(Y$34,Tab_UBIGEO[#Headers],0)),"")</f>
        <v/>
      </c>
      <c r="Z1345" s="50" t="str">
        <f>IF(PlnMsv_Tab_Documentos[[#This Row],[Departamento]]&lt;&gt;"",IF(COUNTIF(Tab_UBIGEO[Departamento],PlnMsv_Tab_Documentos[[#This Row],[Departamento]])&gt;=1,1,0),"")</f>
        <v/>
      </c>
      <c r="AA13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5" s="34"/>
    </row>
    <row r="1346" spans="3:29" ht="27.6" customHeight="1">
      <c r="C1346" s="88"/>
      <c r="D1346" s="89"/>
      <c r="E1346" s="90"/>
      <c r="F1346" s="91"/>
      <c r="G1346" s="92"/>
      <c r="H1346" s="93"/>
      <c r="I1346" s="93"/>
      <c r="J1346" s="94"/>
      <c r="K1346" s="94"/>
      <c r="L1346" s="94"/>
      <c r="M1346" s="94"/>
      <c r="N1346" s="94"/>
      <c r="O1346" s="95"/>
      <c r="P1346" s="96"/>
      <c r="T1346" s="49">
        <v>1312</v>
      </c>
      <c r="U13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6" s="50" t="str">
        <f>IFERROR(INDEX(Tab_UBIGEO[],MATCH(PlnMsv_Tab_DocumentosAux[[#This Row],[ADQ_UBIGEO]],Tab_UBIGEO[UBIGEO],0),MATCH($V$34,Tab_UBIGEO[#Headers],0)),"")</f>
        <v/>
      </c>
      <c r="W1346" s="50" t="str">
        <f>IFERROR(INDEX(Tab_UBIGEO[],MATCH(PlnMsv_Tab_DocumentosAux[[#This Row],[ADQ_UBIGEO]],Tab_UBIGEO[UBIGEO],0),MATCH($W$34,Tab_UBIGEO[#Headers],0)),"")</f>
        <v/>
      </c>
      <c r="X1346" s="51" t="str">
        <f>IFERROR(INDEX(Tab_UBIGEO[],MATCH(PlnMsv_Tab_Documentos[[#This Row],[Departamento]],Tab_UBIGEO[Departamento],0),MATCH(X$34,Tab_UBIGEO[#Headers],0)),"")</f>
        <v/>
      </c>
      <c r="Y1346" s="51" t="str">
        <f>IFERROR(INDEX(Tab_UBIGEO[],MATCH(PlnMsv_Tab_Documentos[[#This Row],[Provincia]],Tab_UBIGEO[Provincia],0),MATCH(Y$34,Tab_UBIGEO[#Headers],0)),"")</f>
        <v/>
      </c>
      <c r="Z1346" s="50" t="str">
        <f>IF(PlnMsv_Tab_Documentos[[#This Row],[Departamento]]&lt;&gt;"",IF(COUNTIF(Tab_UBIGEO[Departamento],PlnMsv_Tab_Documentos[[#This Row],[Departamento]])&gt;=1,1,0),"")</f>
        <v/>
      </c>
      <c r="AA13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6" s="34"/>
    </row>
    <row r="1347" spans="3:29" ht="27.6" customHeight="1">
      <c r="C1347" s="88"/>
      <c r="D1347" s="89"/>
      <c r="E1347" s="90"/>
      <c r="F1347" s="91"/>
      <c r="G1347" s="92"/>
      <c r="H1347" s="93"/>
      <c r="I1347" s="93"/>
      <c r="J1347" s="94"/>
      <c r="K1347" s="94"/>
      <c r="L1347" s="94"/>
      <c r="M1347" s="94"/>
      <c r="N1347" s="94"/>
      <c r="O1347" s="95"/>
      <c r="P1347" s="96"/>
      <c r="T1347" s="49">
        <v>1313</v>
      </c>
      <c r="U13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7" s="50" t="str">
        <f>IFERROR(INDEX(Tab_UBIGEO[],MATCH(PlnMsv_Tab_DocumentosAux[[#This Row],[ADQ_UBIGEO]],Tab_UBIGEO[UBIGEO],0),MATCH($V$34,Tab_UBIGEO[#Headers],0)),"")</f>
        <v/>
      </c>
      <c r="W1347" s="50" t="str">
        <f>IFERROR(INDEX(Tab_UBIGEO[],MATCH(PlnMsv_Tab_DocumentosAux[[#This Row],[ADQ_UBIGEO]],Tab_UBIGEO[UBIGEO],0),MATCH($W$34,Tab_UBIGEO[#Headers],0)),"")</f>
        <v/>
      </c>
      <c r="X1347" s="51" t="str">
        <f>IFERROR(INDEX(Tab_UBIGEO[],MATCH(PlnMsv_Tab_Documentos[[#This Row],[Departamento]],Tab_UBIGEO[Departamento],0),MATCH(X$34,Tab_UBIGEO[#Headers],0)),"")</f>
        <v/>
      </c>
      <c r="Y1347" s="51" t="str">
        <f>IFERROR(INDEX(Tab_UBIGEO[],MATCH(PlnMsv_Tab_Documentos[[#This Row],[Provincia]],Tab_UBIGEO[Provincia],0),MATCH(Y$34,Tab_UBIGEO[#Headers],0)),"")</f>
        <v/>
      </c>
      <c r="Z1347" s="50" t="str">
        <f>IF(PlnMsv_Tab_Documentos[[#This Row],[Departamento]]&lt;&gt;"",IF(COUNTIF(Tab_UBIGEO[Departamento],PlnMsv_Tab_Documentos[[#This Row],[Departamento]])&gt;=1,1,0),"")</f>
        <v/>
      </c>
      <c r="AA13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7" s="34"/>
    </row>
    <row r="1348" spans="3:29" ht="27.6" customHeight="1">
      <c r="C1348" s="88"/>
      <c r="D1348" s="89"/>
      <c r="E1348" s="90"/>
      <c r="F1348" s="91"/>
      <c r="G1348" s="92"/>
      <c r="H1348" s="93"/>
      <c r="I1348" s="93"/>
      <c r="J1348" s="94"/>
      <c r="K1348" s="94"/>
      <c r="L1348" s="94"/>
      <c r="M1348" s="94"/>
      <c r="N1348" s="94"/>
      <c r="O1348" s="95"/>
      <c r="P1348" s="96"/>
      <c r="T1348" s="49">
        <v>1314</v>
      </c>
      <c r="U13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8" s="50" t="str">
        <f>IFERROR(INDEX(Tab_UBIGEO[],MATCH(PlnMsv_Tab_DocumentosAux[[#This Row],[ADQ_UBIGEO]],Tab_UBIGEO[UBIGEO],0),MATCH($V$34,Tab_UBIGEO[#Headers],0)),"")</f>
        <v/>
      </c>
      <c r="W1348" s="50" t="str">
        <f>IFERROR(INDEX(Tab_UBIGEO[],MATCH(PlnMsv_Tab_DocumentosAux[[#This Row],[ADQ_UBIGEO]],Tab_UBIGEO[UBIGEO],0),MATCH($W$34,Tab_UBIGEO[#Headers],0)),"")</f>
        <v/>
      </c>
      <c r="X1348" s="51" t="str">
        <f>IFERROR(INDEX(Tab_UBIGEO[],MATCH(PlnMsv_Tab_Documentos[[#This Row],[Departamento]],Tab_UBIGEO[Departamento],0),MATCH(X$34,Tab_UBIGEO[#Headers],0)),"")</f>
        <v/>
      </c>
      <c r="Y1348" s="51" t="str">
        <f>IFERROR(INDEX(Tab_UBIGEO[],MATCH(PlnMsv_Tab_Documentos[[#This Row],[Provincia]],Tab_UBIGEO[Provincia],0),MATCH(Y$34,Tab_UBIGEO[#Headers],0)),"")</f>
        <v/>
      </c>
      <c r="Z1348" s="50" t="str">
        <f>IF(PlnMsv_Tab_Documentos[[#This Row],[Departamento]]&lt;&gt;"",IF(COUNTIF(Tab_UBIGEO[Departamento],PlnMsv_Tab_Documentos[[#This Row],[Departamento]])&gt;=1,1,0),"")</f>
        <v/>
      </c>
      <c r="AA13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8" s="34"/>
    </row>
    <row r="1349" spans="3:29" ht="27.6" customHeight="1">
      <c r="C1349" s="88"/>
      <c r="D1349" s="89"/>
      <c r="E1349" s="90"/>
      <c r="F1349" s="91"/>
      <c r="G1349" s="92"/>
      <c r="H1349" s="93"/>
      <c r="I1349" s="93"/>
      <c r="J1349" s="94"/>
      <c r="K1349" s="94"/>
      <c r="L1349" s="94"/>
      <c r="M1349" s="94"/>
      <c r="N1349" s="94"/>
      <c r="O1349" s="95"/>
      <c r="P1349" s="96"/>
      <c r="T1349" s="49">
        <v>1315</v>
      </c>
      <c r="U13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49" s="50" t="str">
        <f>IFERROR(INDEX(Tab_UBIGEO[],MATCH(PlnMsv_Tab_DocumentosAux[[#This Row],[ADQ_UBIGEO]],Tab_UBIGEO[UBIGEO],0),MATCH($V$34,Tab_UBIGEO[#Headers],0)),"")</f>
        <v/>
      </c>
      <c r="W1349" s="50" t="str">
        <f>IFERROR(INDEX(Tab_UBIGEO[],MATCH(PlnMsv_Tab_DocumentosAux[[#This Row],[ADQ_UBIGEO]],Tab_UBIGEO[UBIGEO],0),MATCH($W$34,Tab_UBIGEO[#Headers],0)),"")</f>
        <v/>
      </c>
      <c r="X1349" s="51" t="str">
        <f>IFERROR(INDEX(Tab_UBIGEO[],MATCH(PlnMsv_Tab_Documentos[[#This Row],[Departamento]],Tab_UBIGEO[Departamento],0),MATCH(X$34,Tab_UBIGEO[#Headers],0)),"")</f>
        <v/>
      </c>
      <c r="Y1349" s="51" t="str">
        <f>IFERROR(INDEX(Tab_UBIGEO[],MATCH(PlnMsv_Tab_Documentos[[#This Row],[Provincia]],Tab_UBIGEO[Provincia],0),MATCH(Y$34,Tab_UBIGEO[#Headers],0)),"")</f>
        <v/>
      </c>
      <c r="Z1349" s="50" t="str">
        <f>IF(PlnMsv_Tab_Documentos[[#This Row],[Departamento]]&lt;&gt;"",IF(COUNTIF(Tab_UBIGEO[Departamento],PlnMsv_Tab_Documentos[[#This Row],[Departamento]])&gt;=1,1,0),"")</f>
        <v/>
      </c>
      <c r="AA13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49" s="34"/>
    </row>
    <row r="1350" spans="3:29" ht="27.6" customHeight="1">
      <c r="C1350" s="88"/>
      <c r="D1350" s="89"/>
      <c r="E1350" s="90"/>
      <c r="F1350" s="91"/>
      <c r="G1350" s="92"/>
      <c r="H1350" s="93"/>
      <c r="I1350" s="93"/>
      <c r="J1350" s="94"/>
      <c r="K1350" s="94"/>
      <c r="L1350" s="94"/>
      <c r="M1350" s="94"/>
      <c r="N1350" s="94"/>
      <c r="O1350" s="95"/>
      <c r="P1350" s="96"/>
      <c r="T1350" s="49">
        <v>1316</v>
      </c>
      <c r="U13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0" s="50" t="str">
        <f>IFERROR(INDEX(Tab_UBIGEO[],MATCH(PlnMsv_Tab_DocumentosAux[[#This Row],[ADQ_UBIGEO]],Tab_UBIGEO[UBIGEO],0),MATCH($V$34,Tab_UBIGEO[#Headers],0)),"")</f>
        <v/>
      </c>
      <c r="W1350" s="50" t="str">
        <f>IFERROR(INDEX(Tab_UBIGEO[],MATCH(PlnMsv_Tab_DocumentosAux[[#This Row],[ADQ_UBIGEO]],Tab_UBIGEO[UBIGEO],0),MATCH($W$34,Tab_UBIGEO[#Headers],0)),"")</f>
        <v/>
      </c>
      <c r="X1350" s="51" t="str">
        <f>IFERROR(INDEX(Tab_UBIGEO[],MATCH(PlnMsv_Tab_Documentos[[#This Row],[Departamento]],Tab_UBIGEO[Departamento],0),MATCH(X$34,Tab_UBIGEO[#Headers],0)),"")</f>
        <v/>
      </c>
      <c r="Y1350" s="51" t="str">
        <f>IFERROR(INDEX(Tab_UBIGEO[],MATCH(PlnMsv_Tab_Documentos[[#This Row],[Provincia]],Tab_UBIGEO[Provincia],0),MATCH(Y$34,Tab_UBIGEO[#Headers],0)),"")</f>
        <v/>
      </c>
      <c r="Z1350" s="50" t="str">
        <f>IF(PlnMsv_Tab_Documentos[[#This Row],[Departamento]]&lt;&gt;"",IF(COUNTIF(Tab_UBIGEO[Departamento],PlnMsv_Tab_Documentos[[#This Row],[Departamento]])&gt;=1,1,0),"")</f>
        <v/>
      </c>
      <c r="AA13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0" s="34"/>
    </row>
    <row r="1351" spans="3:29" ht="27.6" customHeight="1">
      <c r="C1351" s="88"/>
      <c r="D1351" s="89"/>
      <c r="E1351" s="90"/>
      <c r="F1351" s="91"/>
      <c r="G1351" s="92"/>
      <c r="H1351" s="93"/>
      <c r="I1351" s="93"/>
      <c r="J1351" s="94"/>
      <c r="K1351" s="94"/>
      <c r="L1351" s="94"/>
      <c r="M1351" s="94"/>
      <c r="N1351" s="94"/>
      <c r="O1351" s="95"/>
      <c r="P1351" s="96"/>
      <c r="T1351" s="49">
        <v>1317</v>
      </c>
      <c r="U13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1" s="50" t="str">
        <f>IFERROR(INDEX(Tab_UBIGEO[],MATCH(PlnMsv_Tab_DocumentosAux[[#This Row],[ADQ_UBIGEO]],Tab_UBIGEO[UBIGEO],0),MATCH($V$34,Tab_UBIGEO[#Headers],0)),"")</f>
        <v/>
      </c>
      <c r="W1351" s="50" t="str">
        <f>IFERROR(INDEX(Tab_UBIGEO[],MATCH(PlnMsv_Tab_DocumentosAux[[#This Row],[ADQ_UBIGEO]],Tab_UBIGEO[UBIGEO],0),MATCH($W$34,Tab_UBIGEO[#Headers],0)),"")</f>
        <v/>
      </c>
      <c r="X1351" s="51" t="str">
        <f>IFERROR(INDEX(Tab_UBIGEO[],MATCH(PlnMsv_Tab_Documentos[[#This Row],[Departamento]],Tab_UBIGEO[Departamento],0),MATCH(X$34,Tab_UBIGEO[#Headers],0)),"")</f>
        <v/>
      </c>
      <c r="Y1351" s="51" t="str">
        <f>IFERROR(INDEX(Tab_UBIGEO[],MATCH(PlnMsv_Tab_Documentos[[#This Row],[Provincia]],Tab_UBIGEO[Provincia],0),MATCH(Y$34,Tab_UBIGEO[#Headers],0)),"")</f>
        <v/>
      </c>
      <c r="Z1351" s="50" t="str">
        <f>IF(PlnMsv_Tab_Documentos[[#This Row],[Departamento]]&lt;&gt;"",IF(COUNTIF(Tab_UBIGEO[Departamento],PlnMsv_Tab_Documentos[[#This Row],[Departamento]])&gt;=1,1,0),"")</f>
        <v/>
      </c>
      <c r="AA13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1" s="34"/>
    </row>
    <row r="1352" spans="3:29" ht="27.6" customHeight="1">
      <c r="C1352" s="88"/>
      <c r="D1352" s="89"/>
      <c r="E1352" s="90"/>
      <c r="F1352" s="91"/>
      <c r="G1352" s="92"/>
      <c r="H1352" s="93"/>
      <c r="I1352" s="93"/>
      <c r="J1352" s="94"/>
      <c r="K1352" s="94"/>
      <c r="L1352" s="94"/>
      <c r="M1352" s="94"/>
      <c r="N1352" s="94"/>
      <c r="O1352" s="95"/>
      <c r="P1352" s="96"/>
      <c r="T1352" s="49">
        <v>1318</v>
      </c>
      <c r="U13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2" s="50" t="str">
        <f>IFERROR(INDEX(Tab_UBIGEO[],MATCH(PlnMsv_Tab_DocumentosAux[[#This Row],[ADQ_UBIGEO]],Tab_UBIGEO[UBIGEO],0),MATCH($V$34,Tab_UBIGEO[#Headers],0)),"")</f>
        <v/>
      </c>
      <c r="W1352" s="50" t="str">
        <f>IFERROR(INDEX(Tab_UBIGEO[],MATCH(PlnMsv_Tab_DocumentosAux[[#This Row],[ADQ_UBIGEO]],Tab_UBIGEO[UBIGEO],0),MATCH($W$34,Tab_UBIGEO[#Headers],0)),"")</f>
        <v/>
      </c>
      <c r="X1352" s="51" t="str">
        <f>IFERROR(INDEX(Tab_UBIGEO[],MATCH(PlnMsv_Tab_Documentos[[#This Row],[Departamento]],Tab_UBIGEO[Departamento],0),MATCH(X$34,Tab_UBIGEO[#Headers],0)),"")</f>
        <v/>
      </c>
      <c r="Y1352" s="51" t="str">
        <f>IFERROR(INDEX(Tab_UBIGEO[],MATCH(PlnMsv_Tab_Documentos[[#This Row],[Provincia]],Tab_UBIGEO[Provincia],0),MATCH(Y$34,Tab_UBIGEO[#Headers],0)),"")</f>
        <v/>
      </c>
      <c r="Z1352" s="50" t="str">
        <f>IF(PlnMsv_Tab_Documentos[[#This Row],[Departamento]]&lt;&gt;"",IF(COUNTIF(Tab_UBIGEO[Departamento],PlnMsv_Tab_Documentos[[#This Row],[Departamento]])&gt;=1,1,0),"")</f>
        <v/>
      </c>
      <c r="AA13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2" s="34"/>
    </row>
    <row r="1353" spans="3:29" ht="27.6" customHeight="1">
      <c r="C1353" s="88"/>
      <c r="D1353" s="89"/>
      <c r="E1353" s="90"/>
      <c r="F1353" s="91"/>
      <c r="G1353" s="92"/>
      <c r="H1353" s="93"/>
      <c r="I1353" s="93"/>
      <c r="J1353" s="94"/>
      <c r="K1353" s="94"/>
      <c r="L1353" s="94"/>
      <c r="M1353" s="94"/>
      <c r="N1353" s="94"/>
      <c r="O1353" s="95"/>
      <c r="P1353" s="96"/>
      <c r="T1353" s="49">
        <v>1319</v>
      </c>
      <c r="U13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3" s="50" t="str">
        <f>IFERROR(INDEX(Tab_UBIGEO[],MATCH(PlnMsv_Tab_DocumentosAux[[#This Row],[ADQ_UBIGEO]],Tab_UBIGEO[UBIGEO],0),MATCH($V$34,Tab_UBIGEO[#Headers],0)),"")</f>
        <v/>
      </c>
      <c r="W1353" s="50" t="str">
        <f>IFERROR(INDEX(Tab_UBIGEO[],MATCH(PlnMsv_Tab_DocumentosAux[[#This Row],[ADQ_UBIGEO]],Tab_UBIGEO[UBIGEO],0),MATCH($W$34,Tab_UBIGEO[#Headers],0)),"")</f>
        <v/>
      </c>
      <c r="X1353" s="51" t="str">
        <f>IFERROR(INDEX(Tab_UBIGEO[],MATCH(PlnMsv_Tab_Documentos[[#This Row],[Departamento]],Tab_UBIGEO[Departamento],0),MATCH(X$34,Tab_UBIGEO[#Headers],0)),"")</f>
        <v/>
      </c>
      <c r="Y1353" s="51" t="str">
        <f>IFERROR(INDEX(Tab_UBIGEO[],MATCH(PlnMsv_Tab_Documentos[[#This Row],[Provincia]],Tab_UBIGEO[Provincia],0),MATCH(Y$34,Tab_UBIGEO[#Headers],0)),"")</f>
        <v/>
      </c>
      <c r="Z1353" s="50" t="str">
        <f>IF(PlnMsv_Tab_Documentos[[#This Row],[Departamento]]&lt;&gt;"",IF(COUNTIF(Tab_UBIGEO[Departamento],PlnMsv_Tab_Documentos[[#This Row],[Departamento]])&gt;=1,1,0),"")</f>
        <v/>
      </c>
      <c r="AA13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3" s="34"/>
    </row>
    <row r="1354" spans="3:29" ht="27.6" customHeight="1">
      <c r="C1354" s="88"/>
      <c r="D1354" s="89"/>
      <c r="E1354" s="90"/>
      <c r="F1354" s="91"/>
      <c r="G1354" s="92"/>
      <c r="H1354" s="93"/>
      <c r="I1354" s="93"/>
      <c r="J1354" s="94"/>
      <c r="K1354" s="94"/>
      <c r="L1354" s="94"/>
      <c r="M1354" s="94"/>
      <c r="N1354" s="94"/>
      <c r="O1354" s="95"/>
      <c r="P1354" s="96"/>
      <c r="T1354" s="49">
        <v>1320</v>
      </c>
      <c r="U13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4" s="50" t="str">
        <f>IFERROR(INDEX(Tab_UBIGEO[],MATCH(PlnMsv_Tab_DocumentosAux[[#This Row],[ADQ_UBIGEO]],Tab_UBIGEO[UBIGEO],0),MATCH($V$34,Tab_UBIGEO[#Headers],0)),"")</f>
        <v/>
      </c>
      <c r="W1354" s="50" t="str">
        <f>IFERROR(INDEX(Tab_UBIGEO[],MATCH(PlnMsv_Tab_DocumentosAux[[#This Row],[ADQ_UBIGEO]],Tab_UBIGEO[UBIGEO],0),MATCH($W$34,Tab_UBIGEO[#Headers],0)),"")</f>
        <v/>
      </c>
      <c r="X1354" s="51" t="str">
        <f>IFERROR(INDEX(Tab_UBIGEO[],MATCH(PlnMsv_Tab_Documentos[[#This Row],[Departamento]],Tab_UBIGEO[Departamento],0),MATCH(X$34,Tab_UBIGEO[#Headers],0)),"")</f>
        <v/>
      </c>
      <c r="Y1354" s="51" t="str">
        <f>IFERROR(INDEX(Tab_UBIGEO[],MATCH(PlnMsv_Tab_Documentos[[#This Row],[Provincia]],Tab_UBIGEO[Provincia],0),MATCH(Y$34,Tab_UBIGEO[#Headers],0)),"")</f>
        <v/>
      </c>
      <c r="Z1354" s="50" t="str">
        <f>IF(PlnMsv_Tab_Documentos[[#This Row],[Departamento]]&lt;&gt;"",IF(COUNTIF(Tab_UBIGEO[Departamento],PlnMsv_Tab_Documentos[[#This Row],[Departamento]])&gt;=1,1,0),"")</f>
        <v/>
      </c>
      <c r="AA13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4" s="34"/>
    </row>
    <row r="1355" spans="3:29" ht="27.6" customHeight="1">
      <c r="C1355" s="88"/>
      <c r="D1355" s="89"/>
      <c r="E1355" s="90"/>
      <c r="F1355" s="91"/>
      <c r="G1355" s="92"/>
      <c r="H1355" s="93"/>
      <c r="I1355" s="93"/>
      <c r="J1355" s="94"/>
      <c r="K1355" s="94"/>
      <c r="L1355" s="94"/>
      <c r="M1355" s="94"/>
      <c r="N1355" s="94"/>
      <c r="O1355" s="95"/>
      <c r="P1355" s="96"/>
      <c r="T1355" s="49">
        <v>1321</v>
      </c>
      <c r="U13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5" s="50" t="str">
        <f>IFERROR(INDEX(Tab_UBIGEO[],MATCH(PlnMsv_Tab_DocumentosAux[[#This Row],[ADQ_UBIGEO]],Tab_UBIGEO[UBIGEO],0),MATCH($V$34,Tab_UBIGEO[#Headers],0)),"")</f>
        <v/>
      </c>
      <c r="W1355" s="50" t="str">
        <f>IFERROR(INDEX(Tab_UBIGEO[],MATCH(PlnMsv_Tab_DocumentosAux[[#This Row],[ADQ_UBIGEO]],Tab_UBIGEO[UBIGEO],0),MATCH($W$34,Tab_UBIGEO[#Headers],0)),"")</f>
        <v/>
      </c>
      <c r="X1355" s="51" t="str">
        <f>IFERROR(INDEX(Tab_UBIGEO[],MATCH(PlnMsv_Tab_Documentos[[#This Row],[Departamento]],Tab_UBIGEO[Departamento],0),MATCH(X$34,Tab_UBIGEO[#Headers],0)),"")</f>
        <v/>
      </c>
      <c r="Y1355" s="51" t="str">
        <f>IFERROR(INDEX(Tab_UBIGEO[],MATCH(PlnMsv_Tab_Documentos[[#This Row],[Provincia]],Tab_UBIGEO[Provincia],0),MATCH(Y$34,Tab_UBIGEO[#Headers],0)),"")</f>
        <v/>
      </c>
      <c r="Z1355" s="50" t="str">
        <f>IF(PlnMsv_Tab_Documentos[[#This Row],[Departamento]]&lt;&gt;"",IF(COUNTIF(Tab_UBIGEO[Departamento],PlnMsv_Tab_Documentos[[#This Row],[Departamento]])&gt;=1,1,0),"")</f>
        <v/>
      </c>
      <c r="AA13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5" s="34"/>
    </row>
    <row r="1356" spans="3:29" ht="27.6" customHeight="1">
      <c r="C1356" s="88"/>
      <c r="D1356" s="89"/>
      <c r="E1356" s="90"/>
      <c r="F1356" s="91"/>
      <c r="G1356" s="92"/>
      <c r="H1356" s="93"/>
      <c r="I1356" s="93"/>
      <c r="J1356" s="94"/>
      <c r="K1356" s="94"/>
      <c r="L1356" s="94"/>
      <c r="M1356" s="94"/>
      <c r="N1356" s="94"/>
      <c r="O1356" s="95"/>
      <c r="P1356" s="96"/>
      <c r="T1356" s="49">
        <v>1322</v>
      </c>
      <c r="U13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6" s="50" t="str">
        <f>IFERROR(INDEX(Tab_UBIGEO[],MATCH(PlnMsv_Tab_DocumentosAux[[#This Row],[ADQ_UBIGEO]],Tab_UBIGEO[UBIGEO],0),MATCH($V$34,Tab_UBIGEO[#Headers],0)),"")</f>
        <v/>
      </c>
      <c r="W1356" s="50" t="str">
        <f>IFERROR(INDEX(Tab_UBIGEO[],MATCH(PlnMsv_Tab_DocumentosAux[[#This Row],[ADQ_UBIGEO]],Tab_UBIGEO[UBIGEO],0),MATCH($W$34,Tab_UBIGEO[#Headers],0)),"")</f>
        <v/>
      </c>
      <c r="X1356" s="51" t="str">
        <f>IFERROR(INDEX(Tab_UBIGEO[],MATCH(PlnMsv_Tab_Documentos[[#This Row],[Departamento]],Tab_UBIGEO[Departamento],0),MATCH(X$34,Tab_UBIGEO[#Headers],0)),"")</f>
        <v/>
      </c>
      <c r="Y1356" s="51" t="str">
        <f>IFERROR(INDEX(Tab_UBIGEO[],MATCH(PlnMsv_Tab_Documentos[[#This Row],[Provincia]],Tab_UBIGEO[Provincia],0),MATCH(Y$34,Tab_UBIGEO[#Headers],0)),"")</f>
        <v/>
      </c>
      <c r="Z1356" s="50" t="str">
        <f>IF(PlnMsv_Tab_Documentos[[#This Row],[Departamento]]&lt;&gt;"",IF(COUNTIF(Tab_UBIGEO[Departamento],PlnMsv_Tab_Documentos[[#This Row],[Departamento]])&gt;=1,1,0),"")</f>
        <v/>
      </c>
      <c r="AA13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6" s="34"/>
    </row>
    <row r="1357" spans="3:29" ht="27.6" customHeight="1">
      <c r="C1357" s="88"/>
      <c r="D1357" s="89"/>
      <c r="E1357" s="90"/>
      <c r="F1357" s="91"/>
      <c r="G1357" s="92"/>
      <c r="H1357" s="93"/>
      <c r="I1357" s="93"/>
      <c r="J1357" s="94"/>
      <c r="K1357" s="94"/>
      <c r="L1357" s="94"/>
      <c r="M1357" s="94"/>
      <c r="N1357" s="94"/>
      <c r="O1357" s="95"/>
      <c r="P1357" s="96"/>
      <c r="T1357" s="49">
        <v>1323</v>
      </c>
      <c r="U13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7" s="50" t="str">
        <f>IFERROR(INDEX(Tab_UBIGEO[],MATCH(PlnMsv_Tab_DocumentosAux[[#This Row],[ADQ_UBIGEO]],Tab_UBIGEO[UBIGEO],0),MATCH($V$34,Tab_UBIGEO[#Headers],0)),"")</f>
        <v/>
      </c>
      <c r="W1357" s="50" t="str">
        <f>IFERROR(INDEX(Tab_UBIGEO[],MATCH(PlnMsv_Tab_DocumentosAux[[#This Row],[ADQ_UBIGEO]],Tab_UBIGEO[UBIGEO],0),MATCH($W$34,Tab_UBIGEO[#Headers],0)),"")</f>
        <v/>
      </c>
      <c r="X1357" s="51" t="str">
        <f>IFERROR(INDEX(Tab_UBIGEO[],MATCH(PlnMsv_Tab_Documentos[[#This Row],[Departamento]],Tab_UBIGEO[Departamento],0),MATCH(X$34,Tab_UBIGEO[#Headers],0)),"")</f>
        <v/>
      </c>
      <c r="Y1357" s="51" t="str">
        <f>IFERROR(INDEX(Tab_UBIGEO[],MATCH(PlnMsv_Tab_Documentos[[#This Row],[Provincia]],Tab_UBIGEO[Provincia],0),MATCH(Y$34,Tab_UBIGEO[#Headers],0)),"")</f>
        <v/>
      </c>
      <c r="Z1357" s="50" t="str">
        <f>IF(PlnMsv_Tab_Documentos[[#This Row],[Departamento]]&lt;&gt;"",IF(COUNTIF(Tab_UBIGEO[Departamento],PlnMsv_Tab_Documentos[[#This Row],[Departamento]])&gt;=1,1,0),"")</f>
        <v/>
      </c>
      <c r="AA13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7" s="34"/>
    </row>
    <row r="1358" spans="3:29" ht="27.6" customHeight="1">
      <c r="C1358" s="88"/>
      <c r="D1358" s="89"/>
      <c r="E1358" s="90"/>
      <c r="F1358" s="91"/>
      <c r="G1358" s="92"/>
      <c r="H1358" s="93"/>
      <c r="I1358" s="93"/>
      <c r="J1358" s="94"/>
      <c r="K1358" s="94"/>
      <c r="L1358" s="94"/>
      <c r="M1358" s="94"/>
      <c r="N1358" s="94"/>
      <c r="O1358" s="95"/>
      <c r="P1358" s="96"/>
      <c r="T1358" s="49">
        <v>1324</v>
      </c>
      <c r="U13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8" s="50" t="str">
        <f>IFERROR(INDEX(Tab_UBIGEO[],MATCH(PlnMsv_Tab_DocumentosAux[[#This Row],[ADQ_UBIGEO]],Tab_UBIGEO[UBIGEO],0),MATCH($V$34,Tab_UBIGEO[#Headers],0)),"")</f>
        <v/>
      </c>
      <c r="W1358" s="50" t="str">
        <f>IFERROR(INDEX(Tab_UBIGEO[],MATCH(PlnMsv_Tab_DocumentosAux[[#This Row],[ADQ_UBIGEO]],Tab_UBIGEO[UBIGEO],0),MATCH($W$34,Tab_UBIGEO[#Headers],0)),"")</f>
        <v/>
      </c>
      <c r="X1358" s="51" t="str">
        <f>IFERROR(INDEX(Tab_UBIGEO[],MATCH(PlnMsv_Tab_Documentos[[#This Row],[Departamento]],Tab_UBIGEO[Departamento],0),MATCH(X$34,Tab_UBIGEO[#Headers],0)),"")</f>
        <v/>
      </c>
      <c r="Y1358" s="51" t="str">
        <f>IFERROR(INDEX(Tab_UBIGEO[],MATCH(PlnMsv_Tab_Documentos[[#This Row],[Provincia]],Tab_UBIGEO[Provincia],0),MATCH(Y$34,Tab_UBIGEO[#Headers],0)),"")</f>
        <v/>
      </c>
      <c r="Z1358" s="50" t="str">
        <f>IF(PlnMsv_Tab_Documentos[[#This Row],[Departamento]]&lt;&gt;"",IF(COUNTIF(Tab_UBIGEO[Departamento],PlnMsv_Tab_Documentos[[#This Row],[Departamento]])&gt;=1,1,0),"")</f>
        <v/>
      </c>
      <c r="AA13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8" s="34"/>
    </row>
    <row r="1359" spans="3:29" ht="27.6" customHeight="1">
      <c r="C1359" s="88"/>
      <c r="D1359" s="89"/>
      <c r="E1359" s="90"/>
      <c r="F1359" s="91"/>
      <c r="G1359" s="92"/>
      <c r="H1359" s="93"/>
      <c r="I1359" s="93"/>
      <c r="J1359" s="94"/>
      <c r="K1359" s="94"/>
      <c r="L1359" s="94"/>
      <c r="M1359" s="94"/>
      <c r="N1359" s="94"/>
      <c r="O1359" s="95"/>
      <c r="P1359" s="96"/>
      <c r="T1359" s="49">
        <v>1325</v>
      </c>
      <c r="U13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59" s="50" t="str">
        <f>IFERROR(INDEX(Tab_UBIGEO[],MATCH(PlnMsv_Tab_DocumentosAux[[#This Row],[ADQ_UBIGEO]],Tab_UBIGEO[UBIGEO],0),MATCH($V$34,Tab_UBIGEO[#Headers],0)),"")</f>
        <v/>
      </c>
      <c r="W1359" s="50" t="str">
        <f>IFERROR(INDEX(Tab_UBIGEO[],MATCH(PlnMsv_Tab_DocumentosAux[[#This Row],[ADQ_UBIGEO]],Tab_UBIGEO[UBIGEO],0),MATCH($W$34,Tab_UBIGEO[#Headers],0)),"")</f>
        <v/>
      </c>
      <c r="X1359" s="51" t="str">
        <f>IFERROR(INDEX(Tab_UBIGEO[],MATCH(PlnMsv_Tab_Documentos[[#This Row],[Departamento]],Tab_UBIGEO[Departamento],0),MATCH(X$34,Tab_UBIGEO[#Headers],0)),"")</f>
        <v/>
      </c>
      <c r="Y1359" s="51" t="str">
        <f>IFERROR(INDEX(Tab_UBIGEO[],MATCH(PlnMsv_Tab_Documentos[[#This Row],[Provincia]],Tab_UBIGEO[Provincia],0),MATCH(Y$34,Tab_UBIGEO[#Headers],0)),"")</f>
        <v/>
      </c>
      <c r="Z1359" s="50" t="str">
        <f>IF(PlnMsv_Tab_Documentos[[#This Row],[Departamento]]&lt;&gt;"",IF(COUNTIF(Tab_UBIGEO[Departamento],PlnMsv_Tab_Documentos[[#This Row],[Departamento]])&gt;=1,1,0),"")</f>
        <v/>
      </c>
      <c r="AA13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59" s="34"/>
    </row>
    <row r="1360" spans="3:29" ht="27.6" customHeight="1">
      <c r="C1360" s="88"/>
      <c r="D1360" s="89"/>
      <c r="E1360" s="90"/>
      <c r="F1360" s="91"/>
      <c r="G1360" s="92"/>
      <c r="H1360" s="93"/>
      <c r="I1360" s="93"/>
      <c r="J1360" s="94"/>
      <c r="K1360" s="94"/>
      <c r="L1360" s="94"/>
      <c r="M1360" s="94"/>
      <c r="N1360" s="94"/>
      <c r="O1360" s="95"/>
      <c r="P1360" s="96"/>
      <c r="T1360" s="49">
        <v>1326</v>
      </c>
      <c r="U13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0" s="50" t="str">
        <f>IFERROR(INDEX(Tab_UBIGEO[],MATCH(PlnMsv_Tab_DocumentosAux[[#This Row],[ADQ_UBIGEO]],Tab_UBIGEO[UBIGEO],0),MATCH($V$34,Tab_UBIGEO[#Headers],0)),"")</f>
        <v/>
      </c>
      <c r="W1360" s="50" t="str">
        <f>IFERROR(INDEX(Tab_UBIGEO[],MATCH(PlnMsv_Tab_DocumentosAux[[#This Row],[ADQ_UBIGEO]],Tab_UBIGEO[UBIGEO],0),MATCH($W$34,Tab_UBIGEO[#Headers],0)),"")</f>
        <v/>
      </c>
      <c r="X1360" s="51" t="str">
        <f>IFERROR(INDEX(Tab_UBIGEO[],MATCH(PlnMsv_Tab_Documentos[[#This Row],[Departamento]],Tab_UBIGEO[Departamento],0),MATCH(X$34,Tab_UBIGEO[#Headers],0)),"")</f>
        <v/>
      </c>
      <c r="Y1360" s="51" t="str">
        <f>IFERROR(INDEX(Tab_UBIGEO[],MATCH(PlnMsv_Tab_Documentos[[#This Row],[Provincia]],Tab_UBIGEO[Provincia],0),MATCH(Y$34,Tab_UBIGEO[#Headers],0)),"")</f>
        <v/>
      </c>
      <c r="Z1360" s="50" t="str">
        <f>IF(PlnMsv_Tab_Documentos[[#This Row],[Departamento]]&lt;&gt;"",IF(COUNTIF(Tab_UBIGEO[Departamento],PlnMsv_Tab_Documentos[[#This Row],[Departamento]])&gt;=1,1,0),"")</f>
        <v/>
      </c>
      <c r="AA13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0" s="34"/>
    </row>
    <row r="1361" spans="3:29" ht="27.6" customHeight="1">
      <c r="C1361" s="88"/>
      <c r="D1361" s="89"/>
      <c r="E1361" s="90"/>
      <c r="F1361" s="91"/>
      <c r="G1361" s="92"/>
      <c r="H1361" s="93"/>
      <c r="I1361" s="93"/>
      <c r="J1361" s="94"/>
      <c r="K1361" s="94"/>
      <c r="L1361" s="94"/>
      <c r="M1361" s="94"/>
      <c r="N1361" s="94"/>
      <c r="O1361" s="95"/>
      <c r="P1361" s="96"/>
      <c r="T1361" s="49">
        <v>1327</v>
      </c>
      <c r="U13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1" s="50" t="str">
        <f>IFERROR(INDEX(Tab_UBIGEO[],MATCH(PlnMsv_Tab_DocumentosAux[[#This Row],[ADQ_UBIGEO]],Tab_UBIGEO[UBIGEO],0),MATCH($V$34,Tab_UBIGEO[#Headers],0)),"")</f>
        <v/>
      </c>
      <c r="W1361" s="50" t="str">
        <f>IFERROR(INDEX(Tab_UBIGEO[],MATCH(PlnMsv_Tab_DocumentosAux[[#This Row],[ADQ_UBIGEO]],Tab_UBIGEO[UBIGEO],0),MATCH($W$34,Tab_UBIGEO[#Headers],0)),"")</f>
        <v/>
      </c>
      <c r="X1361" s="51" t="str">
        <f>IFERROR(INDEX(Tab_UBIGEO[],MATCH(PlnMsv_Tab_Documentos[[#This Row],[Departamento]],Tab_UBIGEO[Departamento],0),MATCH(X$34,Tab_UBIGEO[#Headers],0)),"")</f>
        <v/>
      </c>
      <c r="Y1361" s="51" t="str">
        <f>IFERROR(INDEX(Tab_UBIGEO[],MATCH(PlnMsv_Tab_Documentos[[#This Row],[Provincia]],Tab_UBIGEO[Provincia],0),MATCH(Y$34,Tab_UBIGEO[#Headers],0)),"")</f>
        <v/>
      </c>
      <c r="Z1361" s="50" t="str">
        <f>IF(PlnMsv_Tab_Documentos[[#This Row],[Departamento]]&lt;&gt;"",IF(COUNTIF(Tab_UBIGEO[Departamento],PlnMsv_Tab_Documentos[[#This Row],[Departamento]])&gt;=1,1,0),"")</f>
        <v/>
      </c>
      <c r="AA13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1" s="34"/>
    </row>
    <row r="1362" spans="3:29" ht="27.6" customHeight="1">
      <c r="C1362" s="88"/>
      <c r="D1362" s="89"/>
      <c r="E1362" s="90"/>
      <c r="F1362" s="91"/>
      <c r="G1362" s="92"/>
      <c r="H1362" s="93"/>
      <c r="I1362" s="93"/>
      <c r="J1362" s="94"/>
      <c r="K1362" s="94"/>
      <c r="L1362" s="94"/>
      <c r="M1362" s="94"/>
      <c r="N1362" s="94"/>
      <c r="O1362" s="95"/>
      <c r="P1362" s="96"/>
      <c r="T1362" s="49">
        <v>1328</v>
      </c>
      <c r="U13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2" s="50" t="str">
        <f>IFERROR(INDEX(Tab_UBIGEO[],MATCH(PlnMsv_Tab_DocumentosAux[[#This Row],[ADQ_UBIGEO]],Tab_UBIGEO[UBIGEO],0),MATCH($V$34,Tab_UBIGEO[#Headers],0)),"")</f>
        <v/>
      </c>
      <c r="W1362" s="50" t="str">
        <f>IFERROR(INDEX(Tab_UBIGEO[],MATCH(PlnMsv_Tab_DocumentosAux[[#This Row],[ADQ_UBIGEO]],Tab_UBIGEO[UBIGEO],0),MATCH($W$34,Tab_UBIGEO[#Headers],0)),"")</f>
        <v/>
      </c>
      <c r="X1362" s="51" t="str">
        <f>IFERROR(INDEX(Tab_UBIGEO[],MATCH(PlnMsv_Tab_Documentos[[#This Row],[Departamento]],Tab_UBIGEO[Departamento],0),MATCH(X$34,Tab_UBIGEO[#Headers],0)),"")</f>
        <v/>
      </c>
      <c r="Y1362" s="51" t="str">
        <f>IFERROR(INDEX(Tab_UBIGEO[],MATCH(PlnMsv_Tab_Documentos[[#This Row],[Provincia]],Tab_UBIGEO[Provincia],0),MATCH(Y$34,Tab_UBIGEO[#Headers],0)),"")</f>
        <v/>
      </c>
      <c r="Z1362" s="50" t="str">
        <f>IF(PlnMsv_Tab_Documentos[[#This Row],[Departamento]]&lt;&gt;"",IF(COUNTIF(Tab_UBIGEO[Departamento],PlnMsv_Tab_Documentos[[#This Row],[Departamento]])&gt;=1,1,0),"")</f>
        <v/>
      </c>
      <c r="AA13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2" s="34"/>
    </row>
    <row r="1363" spans="3:29" ht="27.6" customHeight="1">
      <c r="C1363" s="88"/>
      <c r="D1363" s="89"/>
      <c r="E1363" s="90"/>
      <c r="F1363" s="91"/>
      <c r="G1363" s="92"/>
      <c r="H1363" s="93"/>
      <c r="I1363" s="93"/>
      <c r="J1363" s="94"/>
      <c r="K1363" s="94"/>
      <c r="L1363" s="94"/>
      <c r="M1363" s="94"/>
      <c r="N1363" s="94"/>
      <c r="O1363" s="95"/>
      <c r="P1363" s="96"/>
      <c r="T1363" s="49">
        <v>1329</v>
      </c>
      <c r="U13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3" s="50" t="str">
        <f>IFERROR(INDEX(Tab_UBIGEO[],MATCH(PlnMsv_Tab_DocumentosAux[[#This Row],[ADQ_UBIGEO]],Tab_UBIGEO[UBIGEO],0),MATCH($V$34,Tab_UBIGEO[#Headers],0)),"")</f>
        <v/>
      </c>
      <c r="W1363" s="50" t="str">
        <f>IFERROR(INDEX(Tab_UBIGEO[],MATCH(PlnMsv_Tab_DocumentosAux[[#This Row],[ADQ_UBIGEO]],Tab_UBIGEO[UBIGEO],0),MATCH($W$34,Tab_UBIGEO[#Headers],0)),"")</f>
        <v/>
      </c>
      <c r="X1363" s="51" t="str">
        <f>IFERROR(INDEX(Tab_UBIGEO[],MATCH(PlnMsv_Tab_Documentos[[#This Row],[Departamento]],Tab_UBIGEO[Departamento],0),MATCH(X$34,Tab_UBIGEO[#Headers],0)),"")</f>
        <v/>
      </c>
      <c r="Y1363" s="51" t="str">
        <f>IFERROR(INDEX(Tab_UBIGEO[],MATCH(PlnMsv_Tab_Documentos[[#This Row],[Provincia]],Tab_UBIGEO[Provincia],0),MATCH(Y$34,Tab_UBIGEO[#Headers],0)),"")</f>
        <v/>
      </c>
      <c r="Z1363" s="50" t="str">
        <f>IF(PlnMsv_Tab_Documentos[[#This Row],[Departamento]]&lt;&gt;"",IF(COUNTIF(Tab_UBIGEO[Departamento],PlnMsv_Tab_Documentos[[#This Row],[Departamento]])&gt;=1,1,0),"")</f>
        <v/>
      </c>
      <c r="AA13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3" s="34"/>
    </row>
    <row r="1364" spans="3:29" ht="27.6" customHeight="1">
      <c r="C1364" s="88"/>
      <c r="D1364" s="89"/>
      <c r="E1364" s="90"/>
      <c r="F1364" s="91"/>
      <c r="G1364" s="92"/>
      <c r="H1364" s="93"/>
      <c r="I1364" s="93"/>
      <c r="J1364" s="94"/>
      <c r="K1364" s="94"/>
      <c r="L1364" s="94"/>
      <c r="M1364" s="94"/>
      <c r="N1364" s="94"/>
      <c r="O1364" s="95"/>
      <c r="P1364" s="96"/>
      <c r="T1364" s="49">
        <v>1330</v>
      </c>
      <c r="U13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4" s="50" t="str">
        <f>IFERROR(INDEX(Tab_UBIGEO[],MATCH(PlnMsv_Tab_DocumentosAux[[#This Row],[ADQ_UBIGEO]],Tab_UBIGEO[UBIGEO],0),MATCH($V$34,Tab_UBIGEO[#Headers],0)),"")</f>
        <v/>
      </c>
      <c r="W1364" s="50" t="str">
        <f>IFERROR(INDEX(Tab_UBIGEO[],MATCH(PlnMsv_Tab_DocumentosAux[[#This Row],[ADQ_UBIGEO]],Tab_UBIGEO[UBIGEO],0),MATCH($W$34,Tab_UBIGEO[#Headers],0)),"")</f>
        <v/>
      </c>
      <c r="X1364" s="51" t="str">
        <f>IFERROR(INDEX(Tab_UBIGEO[],MATCH(PlnMsv_Tab_Documentos[[#This Row],[Departamento]],Tab_UBIGEO[Departamento],0),MATCH(X$34,Tab_UBIGEO[#Headers],0)),"")</f>
        <v/>
      </c>
      <c r="Y1364" s="51" t="str">
        <f>IFERROR(INDEX(Tab_UBIGEO[],MATCH(PlnMsv_Tab_Documentos[[#This Row],[Provincia]],Tab_UBIGEO[Provincia],0),MATCH(Y$34,Tab_UBIGEO[#Headers],0)),"")</f>
        <v/>
      </c>
      <c r="Z1364" s="50" t="str">
        <f>IF(PlnMsv_Tab_Documentos[[#This Row],[Departamento]]&lt;&gt;"",IF(COUNTIF(Tab_UBIGEO[Departamento],PlnMsv_Tab_Documentos[[#This Row],[Departamento]])&gt;=1,1,0),"")</f>
        <v/>
      </c>
      <c r="AA13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4" s="34"/>
    </row>
    <row r="1365" spans="3:29" ht="27.6" customHeight="1">
      <c r="C1365" s="88"/>
      <c r="D1365" s="89"/>
      <c r="E1365" s="90"/>
      <c r="F1365" s="91"/>
      <c r="G1365" s="92"/>
      <c r="H1365" s="93"/>
      <c r="I1365" s="93"/>
      <c r="J1365" s="94"/>
      <c r="K1365" s="94"/>
      <c r="L1365" s="94"/>
      <c r="M1365" s="94"/>
      <c r="N1365" s="94"/>
      <c r="O1365" s="95"/>
      <c r="P1365" s="96"/>
      <c r="T1365" s="49">
        <v>1331</v>
      </c>
      <c r="U13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5" s="50" t="str">
        <f>IFERROR(INDEX(Tab_UBIGEO[],MATCH(PlnMsv_Tab_DocumentosAux[[#This Row],[ADQ_UBIGEO]],Tab_UBIGEO[UBIGEO],0),MATCH($V$34,Tab_UBIGEO[#Headers],0)),"")</f>
        <v/>
      </c>
      <c r="W1365" s="50" t="str">
        <f>IFERROR(INDEX(Tab_UBIGEO[],MATCH(PlnMsv_Tab_DocumentosAux[[#This Row],[ADQ_UBIGEO]],Tab_UBIGEO[UBIGEO],0),MATCH($W$34,Tab_UBIGEO[#Headers],0)),"")</f>
        <v/>
      </c>
      <c r="X1365" s="51" t="str">
        <f>IFERROR(INDEX(Tab_UBIGEO[],MATCH(PlnMsv_Tab_Documentos[[#This Row],[Departamento]],Tab_UBIGEO[Departamento],0),MATCH(X$34,Tab_UBIGEO[#Headers],0)),"")</f>
        <v/>
      </c>
      <c r="Y1365" s="51" t="str">
        <f>IFERROR(INDEX(Tab_UBIGEO[],MATCH(PlnMsv_Tab_Documentos[[#This Row],[Provincia]],Tab_UBIGEO[Provincia],0),MATCH(Y$34,Tab_UBIGEO[#Headers],0)),"")</f>
        <v/>
      </c>
      <c r="Z1365" s="50" t="str">
        <f>IF(PlnMsv_Tab_Documentos[[#This Row],[Departamento]]&lt;&gt;"",IF(COUNTIF(Tab_UBIGEO[Departamento],PlnMsv_Tab_Documentos[[#This Row],[Departamento]])&gt;=1,1,0),"")</f>
        <v/>
      </c>
      <c r="AA13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5" s="34"/>
    </row>
    <row r="1366" spans="3:29" ht="27.6" customHeight="1">
      <c r="C1366" s="88"/>
      <c r="D1366" s="89"/>
      <c r="E1366" s="90"/>
      <c r="F1366" s="91"/>
      <c r="G1366" s="92"/>
      <c r="H1366" s="93"/>
      <c r="I1366" s="93"/>
      <c r="J1366" s="94"/>
      <c r="K1366" s="94"/>
      <c r="L1366" s="94"/>
      <c r="M1366" s="94"/>
      <c r="N1366" s="94"/>
      <c r="O1366" s="95"/>
      <c r="P1366" s="96"/>
      <c r="T1366" s="49">
        <v>1332</v>
      </c>
      <c r="U13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6" s="50" t="str">
        <f>IFERROR(INDEX(Tab_UBIGEO[],MATCH(PlnMsv_Tab_DocumentosAux[[#This Row],[ADQ_UBIGEO]],Tab_UBIGEO[UBIGEO],0),MATCH($V$34,Tab_UBIGEO[#Headers],0)),"")</f>
        <v/>
      </c>
      <c r="W1366" s="50" t="str">
        <f>IFERROR(INDEX(Tab_UBIGEO[],MATCH(PlnMsv_Tab_DocumentosAux[[#This Row],[ADQ_UBIGEO]],Tab_UBIGEO[UBIGEO],0),MATCH($W$34,Tab_UBIGEO[#Headers],0)),"")</f>
        <v/>
      </c>
      <c r="X1366" s="51" t="str">
        <f>IFERROR(INDEX(Tab_UBIGEO[],MATCH(PlnMsv_Tab_Documentos[[#This Row],[Departamento]],Tab_UBIGEO[Departamento],0),MATCH(X$34,Tab_UBIGEO[#Headers],0)),"")</f>
        <v/>
      </c>
      <c r="Y1366" s="51" t="str">
        <f>IFERROR(INDEX(Tab_UBIGEO[],MATCH(PlnMsv_Tab_Documentos[[#This Row],[Provincia]],Tab_UBIGEO[Provincia],0),MATCH(Y$34,Tab_UBIGEO[#Headers],0)),"")</f>
        <v/>
      </c>
      <c r="Z1366" s="50" t="str">
        <f>IF(PlnMsv_Tab_Documentos[[#This Row],[Departamento]]&lt;&gt;"",IF(COUNTIF(Tab_UBIGEO[Departamento],PlnMsv_Tab_Documentos[[#This Row],[Departamento]])&gt;=1,1,0),"")</f>
        <v/>
      </c>
      <c r="AA13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6" s="34"/>
    </row>
    <row r="1367" spans="3:29" ht="27.6" customHeight="1">
      <c r="C1367" s="88"/>
      <c r="D1367" s="89"/>
      <c r="E1367" s="90"/>
      <c r="F1367" s="91"/>
      <c r="G1367" s="92"/>
      <c r="H1367" s="93"/>
      <c r="I1367" s="93"/>
      <c r="J1367" s="94"/>
      <c r="K1367" s="94"/>
      <c r="L1367" s="94"/>
      <c r="M1367" s="94"/>
      <c r="N1367" s="94"/>
      <c r="O1367" s="95"/>
      <c r="P1367" s="96"/>
      <c r="T1367" s="49">
        <v>1333</v>
      </c>
      <c r="U13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7" s="50" t="str">
        <f>IFERROR(INDEX(Tab_UBIGEO[],MATCH(PlnMsv_Tab_DocumentosAux[[#This Row],[ADQ_UBIGEO]],Tab_UBIGEO[UBIGEO],0),MATCH($V$34,Tab_UBIGEO[#Headers],0)),"")</f>
        <v/>
      </c>
      <c r="W1367" s="50" t="str">
        <f>IFERROR(INDEX(Tab_UBIGEO[],MATCH(PlnMsv_Tab_DocumentosAux[[#This Row],[ADQ_UBIGEO]],Tab_UBIGEO[UBIGEO],0),MATCH($W$34,Tab_UBIGEO[#Headers],0)),"")</f>
        <v/>
      </c>
      <c r="X1367" s="51" t="str">
        <f>IFERROR(INDEX(Tab_UBIGEO[],MATCH(PlnMsv_Tab_Documentos[[#This Row],[Departamento]],Tab_UBIGEO[Departamento],0),MATCH(X$34,Tab_UBIGEO[#Headers],0)),"")</f>
        <v/>
      </c>
      <c r="Y1367" s="51" t="str">
        <f>IFERROR(INDEX(Tab_UBIGEO[],MATCH(PlnMsv_Tab_Documentos[[#This Row],[Provincia]],Tab_UBIGEO[Provincia],0),MATCH(Y$34,Tab_UBIGEO[#Headers],0)),"")</f>
        <v/>
      </c>
      <c r="Z1367" s="50" t="str">
        <f>IF(PlnMsv_Tab_Documentos[[#This Row],[Departamento]]&lt;&gt;"",IF(COUNTIF(Tab_UBIGEO[Departamento],PlnMsv_Tab_Documentos[[#This Row],[Departamento]])&gt;=1,1,0),"")</f>
        <v/>
      </c>
      <c r="AA13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7" s="34"/>
    </row>
    <row r="1368" spans="3:29" ht="27.6" customHeight="1">
      <c r="C1368" s="88"/>
      <c r="D1368" s="89"/>
      <c r="E1368" s="90"/>
      <c r="F1368" s="91"/>
      <c r="G1368" s="92"/>
      <c r="H1368" s="93"/>
      <c r="I1368" s="93"/>
      <c r="J1368" s="94"/>
      <c r="K1368" s="94"/>
      <c r="L1368" s="94"/>
      <c r="M1368" s="94"/>
      <c r="N1368" s="94"/>
      <c r="O1368" s="95"/>
      <c r="P1368" s="96"/>
      <c r="T1368" s="49">
        <v>1334</v>
      </c>
      <c r="U13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8" s="50" t="str">
        <f>IFERROR(INDEX(Tab_UBIGEO[],MATCH(PlnMsv_Tab_DocumentosAux[[#This Row],[ADQ_UBIGEO]],Tab_UBIGEO[UBIGEO],0),MATCH($V$34,Tab_UBIGEO[#Headers],0)),"")</f>
        <v/>
      </c>
      <c r="W1368" s="50" t="str">
        <f>IFERROR(INDEX(Tab_UBIGEO[],MATCH(PlnMsv_Tab_DocumentosAux[[#This Row],[ADQ_UBIGEO]],Tab_UBIGEO[UBIGEO],0),MATCH($W$34,Tab_UBIGEO[#Headers],0)),"")</f>
        <v/>
      </c>
      <c r="X1368" s="51" t="str">
        <f>IFERROR(INDEX(Tab_UBIGEO[],MATCH(PlnMsv_Tab_Documentos[[#This Row],[Departamento]],Tab_UBIGEO[Departamento],0),MATCH(X$34,Tab_UBIGEO[#Headers],0)),"")</f>
        <v/>
      </c>
      <c r="Y1368" s="51" t="str">
        <f>IFERROR(INDEX(Tab_UBIGEO[],MATCH(PlnMsv_Tab_Documentos[[#This Row],[Provincia]],Tab_UBIGEO[Provincia],0),MATCH(Y$34,Tab_UBIGEO[#Headers],0)),"")</f>
        <v/>
      </c>
      <c r="Z1368" s="50" t="str">
        <f>IF(PlnMsv_Tab_Documentos[[#This Row],[Departamento]]&lt;&gt;"",IF(COUNTIF(Tab_UBIGEO[Departamento],PlnMsv_Tab_Documentos[[#This Row],[Departamento]])&gt;=1,1,0),"")</f>
        <v/>
      </c>
      <c r="AA13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8" s="34"/>
    </row>
    <row r="1369" spans="3:29" ht="27.6" customHeight="1">
      <c r="C1369" s="88"/>
      <c r="D1369" s="89"/>
      <c r="E1369" s="90"/>
      <c r="F1369" s="91"/>
      <c r="G1369" s="92"/>
      <c r="H1369" s="93"/>
      <c r="I1369" s="93"/>
      <c r="J1369" s="94"/>
      <c r="K1369" s="94"/>
      <c r="L1369" s="94"/>
      <c r="M1369" s="94"/>
      <c r="N1369" s="94"/>
      <c r="O1369" s="95"/>
      <c r="P1369" s="96"/>
      <c r="T1369" s="49">
        <v>1335</v>
      </c>
      <c r="U13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69" s="50" t="str">
        <f>IFERROR(INDEX(Tab_UBIGEO[],MATCH(PlnMsv_Tab_DocumentosAux[[#This Row],[ADQ_UBIGEO]],Tab_UBIGEO[UBIGEO],0),MATCH($V$34,Tab_UBIGEO[#Headers],0)),"")</f>
        <v/>
      </c>
      <c r="W1369" s="50" t="str">
        <f>IFERROR(INDEX(Tab_UBIGEO[],MATCH(PlnMsv_Tab_DocumentosAux[[#This Row],[ADQ_UBIGEO]],Tab_UBIGEO[UBIGEO],0),MATCH($W$34,Tab_UBIGEO[#Headers],0)),"")</f>
        <v/>
      </c>
      <c r="X1369" s="51" t="str">
        <f>IFERROR(INDEX(Tab_UBIGEO[],MATCH(PlnMsv_Tab_Documentos[[#This Row],[Departamento]],Tab_UBIGEO[Departamento],0),MATCH(X$34,Tab_UBIGEO[#Headers],0)),"")</f>
        <v/>
      </c>
      <c r="Y1369" s="51" t="str">
        <f>IFERROR(INDEX(Tab_UBIGEO[],MATCH(PlnMsv_Tab_Documentos[[#This Row],[Provincia]],Tab_UBIGEO[Provincia],0),MATCH(Y$34,Tab_UBIGEO[#Headers],0)),"")</f>
        <v/>
      </c>
      <c r="Z1369" s="50" t="str">
        <f>IF(PlnMsv_Tab_Documentos[[#This Row],[Departamento]]&lt;&gt;"",IF(COUNTIF(Tab_UBIGEO[Departamento],PlnMsv_Tab_Documentos[[#This Row],[Departamento]])&gt;=1,1,0),"")</f>
        <v/>
      </c>
      <c r="AA13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69" s="34"/>
    </row>
    <row r="1370" spans="3:29" ht="27.6" customHeight="1">
      <c r="C1370" s="88"/>
      <c r="D1370" s="89"/>
      <c r="E1370" s="90"/>
      <c r="F1370" s="91"/>
      <c r="G1370" s="92"/>
      <c r="H1370" s="93"/>
      <c r="I1370" s="93"/>
      <c r="J1370" s="94"/>
      <c r="K1370" s="94"/>
      <c r="L1370" s="94"/>
      <c r="M1370" s="94"/>
      <c r="N1370" s="94"/>
      <c r="O1370" s="95"/>
      <c r="P1370" s="96"/>
      <c r="T1370" s="49">
        <v>1336</v>
      </c>
      <c r="U13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0" s="50" t="str">
        <f>IFERROR(INDEX(Tab_UBIGEO[],MATCH(PlnMsv_Tab_DocumentosAux[[#This Row],[ADQ_UBIGEO]],Tab_UBIGEO[UBIGEO],0),MATCH($V$34,Tab_UBIGEO[#Headers],0)),"")</f>
        <v/>
      </c>
      <c r="W1370" s="50" t="str">
        <f>IFERROR(INDEX(Tab_UBIGEO[],MATCH(PlnMsv_Tab_DocumentosAux[[#This Row],[ADQ_UBIGEO]],Tab_UBIGEO[UBIGEO],0),MATCH($W$34,Tab_UBIGEO[#Headers],0)),"")</f>
        <v/>
      </c>
      <c r="X1370" s="51" t="str">
        <f>IFERROR(INDEX(Tab_UBIGEO[],MATCH(PlnMsv_Tab_Documentos[[#This Row],[Departamento]],Tab_UBIGEO[Departamento],0),MATCH(X$34,Tab_UBIGEO[#Headers],0)),"")</f>
        <v/>
      </c>
      <c r="Y1370" s="51" t="str">
        <f>IFERROR(INDEX(Tab_UBIGEO[],MATCH(PlnMsv_Tab_Documentos[[#This Row],[Provincia]],Tab_UBIGEO[Provincia],0),MATCH(Y$34,Tab_UBIGEO[#Headers],0)),"")</f>
        <v/>
      </c>
      <c r="Z1370" s="50" t="str">
        <f>IF(PlnMsv_Tab_Documentos[[#This Row],[Departamento]]&lt;&gt;"",IF(COUNTIF(Tab_UBIGEO[Departamento],PlnMsv_Tab_Documentos[[#This Row],[Departamento]])&gt;=1,1,0),"")</f>
        <v/>
      </c>
      <c r="AA13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0" s="34"/>
    </row>
    <row r="1371" spans="3:29" ht="27.6" customHeight="1">
      <c r="C1371" s="88"/>
      <c r="D1371" s="89"/>
      <c r="E1371" s="90"/>
      <c r="F1371" s="91"/>
      <c r="G1371" s="92"/>
      <c r="H1371" s="93"/>
      <c r="I1371" s="93"/>
      <c r="J1371" s="94"/>
      <c r="K1371" s="94"/>
      <c r="L1371" s="94"/>
      <c r="M1371" s="94"/>
      <c r="N1371" s="94"/>
      <c r="O1371" s="95"/>
      <c r="P1371" s="96"/>
      <c r="T1371" s="49">
        <v>1337</v>
      </c>
      <c r="U13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1" s="50" t="str">
        <f>IFERROR(INDEX(Tab_UBIGEO[],MATCH(PlnMsv_Tab_DocumentosAux[[#This Row],[ADQ_UBIGEO]],Tab_UBIGEO[UBIGEO],0),MATCH($V$34,Tab_UBIGEO[#Headers],0)),"")</f>
        <v/>
      </c>
      <c r="W1371" s="50" t="str">
        <f>IFERROR(INDEX(Tab_UBIGEO[],MATCH(PlnMsv_Tab_DocumentosAux[[#This Row],[ADQ_UBIGEO]],Tab_UBIGEO[UBIGEO],0),MATCH($W$34,Tab_UBIGEO[#Headers],0)),"")</f>
        <v/>
      </c>
      <c r="X1371" s="51" t="str">
        <f>IFERROR(INDEX(Tab_UBIGEO[],MATCH(PlnMsv_Tab_Documentos[[#This Row],[Departamento]],Tab_UBIGEO[Departamento],0),MATCH(X$34,Tab_UBIGEO[#Headers],0)),"")</f>
        <v/>
      </c>
      <c r="Y1371" s="51" t="str">
        <f>IFERROR(INDEX(Tab_UBIGEO[],MATCH(PlnMsv_Tab_Documentos[[#This Row],[Provincia]],Tab_UBIGEO[Provincia],0),MATCH(Y$34,Tab_UBIGEO[#Headers],0)),"")</f>
        <v/>
      </c>
      <c r="Z1371" s="50" t="str">
        <f>IF(PlnMsv_Tab_Documentos[[#This Row],[Departamento]]&lt;&gt;"",IF(COUNTIF(Tab_UBIGEO[Departamento],PlnMsv_Tab_Documentos[[#This Row],[Departamento]])&gt;=1,1,0),"")</f>
        <v/>
      </c>
      <c r="AA13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1" s="34"/>
    </row>
    <row r="1372" spans="3:29" ht="27.6" customHeight="1">
      <c r="C1372" s="88"/>
      <c r="D1372" s="89"/>
      <c r="E1372" s="90"/>
      <c r="F1372" s="91"/>
      <c r="G1372" s="92"/>
      <c r="H1372" s="93"/>
      <c r="I1372" s="93"/>
      <c r="J1372" s="94"/>
      <c r="K1372" s="94"/>
      <c r="L1372" s="94"/>
      <c r="M1372" s="94"/>
      <c r="N1372" s="94"/>
      <c r="O1372" s="95"/>
      <c r="P1372" s="96"/>
      <c r="T1372" s="49">
        <v>1338</v>
      </c>
      <c r="U13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2" s="50" t="str">
        <f>IFERROR(INDEX(Tab_UBIGEO[],MATCH(PlnMsv_Tab_DocumentosAux[[#This Row],[ADQ_UBIGEO]],Tab_UBIGEO[UBIGEO],0),MATCH($V$34,Tab_UBIGEO[#Headers],0)),"")</f>
        <v/>
      </c>
      <c r="W1372" s="50" t="str">
        <f>IFERROR(INDEX(Tab_UBIGEO[],MATCH(PlnMsv_Tab_DocumentosAux[[#This Row],[ADQ_UBIGEO]],Tab_UBIGEO[UBIGEO],0),MATCH($W$34,Tab_UBIGEO[#Headers],0)),"")</f>
        <v/>
      </c>
      <c r="X1372" s="51" t="str">
        <f>IFERROR(INDEX(Tab_UBIGEO[],MATCH(PlnMsv_Tab_Documentos[[#This Row],[Departamento]],Tab_UBIGEO[Departamento],0),MATCH(X$34,Tab_UBIGEO[#Headers],0)),"")</f>
        <v/>
      </c>
      <c r="Y1372" s="51" t="str">
        <f>IFERROR(INDEX(Tab_UBIGEO[],MATCH(PlnMsv_Tab_Documentos[[#This Row],[Provincia]],Tab_UBIGEO[Provincia],0),MATCH(Y$34,Tab_UBIGEO[#Headers],0)),"")</f>
        <v/>
      </c>
      <c r="Z1372" s="50" t="str">
        <f>IF(PlnMsv_Tab_Documentos[[#This Row],[Departamento]]&lt;&gt;"",IF(COUNTIF(Tab_UBIGEO[Departamento],PlnMsv_Tab_Documentos[[#This Row],[Departamento]])&gt;=1,1,0),"")</f>
        <v/>
      </c>
      <c r="AA13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2" s="34"/>
    </row>
    <row r="1373" spans="3:29" ht="27.6" customHeight="1">
      <c r="C1373" s="88"/>
      <c r="D1373" s="89"/>
      <c r="E1373" s="90"/>
      <c r="F1373" s="91"/>
      <c r="G1373" s="92"/>
      <c r="H1373" s="93"/>
      <c r="I1373" s="93"/>
      <c r="J1373" s="94"/>
      <c r="K1373" s="94"/>
      <c r="L1373" s="94"/>
      <c r="M1373" s="94"/>
      <c r="N1373" s="94"/>
      <c r="O1373" s="95"/>
      <c r="P1373" s="96"/>
      <c r="T1373" s="49">
        <v>1339</v>
      </c>
      <c r="U13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3" s="50" t="str">
        <f>IFERROR(INDEX(Tab_UBIGEO[],MATCH(PlnMsv_Tab_DocumentosAux[[#This Row],[ADQ_UBIGEO]],Tab_UBIGEO[UBIGEO],0),MATCH($V$34,Tab_UBIGEO[#Headers],0)),"")</f>
        <v/>
      </c>
      <c r="W1373" s="50" t="str">
        <f>IFERROR(INDEX(Tab_UBIGEO[],MATCH(PlnMsv_Tab_DocumentosAux[[#This Row],[ADQ_UBIGEO]],Tab_UBIGEO[UBIGEO],0),MATCH($W$34,Tab_UBIGEO[#Headers],0)),"")</f>
        <v/>
      </c>
      <c r="X1373" s="51" t="str">
        <f>IFERROR(INDEX(Tab_UBIGEO[],MATCH(PlnMsv_Tab_Documentos[[#This Row],[Departamento]],Tab_UBIGEO[Departamento],0),MATCH(X$34,Tab_UBIGEO[#Headers],0)),"")</f>
        <v/>
      </c>
      <c r="Y1373" s="51" t="str">
        <f>IFERROR(INDEX(Tab_UBIGEO[],MATCH(PlnMsv_Tab_Documentos[[#This Row],[Provincia]],Tab_UBIGEO[Provincia],0),MATCH(Y$34,Tab_UBIGEO[#Headers],0)),"")</f>
        <v/>
      </c>
      <c r="Z1373" s="50" t="str">
        <f>IF(PlnMsv_Tab_Documentos[[#This Row],[Departamento]]&lt;&gt;"",IF(COUNTIF(Tab_UBIGEO[Departamento],PlnMsv_Tab_Documentos[[#This Row],[Departamento]])&gt;=1,1,0),"")</f>
        <v/>
      </c>
      <c r="AA13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3" s="34"/>
    </row>
    <row r="1374" spans="3:29" ht="27.6" customHeight="1">
      <c r="C1374" s="88"/>
      <c r="D1374" s="89"/>
      <c r="E1374" s="90"/>
      <c r="F1374" s="91"/>
      <c r="G1374" s="92"/>
      <c r="H1374" s="93"/>
      <c r="I1374" s="93"/>
      <c r="J1374" s="94"/>
      <c r="K1374" s="94"/>
      <c r="L1374" s="94"/>
      <c r="M1374" s="94"/>
      <c r="N1374" s="94"/>
      <c r="O1374" s="95"/>
      <c r="P1374" s="96"/>
      <c r="T1374" s="49">
        <v>1340</v>
      </c>
      <c r="U13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4" s="50" t="str">
        <f>IFERROR(INDEX(Tab_UBIGEO[],MATCH(PlnMsv_Tab_DocumentosAux[[#This Row],[ADQ_UBIGEO]],Tab_UBIGEO[UBIGEO],0),MATCH($V$34,Tab_UBIGEO[#Headers],0)),"")</f>
        <v/>
      </c>
      <c r="W1374" s="50" t="str">
        <f>IFERROR(INDEX(Tab_UBIGEO[],MATCH(PlnMsv_Tab_DocumentosAux[[#This Row],[ADQ_UBIGEO]],Tab_UBIGEO[UBIGEO],0),MATCH($W$34,Tab_UBIGEO[#Headers],0)),"")</f>
        <v/>
      </c>
      <c r="X1374" s="51" t="str">
        <f>IFERROR(INDEX(Tab_UBIGEO[],MATCH(PlnMsv_Tab_Documentos[[#This Row],[Departamento]],Tab_UBIGEO[Departamento],0),MATCH(X$34,Tab_UBIGEO[#Headers],0)),"")</f>
        <v/>
      </c>
      <c r="Y1374" s="51" t="str">
        <f>IFERROR(INDEX(Tab_UBIGEO[],MATCH(PlnMsv_Tab_Documentos[[#This Row],[Provincia]],Tab_UBIGEO[Provincia],0),MATCH(Y$34,Tab_UBIGEO[#Headers],0)),"")</f>
        <v/>
      </c>
      <c r="Z1374" s="50" t="str">
        <f>IF(PlnMsv_Tab_Documentos[[#This Row],[Departamento]]&lt;&gt;"",IF(COUNTIF(Tab_UBIGEO[Departamento],PlnMsv_Tab_Documentos[[#This Row],[Departamento]])&gt;=1,1,0),"")</f>
        <v/>
      </c>
      <c r="AA13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4" s="34"/>
    </row>
    <row r="1375" spans="3:29" ht="27.6" customHeight="1">
      <c r="C1375" s="88"/>
      <c r="D1375" s="89"/>
      <c r="E1375" s="90"/>
      <c r="F1375" s="91"/>
      <c r="G1375" s="92"/>
      <c r="H1375" s="93"/>
      <c r="I1375" s="93"/>
      <c r="J1375" s="94"/>
      <c r="K1375" s="94"/>
      <c r="L1375" s="94"/>
      <c r="M1375" s="94"/>
      <c r="N1375" s="94"/>
      <c r="O1375" s="95"/>
      <c r="P1375" s="96"/>
      <c r="T1375" s="49">
        <v>1341</v>
      </c>
      <c r="U13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5" s="50" t="str">
        <f>IFERROR(INDEX(Tab_UBIGEO[],MATCH(PlnMsv_Tab_DocumentosAux[[#This Row],[ADQ_UBIGEO]],Tab_UBIGEO[UBIGEO],0),MATCH($V$34,Tab_UBIGEO[#Headers],0)),"")</f>
        <v/>
      </c>
      <c r="W1375" s="50" t="str">
        <f>IFERROR(INDEX(Tab_UBIGEO[],MATCH(PlnMsv_Tab_DocumentosAux[[#This Row],[ADQ_UBIGEO]],Tab_UBIGEO[UBIGEO],0),MATCH($W$34,Tab_UBIGEO[#Headers],0)),"")</f>
        <v/>
      </c>
      <c r="X1375" s="51" t="str">
        <f>IFERROR(INDEX(Tab_UBIGEO[],MATCH(PlnMsv_Tab_Documentos[[#This Row],[Departamento]],Tab_UBIGEO[Departamento],0),MATCH(X$34,Tab_UBIGEO[#Headers],0)),"")</f>
        <v/>
      </c>
      <c r="Y1375" s="51" t="str">
        <f>IFERROR(INDEX(Tab_UBIGEO[],MATCH(PlnMsv_Tab_Documentos[[#This Row],[Provincia]],Tab_UBIGEO[Provincia],0),MATCH(Y$34,Tab_UBIGEO[#Headers],0)),"")</f>
        <v/>
      </c>
      <c r="Z1375" s="50" t="str">
        <f>IF(PlnMsv_Tab_Documentos[[#This Row],[Departamento]]&lt;&gt;"",IF(COUNTIF(Tab_UBIGEO[Departamento],PlnMsv_Tab_Documentos[[#This Row],[Departamento]])&gt;=1,1,0),"")</f>
        <v/>
      </c>
      <c r="AA13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5" s="34"/>
    </row>
    <row r="1376" spans="3:29" ht="27.6" customHeight="1">
      <c r="C1376" s="88"/>
      <c r="D1376" s="89"/>
      <c r="E1376" s="90"/>
      <c r="F1376" s="91"/>
      <c r="G1376" s="92"/>
      <c r="H1376" s="93"/>
      <c r="I1376" s="93"/>
      <c r="J1376" s="94"/>
      <c r="K1376" s="94"/>
      <c r="L1376" s="94"/>
      <c r="M1376" s="94"/>
      <c r="N1376" s="94"/>
      <c r="O1376" s="95"/>
      <c r="P1376" s="96"/>
      <c r="T1376" s="49">
        <v>1342</v>
      </c>
      <c r="U13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6" s="50" t="str">
        <f>IFERROR(INDEX(Tab_UBIGEO[],MATCH(PlnMsv_Tab_DocumentosAux[[#This Row],[ADQ_UBIGEO]],Tab_UBIGEO[UBIGEO],0),MATCH($V$34,Tab_UBIGEO[#Headers],0)),"")</f>
        <v/>
      </c>
      <c r="W1376" s="50" t="str">
        <f>IFERROR(INDEX(Tab_UBIGEO[],MATCH(PlnMsv_Tab_DocumentosAux[[#This Row],[ADQ_UBIGEO]],Tab_UBIGEO[UBIGEO],0),MATCH($W$34,Tab_UBIGEO[#Headers],0)),"")</f>
        <v/>
      </c>
      <c r="X1376" s="51" t="str">
        <f>IFERROR(INDEX(Tab_UBIGEO[],MATCH(PlnMsv_Tab_Documentos[[#This Row],[Departamento]],Tab_UBIGEO[Departamento],0),MATCH(X$34,Tab_UBIGEO[#Headers],0)),"")</f>
        <v/>
      </c>
      <c r="Y1376" s="51" t="str">
        <f>IFERROR(INDEX(Tab_UBIGEO[],MATCH(PlnMsv_Tab_Documentos[[#This Row],[Provincia]],Tab_UBIGEO[Provincia],0),MATCH(Y$34,Tab_UBIGEO[#Headers],0)),"")</f>
        <v/>
      </c>
      <c r="Z1376" s="50" t="str">
        <f>IF(PlnMsv_Tab_Documentos[[#This Row],[Departamento]]&lt;&gt;"",IF(COUNTIF(Tab_UBIGEO[Departamento],PlnMsv_Tab_Documentos[[#This Row],[Departamento]])&gt;=1,1,0),"")</f>
        <v/>
      </c>
      <c r="AA13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6" s="34"/>
    </row>
    <row r="1377" spans="3:29" ht="27.6" customHeight="1">
      <c r="C1377" s="88"/>
      <c r="D1377" s="89"/>
      <c r="E1377" s="90"/>
      <c r="F1377" s="91"/>
      <c r="G1377" s="92"/>
      <c r="H1377" s="93"/>
      <c r="I1377" s="93"/>
      <c r="J1377" s="94"/>
      <c r="K1377" s="94"/>
      <c r="L1377" s="94"/>
      <c r="M1377" s="94"/>
      <c r="N1377" s="94"/>
      <c r="O1377" s="95"/>
      <c r="P1377" s="96"/>
      <c r="T1377" s="49">
        <v>1343</v>
      </c>
      <c r="U13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7" s="50" t="str">
        <f>IFERROR(INDEX(Tab_UBIGEO[],MATCH(PlnMsv_Tab_DocumentosAux[[#This Row],[ADQ_UBIGEO]],Tab_UBIGEO[UBIGEO],0),MATCH($V$34,Tab_UBIGEO[#Headers],0)),"")</f>
        <v/>
      </c>
      <c r="W1377" s="50" t="str">
        <f>IFERROR(INDEX(Tab_UBIGEO[],MATCH(PlnMsv_Tab_DocumentosAux[[#This Row],[ADQ_UBIGEO]],Tab_UBIGEO[UBIGEO],0),MATCH($W$34,Tab_UBIGEO[#Headers],0)),"")</f>
        <v/>
      </c>
      <c r="X1377" s="51" t="str">
        <f>IFERROR(INDEX(Tab_UBIGEO[],MATCH(PlnMsv_Tab_Documentos[[#This Row],[Departamento]],Tab_UBIGEO[Departamento],0),MATCH(X$34,Tab_UBIGEO[#Headers],0)),"")</f>
        <v/>
      </c>
      <c r="Y1377" s="51" t="str">
        <f>IFERROR(INDEX(Tab_UBIGEO[],MATCH(PlnMsv_Tab_Documentos[[#This Row],[Provincia]],Tab_UBIGEO[Provincia],0),MATCH(Y$34,Tab_UBIGEO[#Headers],0)),"")</f>
        <v/>
      </c>
      <c r="Z1377" s="50" t="str">
        <f>IF(PlnMsv_Tab_Documentos[[#This Row],[Departamento]]&lt;&gt;"",IF(COUNTIF(Tab_UBIGEO[Departamento],PlnMsv_Tab_Documentos[[#This Row],[Departamento]])&gt;=1,1,0),"")</f>
        <v/>
      </c>
      <c r="AA13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7" s="34"/>
    </row>
    <row r="1378" spans="3:29" ht="27.6" customHeight="1">
      <c r="C1378" s="88"/>
      <c r="D1378" s="89"/>
      <c r="E1378" s="90"/>
      <c r="F1378" s="91"/>
      <c r="G1378" s="92"/>
      <c r="H1378" s="93"/>
      <c r="I1378" s="93"/>
      <c r="J1378" s="94"/>
      <c r="K1378" s="94"/>
      <c r="L1378" s="94"/>
      <c r="M1378" s="94"/>
      <c r="N1378" s="94"/>
      <c r="O1378" s="95"/>
      <c r="P1378" s="96"/>
      <c r="T1378" s="49">
        <v>1344</v>
      </c>
      <c r="U13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8" s="50" t="str">
        <f>IFERROR(INDEX(Tab_UBIGEO[],MATCH(PlnMsv_Tab_DocumentosAux[[#This Row],[ADQ_UBIGEO]],Tab_UBIGEO[UBIGEO],0),MATCH($V$34,Tab_UBIGEO[#Headers],0)),"")</f>
        <v/>
      </c>
      <c r="W1378" s="50" t="str">
        <f>IFERROR(INDEX(Tab_UBIGEO[],MATCH(PlnMsv_Tab_DocumentosAux[[#This Row],[ADQ_UBIGEO]],Tab_UBIGEO[UBIGEO],0),MATCH($W$34,Tab_UBIGEO[#Headers],0)),"")</f>
        <v/>
      </c>
      <c r="X1378" s="51" t="str">
        <f>IFERROR(INDEX(Tab_UBIGEO[],MATCH(PlnMsv_Tab_Documentos[[#This Row],[Departamento]],Tab_UBIGEO[Departamento],0),MATCH(X$34,Tab_UBIGEO[#Headers],0)),"")</f>
        <v/>
      </c>
      <c r="Y1378" s="51" t="str">
        <f>IFERROR(INDEX(Tab_UBIGEO[],MATCH(PlnMsv_Tab_Documentos[[#This Row],[Provincia]],Tab_UBIGEO[Provincia],0),MATCH(Y$34,Tab_UBIGEO[#Headers],0)),"")</f>
        <v/>
      </c>
      <c r="Z1378" s="50" t="str">
        <f>IF(PlnMsv_Tab_Documentos[[#This Row],[Departamento]]&lt;&gt;"",IF(COUNTIF(Tab_UBIGEO[Departamento],PlnMsv_Tab_Documentos[[#This Row],[Departamento]])&gt;=1,1,0),"")</f>
        <v/>
      </c>
      <c r="AA13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8" s="34"/>
    </row>
    <row r="1379" spans="3:29" ht="27.6" customHeight="1">
      <c r="C1379" s="88"/>
      <c r="D1379" s="89"/>
      <c r="E1379" s="90"/>
      <c r="F1379" s="91"/>
      <c r="G1379" s="92"/>
      <c r="H1379" s="93"/>
      <c r="I1379" s="93"/>
      <c r="J1379" s="94"/>
      <c r="K1379" s="94"/>
      <c r="L1379" s="94"/>
      <c r="M1379" s="94"/>
      <c r="N1379" s="94"/>
      <c r="O1379" s="95"/>
      <c r="P1379" s="96"/>
      <c r="T1379" s="49">
        <v>1345</v>
      </c>
      <c r="U13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79" s="50" t="str">
        <f>IFERROR(INDEX(Tab_UBIGEO[],MATCH(PlnMsv_Tab_DocumentosAux[[#This Row],[ADQ_UBIGEO]],Tab_UBIGEO[UBIGEO],0),MATCH($V$34,Tab_UBIGEO[#Headers],0)),"")</f>
        <v/>
      </c>
      <c r="W1379" s="50" t="str">
        <f>IFERROR(INDEX(Tab_UBIGEO[],MATCH(PlnMsv_Tab_DocumentosAux[[#This Row],[ADQ_UBIGEO]],Tab_UBIGEO[UBIGEO],0),MATCH($W$34,Tab_UBIGEO[#Headers],0)),"")</f>
        <v/>
      </c>
      <c r="X1379" s="51" t="str">
        <f>IFERROR(INDEX(Tab_UBIGEO[],MATCH(PlnMsv_Tab_Documentos[[#This Row],[Departamento]],Tab_UBIGEO[Departamento],0),MATCH(X$34,Tab_UBIGEO[#Headers],0)),"")</f>
        <v/>
      </c>
      <c r="Y1379" s="51" t="str">
        <f>IFERROR(INDEX(Tab_UBIGEO[],MATCH(PlnMsv_Tab_Documentos[[#This Row],[Provincia]],Tab_UBIGEO[Provincia],0),MATCH(Y$34,Tab_UBIGEO[#Headers],0)),"")</f>
        <v/>
      </c>
      <c r="Z1379" s="50" t="str">
        <f>IF(PlnMsv_Tab_Documentos[[#This Row],[Departamento]]&lt;&gt;"",IF(COUNTIF(Tab_UBIGEO[Departamento],PlnMsv_Tab_Documentos[[#This Row],[Departamento]])&gt;=1,1,0),"")</f>
        <v/>
      </c>
      <c r="AA13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79" s="34"/>
    </row>
    <row r="1380" spans="3:29" ht="27.6" customHeight="1">
      <c r="C1380" s="88"/>
      <c r="D1380" s="89"/>
      <c r="E1380" s="90"/>
      <c r="F1380" s="91"/>
      <c r="G1380" s="92"/>
      <c r="H1380" s="93"/>
      <c r="I1380" s="93"/>
      <c r="J1380" s="94"/>
      <c r="K1380" s="94"/>
      <c r="L1380" s="94"/>
      <c r="M1380" s="94"/>
      <c r="N1380" s="94"/>
      <c r="O1380" s="95"/>
      <c r="P1380" s="96"/>
      <c r="T1380" s="49">
        <v>1346</v>
      </c>
      <c r="U13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0" s="50" t="str">
        <f>IFERROR(INDEX(Tab_UBIGEO[],MATCH(PlnMsv_Tab_DocumentosAux[[#This Row],[ADQ_UBIGEO]],Tab_UBIGEO[UBIGEO],0),MATCH($V$34,Tab_UBIGEO[#Headers],0)),"")</f>
        <v/>
      </c>
      <c r="W1380" s="50" t="str">
        <f>IFERROR(INDEX(Tab_UBIGEO[],MATCH(PlnMsv_Tab_DocumentosAux[[#This Row],[ADQ_UBIGEO]],Tab_UBIGEO[UBIGEO],0),MATCH($W$34,Tab_UBIGEO[#Headers],0)),"")</f>
        <v/>
      </c>
      <c r="X1380" s="51" t="str">
        <f>IFERROR(INDEX(Tab_UBIGEO[],MATCH(PlnMsv_Tab_Documentos[[#This Row],[Departamento]],Tab_UBIGEO[Departamento],0),MATCH(X$34,Tab_UBIGEO[#Headers],0)),"")</f>
        <v/>
      </c>
      <c r="Y1380" s="51" t="str">
        <f>IFERROR(INDEX(Tab_UBIGEO[],MATCH(PlnMsv_Tab_Documentos[[#This Row],[Provincia]],Tab_UBIGEO[Provincia],0),MATCH(Y$34,Tab_UBIGEO[#Headers],0)),"")</f>
        <v/>
      </c>
      <c r="Z1380" s="50" t="str">
        <f>IF(PlnMsv_Tab_Documentos[[#This Row],[Departamento]]&lt;&gt;"",IF(COUNTIF(Tab_UBIGEO[Departamento],PlnMsv_Tab_Documentos[[#This Row],[Departamento]])&gt;=1,1,0),"")</f>
        <v/>
      </c>
      <c r="AA13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0" s="34"/>
    </row>
    <row r="1381" spans="3:29" ht="27.6" customHeight="1">
      <c r="C1381" s="88"/>
      <c r="D1381" s="89"/>
      <c r="E1381" s="90"/>
      <c r="F1381" s="91"/>
      <c r="G1381" s="92"/>
      <c r="H1381" s="93"/>
      <c r="I1381" s="93"/>
      <c r="J1381" s="94"/>
      <c r="K1381" s="94"/>
      <c r="L1381" s="94"/>
      <c r="M1381" s="94"/>
      <c r="N1381" s="94"/>
      <c r="O1381" s="95"/>
      <c r="P1381" s="96"/>
      <c r="T1381" s="49">
        <v>1347</v>
      </c>
      <c r="U13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1" s="50" t="str">
        <f>IFERROR(INDEX(Tab_UBIGEO[],MATCH(PlnMsv_Tab_DocumentosAux[[#This Row],[ADQ_UBIGEO]],Tab_UBIGEO[UBIGEO],0),MATCH($V$34,Tab_UBIGEO[#Headers],0)),"")</f>
        <v/>
      </c>
      <c r="W1381" s="50" t="str">
        <f>IFERROR(INDEX(Tab_UBIGEO[],MATCH(PlnMsv_Tab_DocumentosAux[[#This Row],[ADQ_UBIGEO]],Tab_UBIGEO[UBIGEO],0),MATCH($W$34,Tab_UBIGEO[#Headers],0)),"")</f>
        <v/>
      </c>
      <c r="X1381" s="51" t="str">
        <f>IFERROR(INDEX(Tab_UBIGEO[],MATCH(PlnMsv_Tab_Documentos[[#This Row],[Departamento]],Tab_UBIGEO[Departamento],0),MATCH(X$34,Tab_UBIGEO[#Headers],0)),"")</f>
        <v/>
      </c>
      <c r="Y1381" s="51" t="str">
        <f>IFERROR(INDEX(Tab_UBIGEO[],MATCH(PlnMsv_Tab_Documentos[[#This Row],[Provincia]],Tab_UBIGEO[Provincia],0),MATCH(Y$34,Tab_UBIGEO[#Headers],0)),"")</f>
        <v/>
      </c>
      <c r="Z1381" s="50" t="str">
        <f>IF(PlnMsv_Tab_Documentos[[#This Row],[Departamento]]&lt;&gt;"",IF(COUNTIF(Tab_UBIGEO[Departamento],PlnMsv_Tab_Documentos[[#This Row],[Departamento]])&gt;=1,1,0),"")</f>
        <v/>
      </c>
      <c r="AA13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1" s="34"/>
    </row>
    <row r="1382" spans="3:29" ht="27.6" customHeight="1">
      <c r="C1382" s="88"/>
      <c r="D1382" s="89"/>
      <c r="E1382" s="90"/>
      <c r="F1382" s="91"/>
      <c r="G1382" s="92"/>
      <c r="H1382" s="93"/>
      <c r="I1382" s="93"/>
      <c r="J1382" s="94"/>
      <c r="K1382" s="94"/>
      <c r="L1382" s="94"/>
      <c r="M1382" s="94"/>
      <c r="N1382" s="94"/>
      <c r="O1382" s="95"/>
      <c r="P1382" s="96"/>
      <c r="T1382" s="49">
        <v>1348</v>
      </c>
      <c r="U13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2" s="50" t="str">
        <f>IFERROR(INDEX(Tab_UBIGEO[],MATCH(PlnMsv_Tab_DocumentosAux[[#This Row],[ADQ_UBIGEO]],Tab_UBIGEO[UBIGEO],0),MATCH($V$34,Tab_UBIGEO[#Headers],0)),"")</f>
        <v/>
      </c>
      <c r="W1382" s="50" t="str">
        <f>IFERROR(INDEX(Tab_UBIGEO[],MATCH(PlnMsv_Tab_DocumentosAux[[#This Row],[ADQ_UBIGEO]],Tab_UBIGEO[UBIGEO],0),MATCH($W$34,Tab_UBIGEO[#Headers],0)),"")</f>
        <v/>
      </c>
      <c r="X1382" s="51" t="str">
        <f>IFERROR(INDEX(Tab_UBIGEO[],MATCH(PlnMsv_Tab_Documentos[[#This Row],[Departamento]],Tab_UBIGEO[Departamento],0),MATCH(X$34,Tab_UBIGEO[#Headers],0)),"")</f>
        <v/>
      </c>
      <c r="Y1382" s="51" t="str">
        <f>IFERROR(INDEX(Tab_UBIGEO[],MATCH(PlnMsv_Tab_Documentos[[#This Row],[Provincia]],Tab_UBIGEO[Provincia],0),MATCH(Y$34,Tab_UBIGEO[#Headers],0)),"")</f>
        <v/>
      </c>
      <c r="Z1382" s="50" t="str">
        <f>IF(PlnMsv_Tab_Documentos[[#This Row],[Departamento]]&lt;&gt;"",IF(COUNTIF(Tab_UBIGEO[Departamento],PlnMsv_Tab_Documentos[[#This Row],[Departamento]])&gt;=1,1,0),"")</f>
        <v/>
      </c>
      <c r="AA13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2" s="34"/>
    </row>
    <row r="1383" spans="3:29" ht="27.6" customHeight="1">
      <c r="C1383" s="88"/>
      <c r="D1383" s="89"/>
      <c r="E1383" s="90"/>
      <c r="F1383" s="91"/>
      <c r="G1383" s="92"/>
      <c r="H1383" s="93"/>
      <c r="I1383" s="93"/>
      <c r="J1383" s="94"/>
      <c r="K1383" s="94"/>
      <c r="L1383" s="94"/>
      <c r="M1383" s="94"/>
      <c r="N1383" s="94"/>
      <c r="O1383" s="95"/>
      <c r="P1383" s="96"/>
      <c r="T1383" s="49">
        <v>1349</v>
      </c>
      <c r="U13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3" s="50" t="str">
        <f>IFERROR(INDEX(Tab_UBIGEO[],MATCH(PlnMsv_Tab_DocumentosAux[[#This Row],[ADQ_UBIGEO]],Tab_UBIGEO[UBIGEO],0),MATCH($V$34,Tab_UBIGEO[#Headers],0)),"")</f>
        <v/>
      </c>
      <c r="W1383" s="50" t="str">
        <f>IFERROR(INDEX(Tab_UBIGEO[],MATCH(PlnMsv_Tab_DocumentosAux[[#This Row],[ADQ_UBIGEO]],Tab_UBIGEO[UBIGEO],0),MATCH($W$34,Tab_UBIGEO[#Headers],0)),"")</f>
        <v/>
      </c>
      <c r="X1383" s="51" t="str">
        <f>IFERROR(INDEX(Tab_UBIGEO[],MATCH(PlnMsv_Tab_Documentos[[#This Row],[Departamento]],Tab_UBIGEO[Departamento],0),MATCH(X$34,Tab_UBIGEO[#Headers],0)),"")</f>
        <v/>
      </c>
      <c r="Y1383" s="51" t="str">
        <f>IFERROR(INDEX(Tab_UBIGEO[],MATCH(PlnMsv_Tab_Documentos[[#This Row],[Provincia]],Tab_UBIGEO[Provincia],0),MATCH(Y$34,Tab_UBIGEO[#Headers],0)),"")</f>
        <v/>
      </c>
      <c r="Z1383" s="50" t="str">
        <f>IF(PlnMsv_Tab_Documentos[[#This Row],[Departamento]]&lt;&gt;"",IF(COUNTIF(Tab_UBIGEO[Departamento],PlnMsv_Tab_Documentos[[#This Row],[Departamento]])&gt;=1,1,0),"")</f>
        <v/>
      </c>
      <c r="AA13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3" s="34"/>
    </row>
    <row r="1384" spans="3:29" ht="27.6" customHeight="1">
      <c r="C1384" s="88"/>
      <c r="D1384" s="89"/>
      <c r="E1384" s="90"/>
      <c r="F1384" s="91"/>
      <c r="G1384" s="92"/>
      <c r="H1384" s="93"/>
      <c r="I1384" s="93"/>
      <c r="J1384" s="94"/>
      <c r="K1384" s="94"/>
      <c r="L1384" s="94"/>
      <c r="M1384" s="94"/>
      <c r="N1384" s="94"/>
      <c r="O1384" s="95"/>
      <c r="P1384" s="96"/>
      <c r="T1384" s="49">
        <v>1350</v>
      </c>
      <c r="U13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4" s="50" t="str">
        <f>IFERROR(INDEX(Tab_UBIGEO[],MATCH(PlnMsv_Tab_DocumentosAux[[#This Row],[ADQ_UBIGEO]],Tab_UBIGEO[UBIGEO],0),MATCH($V$34,Tab_UBIGEO[#Headers],0)),"")</f>
        <v/>
      </c>
      <c r="W1384" s="50" t="str">
        <f>IFERROR(INDEX(Tab_UBIGEO[],MATCH(PlnMsv_Tab_DocumentosAux[[#This Row],[ADQ_UBIGEO]],Tab_UBIGEO[UBIGEO],0),MATCH($W$34,Tab_UBIGEO[#Headers],0)),"")</f>
        <v/>
      </c>
      <c r="X1384" s="51" t="str">
        <f>IFERROR(INDEX(Tab_UBIGEO[],MATCH(PlnMsv_Tab_Documentos[[#This Row],[Departamento]],Tab_UBIGEO[Departamento],0),MATCH(X$34,Tab_UBIGEO[#Headers],0)),"")</f>
        <v/>
      </c>
      <c r="Y1384" s="51" t="str">
        <f>IFERROR(INDEX(Tab_UBIGEO[],MATCH(PlnMsv_Tab_Documentos[[#This Row],[Provincia]],Tab_UBIGEO[Provincia],0),MATCH(Y$34,Tab_UBIGEO[#Headers],0)),"")</f>
        <v/>
      </c>
      <c r="Z1384" s="50" t="str">
        <f>IF(PlnMsv_Tab_Documentos[[#This Row],[Departamento]]&lt;&gt;"",IF(COUNTIF(Tab_UBIGEO[Departamento],PlnMsv_Tab_Documentos[[#This Row],[Departamento]])&gt;=1,1,0),"")</f>
        <v/>
      </c>
      <c r="AA13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4" s="34"/>
    </row>
    <row r="1385" spans="3:29" ht="27.6" customHeight="1">
      <c r="C1385" s="88"/>
      <c r="D1385" s="89"/>
      <c r="E1385" s="90"/>
      <c r="F1385" s="91"/>
      <c r="G1385" s="92"/>
      <c r="H1385" s="93"/>
      <c r="I1385" s="93"/>
      <c r="J1385" s="94"/>
      <c r="K1385" s="94"/>
      <c r="L1385" s="94"/>
      <c r="M1385" s="94"/>
      <c r="N1385" s="94"/>
      <c r="O1385" s="95"/>
      <c r="P1385" s="96"/>
      <c r="T1385" s="49">
        <v>1351</v>
      </c>
      <c r="U13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5" s="50" t="str">
        <f>IFERROR(INDEX(Tab_UBIGEO[],MATCH(PlnMsv_Tab_DocumentosAux[[#This Row],[ADQ_UBIGEO]],Tab_UBIGEO[UBIGEO],0),MATCH($V$34,Tab_UBIGEO[#Headers],0)),"")</f>
        <v/>
      </c>
      <c r="W1385" s="50" t="str">
        <f>IFERROR(INDEX(Tab_UBIGEO[],MATCH(PlnMsv_Tab_DocumentosAux[[#This Row],[ADQ_UBIGEO]],Tab_UBIGEO[UBIGEO],0),MATCH($W$34,Tab_UBIGEO[#Headers],0)),"")</f>
        <v/>
      </c>
      <c r="X1385" s="51" t="str">
        <f>IFERROR(INDEX(Tab_UBIGEO[],MATCH(PlnMsv_Tab_Documentos[[#This Row],[Departamento]],Tab_UBIGEO[Departamento],0),MATCH(X$34,Tab_UBIGEO[#Headers],0)),"")</f>
        <v/>
      </c>
      <c r="Y1385" s="51" t="str">
        <f>IFERROR(INDEX(Tab_UBIGEO[],MATCH(PlnMsv_Tab_Documentos[[#This Row],[Provincia]],Tab_UBIGEO[Provincia],0),MATCH(Y$34,Tab_UBIGEO[#Headers],0)),"")</f>
        <v/>
      </c>
      <c r="Z1385" s="50" t="str">
        <f>IF(PlnMsv_Tab_Documentos[[#This Row],[Departamento]]&lt;&gt;"",IF(COUNTIF(Tab_UBIGEO[Departamento],PlnMsv_Tab_Documentos[[#This Row],[Departamento]])&gt;=1,1,0),"")</f>
        <v/>
      </c>
      <c r="AA13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5" s="34"/>
    </row>
    <row r="1386" spans="3:29" ht="27.6" customHeight="1">
      <c r="C1386" s="88"/>
      <c r="D1386" s="89"/>
      <c r="E1386" s="90"/>
      <c r="F1386" s="91"/>
      <c r="G1386" s="92"/>
      <c r="H1386" s="93"/>
      <c r="I1386" s="93"/>
      <c r="J1386" s="94"/>
      <c r="K1386" s="94"/>
      <c r="L1386" s="94"/>
      <c r="M1386" s="94"/>
      <c r="N1386" s="94"/>
      <c r="O1386" s="95"/>
      <c r="P1386" s="96"/>
      <c r="T1386" s="49">
        <v>1352</v>
      </c>
      <c r="U13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6" s="50" t="str">
        <f>IFERROR(INDEX(Tab_UBIGEO[],MATCH(PlnMsv_Tab_DocumentosAux[[#This Row],[ADQ_UBIGEO]],Tab_UBIGEO[UBIGEO],0),MATCH($V$34,Tab_UBIGEO[#Headers],0)),"")</f>
        <v/>
      </c>
      <c r="W1386" s="50" t="str">
        <f>IFERROR(INDEX(Tab_UBIGEO[],MATCH(PlnMsv_Tab_DocumentosAux[[#This Row],[ADQ_UBIGEO]],Tab_UBIGEO[UBIGEO],0),MATCH($W$34,Tab_UBIGEO[#Headers],0)),"")</f>
        <v/>
      </c>
      <c r="X1386" s="51" t="str">
        <f>IFERROR(INDEX(Tab_UBIGEO[],MATCH(PlnMsv_Tab_Documentos[[#This Row],[Departamento]],Tab_UBIGEO[Departamento],0),MATCH(X$34,Tab_UBIGEO[#Headers],0)),"")</f>
        <v/>
      </c>
      <c r="Y1386" s="51" t="str">
        <f>IFERROR(INDEX(Tab_UBIGEO[],MATCH(PlnMsv_Tab_Documentos[[#This Row],[Provincia]],Tab_UBIGEO[Provincia],0),MATCH(Y$34,Tab_UBIGEO[#Headers],0)),"")</f>
        <v/>
      </c>
      <c r="Z1386" s="50" t="str">
        <f>IF(PlnMsv_Tab_Documentos[[#This Row],[Departamento]]&lt;&gt;"",IF(COUNTIF(Tab_UBIGEO[Departamento],PlnMsv_Tab_Documentos[[#This Row],[Departamento]])&gt;=1,1,0),"")</f>
        <v/>
      </c>
      <c r="AA13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6" s="34"/>
    </row>
    <row r="1387" spans="3:29" ht="27.6" customHeight="1">
      <c r="C1387" s="88"/>
      <c r="D1387" s="89"/>
      <c r="E1387" s="90"/>
      <c r="F1387" s="91"/>
      <c r="G1387" s="92"/>
      <c r="H1387" s="93"/>
      <c r="I1387" s="93"/>
      <c r="J1387" s="94"/>
      <c r="K1387" s="94"/>
      <c r="L1387" s="94"/>
      <c r="M1387" s="94"/>
      <c r="N1387" s="94"/>
      <c r="O1387" s="95"/>
      <c r="P1387" s="96"/>
      <c r="T1387" s="49">
        <v>1353</v>
      </c>
      <c r="U13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7" s="50" t="str">
        <f>IFERROR(INDEX(Tab_UBIGEO[],MATCH(PlnMsv_Tab_DocumentosAux[[#This Row],[ADQ_UBIGEO]],Tab_UBIGEO[UBIGEO],0),MATCH($V$34,Tab_UBIGEO[#Headers],0)),"")</f>
        <v/>
      </c>
      <c r="W1387" s="50" t="str">
        <f>IFERROR(INDEX(Tab_UBIGEO[],MATCH(PlnMsv_Tab_DocumentosAux[[#This Row],[ADQ_UBIGEO]],Tab_UBIGEO[UBIGEO],0),MATCH($W$34,Tab_UBIGEO[#Headers],0)),"")</f>
        <v/>
      </c>
      <c r="X1387" s="51" t="str">
        <f>IFERROR(INDEX(Tab_UBIGEO[],MATCH(PlnMsv_Tab_Documentos[[#This Row],[Departamento]],Tab_UBIGEO[Departamento],0),MATCH(X$34,Tab_UBIGEO[#Headers],0)),"")</f>
        <v/>
      </c>
      <c r="Y1387" s="51" t="str">
        <f>IFERROR(INDEX(Tab_UBIGEO[],MATCH(PlnMsv_Tab_Documentos[[#This Row],[Provincia]],Tab_UBIGEO[Provincia],0),MATCH(Y$34,Tab_UBIGEO[#Headers],0)),"")</f>
        <v/>
      </c>
      <c r="Z1387" s="50" t="str">
        <f>IF(PlnMsv_Tab_Documentos[[#This Row],[Departamento]]&lt;&gt;"",IF(COUNTIF(Tab_UBIGEO[Departamento],PlnMsv_Tab_Documentos[[#This Row],[Departamento]])&gt;=1,1,0),"")</f>
        <v/>
      </c>
      <c r="AA13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7" s="34"/>
    </row>
    <row r="1388" spans="3:29" ht="27.6" customHeight="1">
      <c r="C1388" s="88"/>
      <c r="D1388" s="89"/>
      <c r="E1388" s="90"/>
      <c r="F1388" s="91"/>
      <c r="G1388" s="92"/>
      <c r="H1388" s="93"/>
      <c r="I1388" s="93"/>
      <c r="J1388" s="94"/>
      <c r="K1388" s="94"/>
      <c r="L1388" s="94"/>
      <c r="M1388" s="94"/>
      <c r="N1388" s="94"/>
      <c r="O1388" s="95"/>
      <c r="P1388" s="96"/>
      <c r="T1388" s="49">
        <v>1354</v>
      </c>
      <c r="U13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8" s="50" t="str">
        <f>IFERROR(INDEX(Tab_UBIGEO[],MATCH(PlnMsv_Tab_DocumentosAux[[#This Row],[ADQ_UBIGEO]],Tab_UBIGEO[UBIGEO],0),MATCH($V$34,Tab_UBIGEO[#Headers],0)),"")</f>
        <v/>
      </c>
      <c r="W1388" s="50" t="str">
        <f>IFERROR(INDEX(Tab_UBIGEO[],MATCH(PlnMsv_Tab_DocumentosAux[[#This Row],[ADQ_UBIGEO]],Tab_UBIGEO[UBIGEO],0),MATCH($W$34,Tab_UBIGEO[#Headers],0)),"")</f>
        <v/>
      </c>
      <c r="X1388" s="51" t="str">
        <f>IFERROR(INDEX(Tab_UBIGEO[],MATCH(PlnMsv_Tab_Documentos[[#This Row],[Departamento]],Tab_UBIGEO[Departamento],0),MATCH(X$34,Tab_UBIGEO[#Headers],0)),"")</f>
        <v/>
      </c>
      <c r="Y1388" s="51" t="str">
        <f>IFERROR(INDEX(Tab_UBIGEO[],MATCH(PlnMsv_Tab_Documentos[[#This Row],[Provincia]],Tab_UBIGEO[Provincia],0),MATCH(Y$34,Tab_UBIGEO[#Headers],0)),"")</f>
        <v/>
      </c>
      <c r="Z1388" s="50" t="str">
        <f>IF(PlnMsv_Tab_Documentos[[#This Row],[Departamento]]&lt;&gt;"",IF(COUNTIF(Tab_UBIGEO[Departamento],PlnMsv_Tab_Documentos[[#This Row],[Departamento]])&gt;=1,1,0),"")</f>
        <v/>
      </c>
      <c r="AA13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8" s="34"/>
    </row>
    <row r="1389" spans="3:29" ht="27.6" customHeight="1">
      <c r="C1389" s="88"/>
      <c r="D1389" s="89"/>
      <c r="E1389" s="90"/>
      <c r="F1389" s="91"/>
      <c r="G1389" s="92"/>
      <c r="H1389" s="93"/>
      <c r="I1389" s="93"/>
      <c r="J1389" s="94"/>
      <c r="K1389" s="94"/>
      <c r="L1389" s="94"/>
      <c r="M1389" s="94"/>
      <c r="N1389" s="94"/>
      <c r="O1389" s="95"/>
      <c r="P1389" s="96"/>
      <c r="T1389" s="49">
        <v>1355</v>
      </c>
      <c r="U13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89" s="50" t="str">
        <f>IFERROR(INDEX(Tab_UBIGEO[],MATCH(PlnMsv_Tab_DocumentosAux[[#This Row],[ADQ_UBIGEO]],Tab_UBIGEO[UBIGEO],0),MATCH($V$34,Tab_UBIGEO[#Headers],0)),"")</f>
        <v/>
      </c>
      <c r="W1389" s="50" t="str">
        <f>IFERROR(INDEX(Tab_UBIGEO[],MATCH(PlnMsv_Tab_DocumentosAux[[#This Row],[ADQ_UBIGEO]],Tab_UBIGEO[UBIGEO],0),MATCH($W$34,Tab_UBIGEO[#Headers],0)),"")</f>
        <v/>
      </c>
      <c r="X1389" s="51" t="str">
        <f>IFERROR(INDEX(Tab_UBIGEO[],MATCH(PlnMsv_Tab_Documentos[[#This Row],[Departamento]],Tab_UBIGEO[Departamento],0),MATCH(X$34,Tab_UBIGEO[#Headers],0)),"")</f>
        <v/>
      </c>
      <c r="Y1389" s="51" t="str">
        <f>IFERROR(INDEX(Tab_UBIGEO[],MATCH(PlnMsv_Tab_Documentos[[#This Row],[Provincia]],Tab_UBIGEO[Provincia],0),MATCH(Y$34,Tab_UBIGEO[#Headers],0)),"")</f>
        <v/>
      </c>
      <c r="Z1389" s="50" t="str">
        <f>IF(PlnMsv_Tab_Documentos[[#This Row],[Departamento]]&lt;&gt;"",IF(COUNTIF(Tab_UBIGEO[Departamento],PlnMsv_Tab_Documentos[[#This Row],[Departamento]])&gt;=1,1,0),"")</f>
        <v/>
      </c>
      <c r="AA13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89" s="34"/>
    </row>
    <row r="1390" spans="3:29" ht="27.6" customHeight="1">
      <c r="C1390" s="88"/>
      <c r="D1390" s="89"/>
      <c r="E1390" s="90"/>
      <c r="F1390" s="91"/>
      <c r="G1390" s="92"/>
      <c r="H1390" s="93"/>
      <c r="I1390" s="93"/>
      <c r="J1390" s="94"/>
      <c r="K1390" s="94"/>
      <c r="L1390" s="94"/>
      <c r="M1390" s="94"/>
      <c r="N1390" s="94"/>
      <c r="O1390" s="95"/>
      <c r="P1390" s="96"/>
      <c r="T1390" s="49">
        <v>1356</v>
      </c>
      <c r="U13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0" s="50" t="str">
        <f>IFERROR(INDEX(Tab_UBIGEO[],MATCH(PlnMsv_Tab_DocumentosAux[[#This Row],[ADQ_UBIGEO]],Tab_UBIGEO[UBIGEO],0),MATCH($V$34,Tab_UBIGEO[#Headers],0)),"")</f>
        <v/>
      </c>
      <c r="W1390" s="50" t="str">
        <f>IFERROR(INDEX(Tab_UBIGEO[],MATCH(PlnMsv_Tab_DocumentosAux[[#This Row],[ADQ_UBIGEO]],Tab_UBIGEO[UBIGEO],0),MATCH($W$34,Tab_UBIGEO[#Headers],0)),"")</f>
        <v/>
      </c>
      <c r="X1390" s="51" t="str">
        <f>IFERROR(INDEX(Tab_UBIGEO[],MATCH(PlnMsv_Tab_Documentos[[#This Row],[Departamento]],Tab_UBIGEO[Departamento],0),MATCH(X$34,Tab_UBIGEO[#Headers],0)),"")</f>
        <v/>
      </c>
      <c r="Y1390" s="51" t="str">
        <f>IFERROR(INDEX(Tab_UBIGEO[],MATCH(PlnMsv_Tab_Documentos[[#This Row],[Provincia]],Tab_UBIGEO[Provincia],0),MATCH(Y$34,Tab_UBIGEO[#Headers],0)),"")</f>
        <v/>
      </c>
      <c r="Z1390" s="50" t="str">
        <f>IF(PlnMsv_Tab_Documentos[[#This Row],[Departamento]]&lt;&gt;"",IF(COUNTIF(Tab_UBIGEO[Departamento],PlnMsv_Tab_Documentos[[#This Row],[Departamento]])&gt;=1,1,0),"")</f>
        <v/>
      </c>
      <c r="AA13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0" s="34"/>
    </row>
    <row r="1391" spans="3:29" ht="27.6" customHeight="1">
      <c r="C1391" s="88"/>
      <c r="D1391" s="89"/>
      <c r="E1391" s="90"/>
      <c r="F1391" s="91"/>
      <c r="G1391" s="92"/>
      <c r="H1391" s="93"/>
      <c r="I1391" s="93"/>
      <c r="J1391" s="94"/>
      <c r="K1391" s="94"/>
      <c r="L1391" s="94"/>
      <c r="M1391" s="94"/>
      <c r="N1391" s="94"/>
      <c r="O1391" s="95"/>
      <c r="P1391" s="96"/>
      <c r="T1391" s="49">
        <v>1357</v>
      </c>
      <c r="U13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1" s="50" t="str">
        <f>IFERROR(INDEX(Tab_UBIGEO[],MATCH(PlnMsv_Tab_DocumentosAux[[#This Row],[ADQ_UBIGEO]],Tab_UBIGEO[UBIGEO],0),MATCH($V$34,Tab_UBIGEO[#Headers],0)),"")</f>
        <v/>
      </c>
      <c r="W1391" s="50" t="str">
        <f>IFERROR(INDEX(Tab_UBIGEO[],MATCH(PlnMsv_Tab_DocumentosAux[[#This Row],[ADQ_UBIGEO]],Tab_UBIGEO[UBIGEO],0),MATCH($W$34,Tab_UBIGEO[#Headers],0)),"")</f>
        <v/>
      </c>
      <c r="X1391" s="51" t="str">
        <f>IFERROR(INDEX(Tab_UBIGEO[],MATCH(PlnMsv_Tab_Documentos[[#This Row],[Departamento]],Tab_UBIGEO[Departamento],0),MATCH(X$34,Tab_UBIGEO[#Headers],0)),"")</f>
        <v/>
      </c>
      <c r="Y1391" s="51" t="str">
        <f>IFERROR(INDEX(Tab_UBIGEO[],MATCH(PlnMsv_Tab_Documentos[[#This Row],[Provincia]],Tab_UBIGEO[Provincia],0),MATCH(Y$34,Tab_UBIGEO[#Headers],0)),"")</f>
        <v/>
      </c>
      <c r="Z1391" s="50" t="str">
        <f>IF(PlnMsv_Tab_Documentos[[#This Row],[Departamento]]&lt;&gt;"",IF(COUNTIF(Tab_UBIGEO[Departamento],PlnMsv_Tab_Documentos[[#This Row],[Departamento]])&gt;=1,1,0),"")</f>
        <v/>
      </c>
      <c r="AA13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1" s="34"/>
    </row>
    <row r="1392" spans="3:29" ht="27.6" customHeight="1">
      <c r="C1392" s="88"/>
      <c r="D1392" s="89"/>
      <c r="E1392" s="90"/>
      <c r="F1392" s="91"/>
      <c r="G1392" s="92"/>
      <c r="H1392" s="93"/>
      <c r="I1392" s="93"/>
      <c r="J1392" s="94"/>
      <c r="K1392" s="94"/>
      <c r="L1392" s="94"/>
      <c r="M1392" s="94"/>
      <c r="N1392" s="94"/>
      <c r="O1392" s="95"/>
      <c r="P1392" s="96"/>
      <c r="T1392" s="49">
        <v>1358</v>
      </c>
      <c r="U13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2" s="50" t="str">
        <f>IFERROR(INDEX(Tab_UBIGEO[],MATCH(PlnMsv_Tab_DocumentosAux[[#This Row],[ADQ_UBIGEO]],Tab_UBIGEO[UBIGEO],0),MATCH($V$34,Tab_UBIGEO[#Headers],0)),"")</f>
        <v/>
      </c>
      <c r="W1392" s="50" t="str">
        <f>IFERROR(INDEX(Tab_UBIGEO[],MATCH(PlnMsv_Tab_DocumentosAux[[#This Row],[ADQ_UBIGEO]],Tab_UBIGEO[UBIGEO],0),MATCH($W$34,Tab_UBIGEO[#Headers],0)),"")</f>
        <v/>
      </c>
      <c r="X1392" s="51" t="str">
        <f>IFERROR(INDEX(Tab_UBIGEO[],MATCH(PlnMsv_Tab_Documentos[[#This Row],[Departamento]],Tab_UBIGEO[Departamento],0),MATCH(X$34,Tab_UBIGEO[#Headers],0)),"")</f>
        <v/>
      </c>
      <c r="Y1392" s="51" t="str">
        <f>IFERROR(INDEX(Tab_UBIGEO[],MATCH(PlnMsv_Tab_Documentos[[#This Row],[Provincia]],Tab_UBIGEO[Provincia],0),MATCH(Y$34,Tab_UBIGEO[#Headers],0)),"")</f>
        <v/>
      </c>
      <c r="Z1392" s="50" t="str">
        <f>IF(PlnMsv_Tab_Documentos[[#This Row],[Departamento]]&lt;&gt;"",IF(COUNTIF(Tab_UBIGEO[Departamento],PlnMsv_Tab_Documentos[[#This Row],[Departamento]])&gt;=1,1,0),"")</f>
        <v/>
      </c>
      <c r="AA13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2" s="34"/>
    </row>
    <row r="1393" spans="3:29" ht="27.6" customHeight="1">
      <c r="C1393" s="88"/>
      <c r="D1393" s="89"/>
      <c r="E1393" s="90"/>
      <c r="F1393" s="91"/>
      <c r="G1393" s="92"/>
      <c r="H1393" s="93"/>
      <c r="I1393" s="93"/>
      <c r="J1393" s="94"/>
      <c r="K1393" s="94"/>
      <c r="L1393" s="94"/>
      <c r="M1393" s="94"/>
      <c r="N1393" s="94"/>
      <c r="O1393" s="95"/>
      <c r="P1393" s="96"/>
      <c r="T1393" s="49">
        <v>1359</v>
      </c>
      <c r="U13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3" s="50" t="str">
        <f>IFERROR(INDEX(Tab_UBIGEO[],MATCH(PlnMsv_Tab_DocumentosAux[[#This Row],[ADQ_UBIGEO]],Tab_UBIGEO[UBIGEO],0),MATCH($V$34,Tab_UBIGEO[#Headers],0)),"")</f>
        <v/>
      </c>
      <c r="W1393" s="50" t="str">
        <f>IFERROR(INDEX(Tab_UBIGEO[],MATCH(PlnMsv_Tab_DocumentosAux[[#This Row],[ADQ_UBIGEO]],Tab_UBIGEO[UBIGEO],0),MATCH($W$34,Tab_UBIGEO[#Headers],0)),"")</f>
        <v/>
      </c>
      <c r="X1393" s="51" t="str">
        <f>IFERROR(INDEX(Tab_UBIGEO[],MATCH(PlnMsv_Tab_Documentos[[#This Row],[Departamento]],Tab_UBIGEO[Departamento],0),MATCH(X$34,Tab_UBIGEO[#Headers],0)),"")</f>
        <v/>
      </c>
      <c r="Y1393" s="51" t="str">
        <f>IFERROR(INDEX(Tab_UBIGEO[],MATCH(PlnMsv_Tab_Documentos[[#This Row],[Provincia]],Tab_UBIGEO[Provincia],0),MATCH(Y$34,Tab_UBIGEO[#Headers],0)),"")</f>
        <v/>
      </c>
      <c r="Z1393" s="50" t="str">
        <f>IF(PlnMsv_Tab_Documentos[[#This Row],[Departamento]]&lt;&gt;"",IF(COUNTIF(Tab_UBIGEO[Departamento],PlnMsv_Tab_Documentos[[#This Row],[Departamento]])&gt;=1,1,0),"")</f>
        <v/>
      </c>
      <c r="AA13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3" s="34"/>
    </row>
    <row r="1394" spans="3:29" ht="27.6" customHeight="1">
      <c r="C1394" s="88"/>
      <c r="D1394" s="89"/>
      <c r="E1394" s="90"/>
      <c r="F1394" s="91"/>
      <c r="G1394" s="92"/>
      <c r="H1394" s="93"/>
      <c r="I1394" s="93"/>
      <c r="J1394" s="94"/>
      <c r="K1394" s="94"/>
      <c r="L1394" s="94"/>
      <c r="M1394" s="94"/>
      <c r="N1394" s="94"/>
      <c r="O1394" s="95"/>
      <c r="P1394" s="96"/>
      <c r="T1394" s="49">
        <v>1360</v>
      </c>
      <c r="U13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4" s="50" t="str">
        <f>IFERROR(INDEX(Tab_UBIGEO[],MATCH(PlnMsv_Tab_DocumentosAux[[#This Row],[ADQ_UBIGEO]],Tab_UBIGEO[UBIGEO],0),MATCH($V$34,Tab_UBIGEO[#Headers],0)),"")</f>
        <v/>
      </c>
      <c r="W1394" s="50" t="str">
        <f>IFERROR(INDEX(Tab_UBIGEO[],MATCH(PlnMsv_Tab_DocumentosAux[[#This Row],[ADQ_UBIGEO]],Tab_UBIGEO[UBIGEO],0),MATCH($W$34,Tab_UBIGEO[#Headers],0)),"")</f>
        <v/>
      </c>
      <c r="X1394" s="51" t="str">
        <f>IFERROR(INDEX(Tab_UBIGEO[],MATCH(PlnMsv_Tab_Documentos[[#This Row],[Departamento]],Tab_UBIGEO[Departamento],0),MATCH(X$34,Tab_UBIGEO[#Headers],0)),"")</f>
        <v/>
      </c>
      <c r="Y1394" s="51" t="str">
        <f>IFERROR(INDEX(Tab_UBIGEO[],MATCH(PlnMsv_Tab_Documentos[[#This Row],[Provincia]],Tab_UBIGEO[Provincia],0),MATCH(Y$34,Tab_UBIGEO[#Headers],0)),"")</f>
        <v/>
      </c>
      <c r="Z1394" s="50" t="str">
        <f>IF(PlnMsv_Tab_Documentos[[#This Row],[Departamento]]&lt;&gt;"",IF(COUNTIF(Tab_UBIGEO[Departamento],PlnMsv_Tab_Documentos[[#This Row],[Departamento]])&gt;=1,1,0),"")</f>
        <v/>
      </c>
      <c r="AA13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4" s="34"/>
    </row>
    <row r="1395" spans="3:29" ht="27.6" customHeight="1">
      <c r="C1395" s="88"/>
      <c r="D1395" s="89"/>
      <c r="E1395" s="90"/>
      <c r="F1395" s="91"/>
      <c r="G1395" s="92"/>
      <c r="H1395" s="93"/>
      <c r="I1395" s="93"/>
      <c r="J1395" s="94"/>
      <c r="K1395" s="94"/>
      <c r="L1395" s="94"/>
      <c r="M1395" s="94"/>
      <c r="N1395" s="94"/>
      <c r="O1395" s="95"/>
      <c r="P1395" s="96"/>
      <c r="T1395" s="49">
        <v>1361</v>
      </c>
      <c r="U13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5" s="50" t="str">
        <f>IFERROR(INDEX(Tab_UBIGEO[],MATCH(PlnMsv_Tab_DocumentosAux[[#This Row],[ADQ_UBIGEO]],Tab_UBIGEO[UBIGEO],0),MATCH($V$34,Tab_UBIGEO[#Headers],0)),"")</f>
        <v/>
      </c>
      <c r="W1395" s="50" t="str">
        <f>IFERROR(INDEX(Tab_UBIGEO[],MATCH(PlnMsv_Tab_DocumentosAux[[#This Row],[ADQ_UBIGEO]],Tab_UBIGEO[UBIGEO],0),MATCH($W$34,Tab_UBIGEO[#Headers],0)),"")</f>
        <v/>
      </c>
      <c r="X1395" s="51" t="str">
        <f>IFERROR(INDEX(Tab_UBIGEO[],MATCH(PlnMsv_Tab_Documentos[[#This Row],[Departamento]],Tab_UBIGEO[Departamento],0),MATCH(X$34,Tab_UBIGEO[#Headers],0)),"")</f>
        <v/>
      </c>
      <c r="Y1395" s="51" t="str">
        <f>IFERROR(INDEX(Tab_UBIGEO[],MATCH(PlnMsv_Tab_Documentos[[#This Row],[Provincia]],Tab_UBIGEO[Provincia],0),MATCH(Y$34,Tab_UBIGEO[#Headers],0)),"")</f>
        <v/>
      </c>
      <c r="Z1395" s="50" t="str">
        <f>IF(PlnMsv_Tab_Documentos[[#This Row],[Departamento]]&lt;&gt;"",IF(COUNTIF(Tab_UBIGEO[Departamento],PlnMsv_Tab_Documentos[[#This Row],[Departamento]])&gt;=1,1,0),"")</f>
        <v/>
      </c>
      <c r="AA13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5" s="34"/>
    </row>
    <row r="1396" spans="3:29" ht="27.6" customHeight="1">
      <c r="C1396" s="88"/>
      <c r="D1396" s="89"/>
      <c r="E1396" s="90"/>
      <c r="F1396" s="91"/>
      <c r="G1396" s="92"/>
      <c r="H1396" s="93"/>
      <c r="I1396" s="93"/>
      <c r="J1396" s="94"/>
      <c r="K1396" s="94"/>
      <c r="L1396" s="94"/>
      <c r="M1396" s="94"/>
      <c r="N1396" s="94"/>
      <c r="O1396" s="95"/>
      <c r="P1396" s="96"/>
      <c r="T1396" s="49">
        <v>1362</v>
      </c>
      <c r="U13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6" s="50" t="str">
        <f>IFERROR(INDEX(Tab_UBIGEO[],MATCH(PlnMsv_Tab_DocumentosAux[[#This Row],[ADQ_UBIGEO]],Tab_UBIGEO[UBIGEO],0),MATCH($V$34,Tab_UBIGEO[#Headers],0)),"")</f>
        <v/>
      </c>
      <c r="W1396" s="50" t="str">
        <f>IFERROR(INDEX(Tab_UBIGEO[],MATCH(PlnMsv_Tab_DocumentosAux[[#This Row],[ADQ_UBIGEO]],Tab_UBIGEO[UBIGEO],0),MATCH($W$34,Tab_UBIGEO[#Headers],0)),"")</f>
        <v/>
      </c>
      <c r="X1396" s="51" t="str">
        <f>IFERROR(INDEX(Tab_UBIGEO[],MATCH(PlnMsv_Tab_Documentos[[#This Row],[Departamento]],Tab_UBIGEO[Departamento],0),MATCH(X$34,Tab_UBIGEO[#Headers],0)),"")</f>
        <v/>
      </c>
      <c r="Y1396" s="51" t="str">
        <f>IFERROR(INDEX(Tab_UBIGEO[],MATCH(PlnMsv_Tab_Documentos[[#This Row],[Provincia]],Tab_UBIGEO[Provincia],0),MATCH(Y$34,Tab_UBIGEO[#Headers],0)),"")</f>
        <v/>
      </c>
      <c r="Z1396" s="50" t="str">
        <f>IF(PlnMsv_Tab_Documentos[[#This Row],[Departamento]]&lt;&gt;"",IF(COUNTIF(Tab_UBIGEO[Departamento],PlnMsv_Tab_Documentos[[#This Row],[Departamento]])&gt;=1,1,0),"")</f>
        <v/>
      </c>
      <c r="AA13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6" s="34"/>
    </row>
    <row r="1397" spans="3:29" ht="27.6" customHeight="1">
      <c r="C1397" s="88"/>
      <c r="D1397" s="89"/>
      <c r="E1397" s="90"/>
      <c r="F1397" s="91"/>
      <c r="G1397" s="92"/>
      <c r="H1397" s="93"/>
      <c r="I1397" s="93"/>
      <c r="J1397" s="94"/>
      <c r="K1397" s="94"/>
      <c r="L1397" s="94"/>
      <c r="M1397" s="94"/>
      <c r="N1397" s="94"/>
      <c r="O1397" s="95"/>
      <c r="P1397" s="96"/>
      <c r="T1397" s="49">
        <v>1363</v>
      </c>
      <c r="U13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7" s="50" t="str">
        <f>IFERROR(INDEX(Tab_UBIGEO[],MATCH(PlnMsv_Tab_DocumentosAux[[#This Row],[ADQ_UBIGEO]],Tab_UBIGEO[UBIGEO],0),MATCH($V$34,Tab_UBIGEO[#Headers],0)),"")</f>
        <v/>
      </c>
      <c r="W1397" s="50" t="str">
        <f>IFERROR(INDEX(Tab_UBIGEO[],MATCH(PlnMsv_Tab_DocumentosAux[[#This Row],[ADQ_UBIGEO]],Tab_UBIGEO[UBIGEO],0),MATCH($W$34,Tab_UBIGEO[#Headers],0)),"")</f>
        <v/>
      </c>
      <c r="X1397" s="51" t="str">
        <f>IFERROR(INDEX(Tab_UBIGEO[],MATCH(PlnMsv_Tab_Documentos[[#This Row],[Departamento]],Tab_UBIGEO[Departamento],0),MATCH(X$34,Tab_UBIGEO[#Headers],0)),"")</f>
        <v/>
      </c>
      <c r="Y1397" s="51" t="str">
        <f>IFERROR(INDEX(Tab_UBIGEO[],MATCH(PlnMsv_Tab_Documentos[[#This Row],[Provincia]],Tab_UBIGEO[Provincia],0),MATCH(Y$34,Tab_UBIGEO[#Headers],0)),"")</f>
        <v/>
      </c>
      <c r="Z1397" s="50" t="str">
        <f>IF(PlnMsv_Tab_Documentos[[#This Row],[Departamento]]&lt;&gt;"",IF(COUNTIF(Tab_UBIGEO[Departamento],PlnMsv_Tab_Documentos[[#This Row],[Departamento]])&gt;=1,1,0),"")</f>
        <v/>
      </c>
      <c r="AA13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7" s="34"/>
    </row>
    <row r="1398" spans="3:29" ht="27.6" customHeight="1">
      <c r="C1398" s="88"/>
      <c r="D1398" s="89"/>
      <c r="E1398" s="90"/>
      <c r="F1398" s="91"/>
      <c r="G1398" s="92"/>
      <c r="H1398" s="93"/>
      <c r="I1398" s="93"/>
      <c r="J1398" s="94"/>
      <c r="K1398" s="94"/>
      <c r="L1398" s="94"/>
      <c r="M1398" s="94"/>
      <c r="N1398" s="94"/>
      <c r="O1398" s="95"/>
      <c r="P1398" s="96"/>
      <c r="T1398" s="49">
        <v>1364</v>
      </c>
      <c r="U13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8" s="50" t="str">
        <f>IFERROR(INDEX(Tab_UBIGEO[],MATCH(PlnMsv_Tab_DocumentosAux[[#This Row],[ADQ_UBIGEO]],Tab_UBIGEO[UBIGEO],0),MATCH($V$34,Tab_UBIGEO[#Headers],0)),"")</f>
        <v/>
      </c>
      <c r="W1398" s="50" t="str">
        <f>IFERROR(INDEX(Tab_UBIGEO[],MATCH(PlnMsv_Tab_DocumentosAux[[#This Row],[ADQ_UBIGEO]],Tab_UBIGEO[UBIGEO],0),MATCH($W$34,Tab_UBIGEO[#Headers],0)),"")</f>
        <v/>
      </c>
      <c r="X1398" s="51" t="str">
        <f>IFERROR(INDEX(Tab_UBIGEO[],MATCH(PlnMsv_Tab_Documentos[[#This Row],[Departamento]],Tab_UBIGEO[Departamento],0),MATCH(X$34,Tab_UBIGEO[#Headers],0)),"")</f>
        <v/>
      </c>
      <c r="Y1398" s="51" t="str">
        <f>IFERROR(INDEX(Tab_UBIGEO[],MATCH(PlnMsv_Tab_Documentos[[#This Row],[Provincia]],Tab_UBIGEO[Provincia],0),MATCH(Y$34,Tab_UBIGEO[#Headers],0)),"")</f>
        <v/>
      </c>
      <c r="Z1398" s="50" t="str">
        <f>IF(PlnMsv_Tab_Documentos[[#This Row],[Departamento]]&lt;&gt;"",IF(COUNTIF(Tab_UBIGEO[Departamento],PlnMsv_Tab_Documentos[[#This Row],[Departamento]])&gt;=1,1,0),"")</f>
        <v/>
      </c>
      <c r="AA13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8" s="34"/>
    </row>
    <row r="1399" spans="3:29" ht="27.6" customHeight="1">
      <c r="C1399" s="88"/>
      <c r="D1399" s="89"/>
      <c r="E1399" s="90"/>
      <c r="F1399" s="91"/>
      <c r="G1399" s="92"/>
      <c r="H1399" s="93"/>
      <c r="I1399" s="93"/>
      <c r="J1399" s="94"/>
      <c r="K1399" s="94"/>
      <c r="L1399" s="94"/>
      <c r="M1399" s="94"/>
      <c r="N1399" s="94"/>
      <c r="O1399" s="95"/>
      <c r="P1399" s="96"/>
      <c r="T1399" s="49">
        <v>1365</v>
      </c>
      <c r="U13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399" s="50" t="str">
        <f>IFERROR(INDEX(Tab_UBIGEO[],MATCH(PlnMsv_Tab_DocumentosAux[[#This Row],[ADQ_UBIGEO]],Tab_UBIGEO[UBIGEO],0),MATCH($V$34,Tab_UBIGEO[#Headers],0)),"")</f>
        <v/>
      </c>
      <c r="W1399" s="50" t="str">
        <f>IFERROR(INDEX(Tab_UBIGEO[],MATCH(PlnMsv_Tab_DocumentosAux[[#This Row],[ADQ_UBIGEO]],Tab_UBIGEO[UBIGEO],0),MATCH($W$34,Tab_UBIGEO[#Headers],0)),"")</f>
        <v/>
      </c>
      <c r="X1399" s="51" t="str">
        <f>IFERROR(INDEX(Tab_UBIGEO[],MATCH(PlnMsv_Tab_Documentos[[#This Row],[Departamento]],Tab_UBIGEO[Departamento],0),MATCH(X$34,Tab_UBIGEO[#Headers],0)),"")</f>
        <v/>
      </c>
      <c r="Y1399" s="51" t="str">
        <f>IFERROR(INDEX(Tab_UBIGEO[],MATCH(PlnMsv_Tab_Documentos[[#This Row],[Provincia]],Tab_UBIGEO[Provincia],0),MATCH(Y$34,Tab_UBIGEO[#Headers],0)),"")</f>
        <v/>
      </c>
      <c r="Z1399" s="50" t="str">
        <f>IF(PlnMsv_Tab_Documentos[[#This Row],[Departamento]]&lt;&gt;"",IF(COUNTIF(Tab_UBIGEO[Departamento],PlnMsv_Tab_Documentos[[#This Row],[Departamento]])&gt;=1,1,0),"")</f>
        <v/>
      </c>
      <c r="AA13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3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399" s="34"/>
    </row>
    <row r="1400" spans="3:29" ht="27.6" customHeight="1">
      <c r="C1400" s="88"/>
      <c r="D1400" s="89"/>
      <c r="E1400" s="90"/>
      <c r="F1400" s="91"/>
      <c r="G1400" s="92"/>
      <c r="H1400" s="93"/>
      <c r="I1400" s="93"/>
      <c r="J1400" s="94"/>
      <c r="K1400" s="94"/>
      <c r="L1400" s="94"/>
      <c r="M1400" s="94"/>
      <c r="N1400" s="94"/>
      <c r="O1400" s="95"/>
      <c r="P1400" s="96"/>
      <c r="T1400" s="49">
        <v>1366</v>
      </c>
      <c r="U14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0" s="50" t="str">
        <f>IFERROR(INDEX(Tab_UBIGEO[],MATCH(PlnMsv_Tab_DocumentosAux[[#This Row],[ADQ_UBIGEO]],Tab_UBIGEO[UBIGEO],0),MATCH($V$34,Tab_UBIGEO[#Headers],0)),"")</f>
        <v/>
      </c>
      <c r="W1400" s="50" t="str">
        <f>IFERROR(INDEX(Tab_UBIGEO[],MATCH(PlnMsv_Tab_DocumentosAux[[#This Row],[ADQ_UBIGEO]],Tab_UBIGEO[UBIGEO],0),MATCH($W$34,Tab_UBIGEO[#Headers],0)),"")</f>
        <v/>
      </c>
      <c r="X1400" s="51" t="str">
        <f>IFERROR(INDEX(Tab_UBIGEO[],MATCH(PlnMsv_Tab_Documentos[[#This Row],[Departamento]],Tab_UBIGEO[Departamento],0),MATCH(X$34,Tab_UBIGEO[#Headers],0)),"")</f>
        <v/>
      </c>
      <c r="Y1400" s="51" t="str">
        <f>IFERROR(INDEX(Tab_UBIGEO[],MATCH(PlnMsv_Tab_Documentos[[#This Row],[Provincia]],Tab_UBIGEO[Provincia],0),MATCH(Y$34,Tab_UBIGEO[#Headers],0)),"")</f>
        <v/>
      </c>
      <c r="Z1400" s="50" t="str">
        <f>IF(PlnMsv_Tab_Documentos[[#This Row],[Departamento]]&lt;&gt;"",IF(COUNTIF(Tab_UBIGEO[Departamento],PlnMsv_Tab_Documentos[[#This Row],[Departamento]])&gt;=1,1,0),"")</f>
        <v/>
      </c>
      <c r="AA14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0" s="34"/>
    </row>
    <row r="1401" spans="3:29" ht="27.6" customHeight="1">
      <c r="C1401" s="88"/>
      <c r="D1401" s="89"/>
      <c r="E1401" s="90"/>
      <c r="F1401" s="91"/>
      <c r="G1401" s="92"/>
      <c r="H1401" s="93"/>
      <c r="I1401" s="93"/>
      <c r="J1401" s="94"/>
      <c r="K1401" s="94"/>
      <c r="L1401" s="94"/>
      <c r="M1401" s="94"/>
      <c r="N1401" s="94"/>
      <c r="O1401" s="95"/>
      <c r="P1401" s="96"/>
      <c r="T1401" s="49">
        <v>1367</v>
      </c>
      <c r="U14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1" s="50" t="str">
        <f>IFERROR(INDEX(Tab_UBIGEO[],MATCH(PlnMsv_Tab_DocumentosAux[[#This Row],[ADQ_UBIGEO]],Tab_UBIGEO[UBIGEO],0),MATCH($V$34,Tab_UBIGEO[#Headers],0)),"")</f>
        <v/>
      </c>
      <c r="W1401" s="50" t="str">
        <f>IFERROR(INDEX(Tab_UBIGEO[],MATCH(PlnMsv_Tab_DocumentosAux[[#This Row],[ADQ_UBIGEO]],Tab_UBIGEO[UBIGEO],0),MATCH($W$34,Tab_UBIGEO[#Headers],0)),"")</f>
        <v/>
      </c>
      <c r="X1401" s="51" t="str">
        <f>IFERROR(INDEX(Tab_UBIGEO[],MATCH(PlnMsv_Tab_Documentos[[#This Row],[Departamento]],Tab_UBIGEO[Departamento],0),MATCH(X$34,Tab_UBIGEO[#Headers],0)),"")</f>
        <v/>
      </c>
      <c r="Y1401" s="51" t="str">
        <f>IFERROR(INDEX(Tab_UBIGEO[],MATCH(PlnMsv_Tab_Documentos[[#This Row],[Provincia]],Tab_UBIGEO[Provincia],0),MATCH(Y$34,Tab_UBIGEO[#Headers],0)),"")</f>
        <v/>
      </c>
      <c r="Z1401" s="50" t="str">
        <f>IF(PlnMsv_Tab_Documentos[[#This Row],[Departamento]]&lt;&gt;"",IF(COUNTIF(Tab_UBIGEO[Departamento],PlnMsv_Tab_Documentos[[#This Row],[Departamento]])&gt;=1,1,0),"")</f>
        <v/>
      </c>
      <c r="AA14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1" s="34"/>
    </row>
    <row r="1402" spans="3:29" ht="27.6" customHeight="1">
      <c r="C1402" s="88"/>
      <c r="D1402" s="89"/>
      <c r="E1402" s="90"/>
      <c r="F1402" s="91"/>
      <c r="G1402" s="92"/>
      <c r="H1402" s="93"/>
      <c r="I1402" s="93"/>
      <c r="J1402" s="94"/>
      <c r="K1402" s="94"/>
      <c r="L1402" s="94"/>
      <c r="M1402" s="94"/>
      <c r="N1402" s="94"/>
      <c r="O1402" s="95"/>
      <c r="P1402" s="96"/>
      <c r="T1402" s="49">
        <v>1368</v>
      </c>
      <c r="U14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2" s="50" t="str">
        <f>IFERROR(INDEX(Tab_UBIGEO[],MATCH(PlnMsv_Tab_DocumentosAux[[#This Row],[ADQ_UBIGEO]],Tab_UBIGEO[UBIGEO],0),MATCH($V$34,Tab_UBIGEO[#Headers],0)),"")</f>
        <v/>
      </c>
      <c r="W1402" s="50" t="str">
        <f>IFERROR(INDEX(Tab_UBIGEO[],MATCH(PlnMsv_Tab_DocumentosAux[[#This Row],[ADQ_UBIGEO]],Tab_UBIGEO[UBIGEO],0),MATCH($W$34,Tab_UBIGEO[#Headers],0)),"")</f>
        <v/>
      </c>
      <c r="X1402" s="51" t="str">
        <f>IFERROR(INDEX(Tab_UBIGEO[],MATCH(PlnMsv_Tab_Documentos[[#This Row],[Departamento]],Tab_UBIGEO[Departamento],0),MATCH(X$34,Tab_UBIGEO[#Headers],0)),"")</f>
        <v/>
      </c>
      <c r="Y1402" s="51" t="str">
        <f>IFERROR(INDEX(Tab_UBIGEO[],MATCH(PlnMsv_Tab_Documentos[[#This Row],[Provincia]],Tab_UBIGEO[Provincia],0),MATCH(Y$34,Tab_UBIGEO[#Headers],0)),"")</f>
        <v/>
      </c>
      <c r="Z1402" s="50" t="str">
        <f>IF(PlnMsv_Tab_Documentos[[#This Row],[Departamento]]&lt;&gt;"",IF(COUNTIF(Tab_UBIGEO[Departamento],PlnMsv_Tab_Documentos[[#This Row],[Departamento]])&gt;=1,1,0),"")</f>
        <v/>
      </c>
      <c r="AA14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2" s="34"/>
    </row>
    <row r="1403" spans="3:29" ht="27.6" customHeight="1">
      <c r="C1403" s="88"/>
      <c r="D1403" s="89"/>
      <c r="E1403" s="90"/>
      <c r="F1403" s="91"/>
      <c r="G1403" s="92"/>
      <c r="H1403" s="93"/>
      <c r="I1403" s="93"/>
      <c r="J1403" s="94"/>
      <c r="K1403" s="94"/>
      <c r="L1403" s="94"/>
      <c r="M1403" s="94"/>
      <c r="N1403" s="94"/>
      <c r="O1403" s="95"/>
      <c r="P1403" s="96"/>
      <c r="T1403" s="49">
        <v>1369</v>
      </c>
      <c r="U14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3" s="50" t="str">
        <f>IFERROR(INDEX(Tab_UBIGEO[],MATCH(PlnMsv_Tab_DocumentosAux[[#This Row],[ADQ_UBIGEO]],Tab_UBIGEO[UBIGEO],0),MATCH($V$34,Tab_UBIGEO[#Headers],0)),"")</f>
        <v/>
      </c>
      <c r="W1403" s="50" t="str">
        <f>IFERROR(INDEX(Tab_UBIGEO[],MATCH(PlnMsv_Tab_DocumentosAux[[#This Row],[ADQ_UBIGEO]],Tab_UBIGEO[UBIGEO],0),MATCH($W$34,Tab_UBIGEO[#Headers],0)),"")</f>
        <v/>
      </c>
      <c r="X1403" s="51" t="str">
        <f>IFERROR(INDEX(Tab_UBIGEO[],MATCH(PlnMsv_Tab_Documentos[[#This Row],[Departamento]],Tab_UBIGEO[Departamento],0),MATCH(X$34,Tab_UBIGEO[#Headers],0)),"")</f>
        <v/>
      </c>
      <c r="Y1403" s="51" t="str">
        <f>IFERROR(INDEX(Tab_UBIGEO[],MATCH(PlnMsv_Tab_Documentos[[#This Row],[Provincia]],Tab_UBIGEO[Provincia],0),MATCH(Y$34,Tab_UBIGEO[#Headers],0)),"")</f>
        <v/>
      </c>
      <c r="Z1403" s="50" t="str">
        <f>IF(PlnMsv_Tab_Documentos[[#This Row],[Departamento]]&lt;&gt;"",IF(COUNTIF(Tab_UBIGEO[Departamento],PlnMsv_Tab_Documentos[[#This Row],[Departamento]])&gt;=1,1,0),"")</f>
        <v/>
      </c>
      <c r="AA14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3" s="34"/>
    </row>
    <row r="1404" spans="3:29" ht="27.6" customHeight="1">
      <c r="C1404" s="88"/>
      <c r="D1404" s="89"/>
      <c r="E1404" s="90"/>
      <c r="F1404" s="91"/>
      <c r="G1404" s="92"/>
      <c r="H1404" s="93"/>
      <c r="I1404" s="93"/>
      <c r="J1404" s="94"/>
      <c r="K1404" s="94"/>
      <c r="L1404" s="94"/>
      <c r="M1404" s="94"/>
      <c r="N1404" s="94"/>
      <c r="O1404" s="95"/>
      <c r="P1404" s="96"/>
      <c r="T1404" s="49">
        <v>1370</v>
      </c>
      <c r="U14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4" s="50" t="str">
        <f>IFERROR(INDEX(Tab_UBIGEO[],MATCH(PlnMsv_Tab_DocumentosAux[[#This Row],[ADQ_UBIGEO]],Tab_UBIGEO[UBIGEO],0),MATCH($V$34,Tab_UBIGEO[#Headers],0)),"")</f>
        <v/>
      </c>
      <c r="W1404" s="50" t="str">
        <f>IFERROR(INDEX(Tab_UBIGEO[],MATCH(PlnMsv_Tab_DocumentosAux[[#This Row],[ADQ_UBIGEO]],Tab_UBIGEO[UBIGEO],0),MATCH($W$34,Tab_UBIGEO[#Headers],0)),"")</f>
        <v/>
      </c>
      <c r="X1404" s="51" t="str">
        <f>IFERROR(INDEX(Tab_UBIGEO[],MATCH(PlnMsv_Tab_Documentos[[#This Row],[Departamento]],Tab_UBIGEO[Departamento],0),MATCH(X$34,Tab_UBIGEO[#Headers],0)),"")</f>
        <v/>
      </c>
      <c r="Y1404" s="51" t="str">
        <f>IFERROR(INDEX(Tab_UBIGEO[],MATCH(PlnMsv_Tab_Documentos[[#This Row],[Provincia]],Tab_UBIGEO[Provincia],0),MATCH(Y$34,Tab_UBIGEO[#Headers],0)),"")</f>
        <v/>
      </c>
      <c r="Z1404" s="50" t="str">
        <f>IF(PlnMsv_Tab_Documentos[[#This Row],[Departamento]]&lt;&gt;"",IF(COUNTIF(Tab_UBIGEO[Departamento],PlnMsv_Tab_Documentos[[#This Row],[Departamento]])&gt;=1,1,0),"")</f>
        <v/>
      </c>
      <c r="AA14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4" s="34"/>
    </row>
    <row r="1405" spans="3:29" ht="27.6" customHeight="1">
      <c r="C1405" s="88"/>
      <c r="D1405" s="89"/>
      <c r="E1405" s="90"/>
      <c r="F1405" s="91"/>
      <c r="G1405" s="92"/>
      <c r="H1405" s="93"/>
      <c r="I1405" s="93"/>
      <c r="J1405" s="94"/>
      <c r="K1405" s="94"/>
      <c r="L1405" s="94"/>
      <c r="M1405" s="94"/>
      <c r="N1405" s="94"/>
      <c r="O1405" s="95"/>
      <c r="P1405" s="96"/>
      <c r="T1405" s="49">
        <v>1371</v>
      </c>
      <c r="U14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5" s="50" t="str">
        <f>IFERROR(INDEX(Tab_UBIGEO[],MATCH(PlnMsv_Tab_DocumentosAux[[#This Row],[ADQ_UBIGEO]],Tab_UBIGEO[UBIGEO],0),MATCH($V$34,Tab_UBIGEO[#Headers],0)),"")</f>
        <v/>
      </c>
      <c r="W1405" s="50" t="str">
        <f>IFERROR(INDEX(Tab_UBIGEO[],MATCH(PlnMsv_Tab_DocumentosAux[[#This Row],[ADQ_UBIGEO]],Tab_UBIGEO[UBIGEO],0),MATCH($W$34,Tab_UBIGEO[#Headers],0)),"")</f>
        <v/>
      </c>
      <c r="X1405" s="51" t="str">
        <f>IFERROR(INDEX(Tab_UBIGEO[],MATCH(PlnMsv_Tab_Documentos[[#This Row],[Departamento]],Tab_UBIGEO[Departamento],0),MATCH(X$34,Tab_UBIGEO[#Headers],0)),"")</f>
        <v/>
      </c>
      <c r="Y1405" s="51" t="str">
        <f>IFERROR(INDEX(Tab_UBIGEO[],MATCH(PlnMsv_Tab_Documentos[[#This Row],[Provincia]],Tab_UBIGEO[Provincia],0),MATCH(Y$34,Tab_UBIGEO[#Headers],0)),"")</f>
        <v/>
      </c>
      <c r="Z1405" s="50" t="str">
        <f>IF(PlnMsv_Tab_Documentos[[#This Row],[Departamento]]&lt;&gt;"",IF(COUNTIF(Tab_UBIGEO[Departamento],PlnMsv_Tab_Documentos[[#This Row],[Departamento]])&gt;=1,1,0),"")</f>
        <v/>
      </c>
      <c r="AA14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5" s="34"/>
    </row>
    <row r="1406" spans="3:29" ht="27.6" customHeight="1">
      <c r="C1406" s="88"/>
      <c r="D1406" s="89"/>
      <c r="E1406" s="90"/>
      <c r="F1406" s="91"/>
      <c r="G1406" s="92"/>
      <c r="H1406" s="93"/>
      <c r="I1406" s="93"/>
      <c r="J1406" s="94"/>
      <c r="K1406" s="94"/>
      <c r="L1406" s="94"/>
      <c r="M1406" s="94"/>
      <c r="N1406" s="94"/>
      <c r="O1406" s="95"/>
      <c r="P1406" s="96"/>
      <c r="T1406" s="49">
        <v>1372</v>
      </c>
      <c r="U14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6" s="50" t="str">
        <f>IFERROR(INDEX(Tab_UBIGEO[],MATCH(PlnMsv_Tab_DocumentosAux[[#This Row],[ADQ_UBIGEO]],Tab_UBIGEO[UBIGEO],0),MATCH($V$34,Tab_UBIGEO[#Headers],0)),"")</f>
        <v/>
      </c>
      <c r="W1406" s="50" t="str">
        <f>IFERROR(INDEX(Tab_UBIGEO[],MATCH(PlnMsv_Tab_DocumentosAux[[#This Row],[ADQ_UBIGEO]],Tab_UBIGEO[UBIGEO],0),MATCH($W$34,Tab_UBIGEO[#Headers],0)),"")</f>
        <v/>
      </c>
      <c r="X1406" s="51" t="str">
        <f>IFERROR(INDEX(Tab_UBIGEO[],MATCH(PlnMsv_Tab_Documentos[[#This Row],[Departamento]],Tab_UBIGEO[Departamento],0),MATCH(X$34,Tab_UBIGEO[#Headers],0)),"")</f>
        <v/>
      </c>
      <c r="Y1406" s="51" t="str">
        <f>IFERROR(INDEX(Tab_UBIGEO[],MATCH(PlnMsv_Tab_Documentos[[#This Row],[Provincia]],Tab_UBIGEO[Provincia],0),MATCH(Y$34,Tab_UBIGEO[#Headers],0)),"")</f>
        <v/>
      </c>
      <c r="Z1406" s="50" t="str">
        <f>IF(PlnMsv_Tab_Documentos[[#This Row],[Departamento]]&lt;&gt;"",IF(COUNTIF(Tab_UBIGEO[Departamento],PlnMsv_Tab_Documentos[[#This Row],[Departamento]])&gt;=1,1,0),"")</f>
        <v/>
      </c>
      <c r="AA14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6" s="34"/>
    </row>
    <row r="1407" spans="3:29" ht="27.6" customHeight="1">
      <c r="C1407" s="88"/>
      <c r="D1407" s="89"/>
      <c r="E1407" s="90"/>
      <c r="F1407" s="91"/>
      <c r="G1407" s="92"/>
      <c r="H1407" s="93"/>
      <c r="I1407" s="93"/>
      <c r="J1407" s="94"/>
      <c r="K1407" s="94"/>
      <c r="L1407" s="94"/>
      <c r="M1407" s="94"/>
      <c r="N1407" s="94"/>
      <c r="O1407" s="95"/>
      <c r="P1407" s="96"/>
      <c r="T1407" s="49">
        <v>1373</v>
      </c>
      <c r="U14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7" s="50" t="str">
        <f>IFERROR(INDEX(Tab_UBIGEO[],MATCH(PlnMsv_Tab_DocumentosAux[[#This Row],[ADQ_UBIGEO]],Tab_UBIGEO[UBIGEO],0),MATCH($V$34,Tab_UBIGEO[#Headers],0)),"")</f>
        <v/>
      </c>
      <c r="W1407" s="50" t="str">
        <f>IFERROR(INDEX(Tab_UBIGEO[],MATCH(PlnMsv_Tab_DocumentosAux[[#This Row],[ADQ_UBIGEO]],Tab_UBIGEO[UBIGEO],0),MATCH($W$34,Tab_UBIGEO[#Headers],0)),"")</f>
        <v/>
      </c>
      <c r="X1407" s="51" t="str">
        <f>IFERROR(INDEX(Tab_UBIGEO[],MATCH(PlnMsv_Tab_Documentos[[#This Row],[Departamento]],Tab_UBIGEO[Departamento],0),MATCH(X$34,Tab_UBIGEO[#Headers],0)),"")</f>
        <v/>
      </c>
      <c r="Y1407" s="51" t="str">
        <f>IFERROR(INDEX(Tab_UBIGEO[],MATCH(PlnMsv_Tab_Documentos[[#This Row],[Provincia]],Tab_UBIGEO[Provincia],0),MATCH(Y$34,Tab_UBIGEO[#Headers],0)),"")</f>
        <v/>
      </c>
      <c r="Z1407" s="50" t="str">
        <f>IF(PlnMsv_Tab_Documentos[[#This Row],[Departamento]]&lt;&gt;"",IF(COUNTIF(Tab_UBIGEO[Departamento],PlnMsv_Tab_Documentos[[#This Row],[Departamento]])&gt;=1,1,0),"")</f>
        <v/>
      </c>
      <c r="AA14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7" s="34"/>
    </row>
    <row r="1408" spans="3:29" ht="27.6" customHeight="1">
      <c r="C1408" s="88"/>
      <c r="D1408" s="89"/>
      <c r="E1408" s="90"/>
      <c r="F1408" s="91"/>
      <c r="G1408" s="92"/>
      <c r="H1408" s="93"/>
      <c r="I1408" s="93"/>
      <c r="J1408" s="94"/>
      <c r="K1408" s="94"/>
      <c r="L1408" s="94"/>
      <c r="M1408" s="94"/>
      <c r="N1408" s="94"/>
      <c r="O1408" s="95"/>
      <c r="P1408" s="96"/>
      <c r="T1408" s="49">
        <v>1374</v>
      </c>
      <c r="U14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8" s="50" t="str">
        <f>IFERROR(INDEX(Tab_UBIGEO[],MATCH(PlnMsv_Tab_DocumentosAux[[#This Row],[ADQ_UBIGEO]],Tab_UBIGEO[UBIGEO],0),MATCH($V$34,Tab_UBIGEO[#Headers],0)),"")</f>
        <v/>
      </c>
      <c r="W1408" s="50" t="str">
        <f>IFERROR(INDEX(Tab_UBIGEO[],MATCH(PlnMsv_Tab_DocumentosAux[[#This Row],[ADQ_UBIGEO]],Tab_UBIGEO[UBIGEO],0),MATCH($W$34,Tab_UBIGEO[#Headers],0)),"")</f>
        <v/>
      </c>
      <c r="X1408" s="51" t="str">
        <f>IFERROR(INDEX(Tab_UBIGEO[],MATCH(PlnMsv_Tab_Documentos[[#This Row],[Departamento]],Tab_UBIGEO[Departamento],0),MATCH(X$34,Tab_UBIGEO[#Headers],0)),"")</f>
        <v/>
      </c>
      <c r="Y1408" s="51" t="str">
        <f>IFERROR(INDEX(Tab_UBIGEO[],MATCH(PlnMsv_Tab_Documentos[[#This Row],[Provincia]],Tab_UBIGEO[Provincia],0),MATCH(Y$34,Tab_UBIGEO[#Headers],0)),"")</f>
        <v/>
      </c>
      <c r="Z1408" s="50" t="str">
        <f>IF(PlnMsv_Tab_Documentos[[#This Row],[Departamento]]&lt;&gt;"",IF(COUNTIF(Tab_UBIGEO[Departamento],PlnMsv_Tab_Documentos[[#This Row],[Departamento]])&gt;=1,1,0),"")</f>
        <v/>
      </c>
      <c r="AA14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8" s="34"/>
    </row>
    <row r="1409" spans="3:29" ht="27.6" customHeight="1">
      <c r="C1409" s="88"/>
      <c r="D1409" s="89"/>
      <c r="E1409" s="90"/>
      <c r="F1409" s="91"/>
      <c r="G1409" s="92"/>
      <c r="H1409" s="93"/>
      <c r="I1409" s="93"/>
      <c r="J1409" s="94"/>
      <c r="K1409" s="94"/>
      <c r="L1409" s="94"/>
      <c r="M1409" s="94"/>
      <c r="N1409" s="94"/>
      <c r="O1409" s="95"/>
      <c r="P1409" s="96"/>
      <c r="T1409" s="49">
        <v>1375</v>
      </c>
      <c r="U14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09" s="50" t="str">
        <f>IFERROR(INDEX(Tab_UBIGEO[],MATCH(PlnMsv_Tab_DocumentosAux[[#This Row],[ADQ_UBIGEO]],Tab_UBIGEO[UBIGEO],0),MATCH($V$34,Tab_UBIGEO[#Headers],0)),"")</f>
        <v/>
      </c>
      <c r="W1409" s="50" t="str">
        <f>IFERROR(INDEX(Tab_UBIGEO[],MATCH(PlnMsv_Tab_DocumentosAux[[#This Row],[ADQ_UBIGEO]],Tab_UBIGEO[UBIGEO],0),MATCH($W$34,Tab_UBIGEO[#Headers],0)),"")</f>
        <v/>
      </c>
      <c r="X1409" s="51" t="str">
        <f>IFERROR(INDEX(Tab_UBIGEO[],MATCH(PlnMsv_Tab_Documentos[[#This Row],[Departamento]],Tab_UBIGEO[Departamento],0),MATCH(X$34,Tab_UBIGEO[#Headers],0)),"")</f>
        <v/>
      </c>
      <c r="Y1409" s="51" t="str">
        <f>IFERROR(INDEX(Tab_UBIGEO[],MATCH(PlnMsv_Tab_Documentos[[#This Row],[Provincia]],Tab_UBIGEO[Provincia],0),MATCH(Y$34,Tab_UBIGEO[#Headers],0)),"")</f>
        <v/>
      </c>
      <c r="Z1409" s="50" t="str">
        <f>IF(PlnMsv_Tab_Documentos[[#This Row],[Departamento]]&lt;&gt;"",IF(COUNTIF(Tab_UBIGEO[Departamento],PlnMsv_Tab_Documentos[[#This Row],[Departamento]])&gt;=1,1,0),"")</f>
        <v/>
      </c>
      <c r="AA14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09" s="34"/>
    </row>
    <row r="1410" spans="3:29" ht="27.6" customHeight="1">
      <c r="C1410" s="88"/>
      <c r="D1410" s="89"/>
      <c r="E1410" s="90"/>
      <c r="F1410" s="91"/>
      <c r="G1410" s="92"/>
      <c r="H1410" s="93"/>
      <c r="I1410" s="93"/>
      <c r="J1410" s="94"/>
      <c r="K1410" s="94"/>
      <c r="L1410" s="94"/>
      <c r="M1410" s="94"/>
      <c r="N1410" s="94"/>
      <c r="O1410" s="95"/>
      <c r="P1410" s="96"/>
      <c r="T1410" s="49">
        <v>1376</v>
      </c>
      <c r="U14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0" s="50" t="str">
        <f>IFERROR(INDEX(Tab_UBIGEO[],MATCH(PlnMsv_Tab_DocumentosAux[[#This Row],[ADQ_UBIGEO]],Tab_UBIGEO[UBIGEO],0),MATCH($V$34,Tab_UBIGEO[#Headers],0)),"")</f>
        <v/>
      </c>
      <c r="W1410" s="50" t="str">
        <f>IFERROR(INDEX(Tab_UBIGEO[],MATCH(PlnMsv_Tab_DocumentosAux[[#This Row],[ADQ_UBIGEO]],Tab_UBIGEO[UBIGEO],0),MATCH($W$34,Tab_UBIGEO[#Headers],0)),"")</f>
        <v/>
      </c>
      <c r="X1410" s="51" t="str">
        <f>IFERROR(INDEX(Tab_UBIGEO[],MATCH(PlnMsv_Tab_Documentos[[#This Row],[Departamento]],Tab_UBIGEO[Departamento],0),MATCH(X$34,Tab_UBIGEO[#Headers],0)),"")</f>
        <v/>
      </c>
      <c r="Y1410" s="51" t="str">
        <f>IFERROR(INDEX(Tab_UBIGEO[],MATCH(PlnMsv_Tab_Documentos[[#This Row],[Provincia]],Tab_UBIGEO[Provincia],0),MATCH(Y$34,Tab_UBIGEO[#Headers],0)),"")</f>
        <v/>
      </c>
      <c r="Z1410" s="50" t="str">
        <f>IF(PlnMsv_Tab_Documentos[[#This Row],[Departamento]]&lt;&gt;"",IF(COUNTIF(Tab_UBIGEO[Departamento],PlnMsv_Tab_Documentos[[#This Row],[Departamento]])&gt;=1,1,0),"")</f>
        <v/>
      </c>
      <c r="AA14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0" s="34"/>
    </row>
    <row r="1411" spans="3:29" ht="27.6" customHeight="1">
      <c r="C1411" s="88"/>
      <c r="D1411" s="89"/>
      <c r="E1411" s="90"/>
      <c r="F1411" s="91"/>
      <c r="G1411" s="92"/>
      <c r="H1411" s="93"/>
      <c r="I1411" s="93"/>
      <c r="J1411" s="94"/>
      <c r="K1411" s="94"/>
      <c r="L1411" s="94"/>
      <c r="M1411" s="94"/>
      <c r="N1411" s="94"/>
      <c r="O1411" s="95"/>
      <c r="P1411" s="96"/>
      <c r="T1411" s="49">
        <v>1377</v>
      </c>
      <c r="U14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1" s="50" t="str">
        <f>IFERROR(INDEX(Tab_UBIGEO[],MATCH(PlnMsv_Tab_DocumentosAux[[#This Row],[ADQ_UBIGEO]],Tab_UBIGEO[UBIGEO],0),MATCH($V$34,Tab_UBIGEO[#Headers],0)),"")</f>
        <v/>
      </c>
      <c r="W1411" s="50" t="str">
        <f>IFERROR(INDEX(Tab_UBIGEO[],MATCH(PlnMsv_Tab_DocumentosAux[[#This Row],[ADQ_UBIGEO]],Tab_UBIGEO[UBIGEO],0),MATCH($W$34,Tab_UBIGEO[#Headers],0)),"")</f>
        <v/>
      </c>
      <c r="X1411" s="51" t="str">
        <f>IFERROR(INDEX(Tab_UBIGEO[],MATCH(PlnMsv_Tab_Documentos[[#This Row],[Departamento]],Tab_UBIGEO[Departamento],0),MATCH(X$34,Tab_UBIGEO[#Headers],0)),"")</f>
        <v/>
      </c>
      <c r="Y1411" s="51" t="str">
        <f>IFERROR(INDEX(Tab_UBIGEO[],MATCH(PlnMsv_Tab_Documentos[[#This Row],[Provincia]],Tab_UBIGEO[Provincia],0),MATCH(Y$34,Tab_UBIGEO[#Headers],0)),"")</f>
        <v/>
      </c>
      <c r="Z1411" s="50" t="str">
        <f>IF(PlnMsv_Tab_Documentos[[#This Row],[Departamento]]&lt;&gt;"",IF(COUNTIF(Tab_UBIGEO[Departamento],PlnMsv_Tab_Documentos[[#This Row],[Departamento]])&gt;=1,1,0),"")</f>
        <v/>
      </c>
      <c r="AA14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1" s="34"/>
    </row>
    <row r="1412" spans="3:29" ht="27.6" customHeight="1">
      <c r="C1412" s="88"/>
      <c r="D1412" s="89"/>
      <c r="E1412" s="90"/>
      <c r="F1412" s="91"/>
      <c r="G1412" s="92"/>
      <c r="H1412" s="93"/>
      <c r="I1412" s="93"/>
      <c r="J1412" s="94"/>
      <c r="K1412" s="94"/>
      <c r="L1412" s="94"/>
      <c r="M1412" s="94"/>
      <c r="N1412" s="94"/>
      <c r="O1412" s="95"/>
      <c r="P1412" s="96"/>
      <c r="T1412" s="49">
        <v>1378</v>
      </c>
      <c r="U14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2" s="50" t="str">
        <f>IFERROR(INDEX(Tab_UBIGEO[],MATCH(PlnMsv_Tab_DocumentosAux[[#This Row],[ADQ_UBIGEO]],Tab_UBIGEO[UBIGEO],0),MATCH($V$34,Tab_UBIGEO[#Headers],0)),"")</f>
        <v/>
      </c>
      <c r="W1412" s="50" t="str">
        <f>IFERROR(INDEX(Tab_UBIGEO[],MATCH(PlnMsv_Tab_DocumentosAux[[#This Row],[ADQ_UBIGEO]],Tab_UBIGEO[UBIGEO],0),MATCH($W$34,Tab_UBIGEO[#Headers],0)),"")</f>
        <v/>
      </c>
      <c r="X1412" s="51" t="str">
        <f>IFERROR(INDEX(Tab_UBIGEO[],MATCH(PlnMsv_Tab_Documentos[[#This Row],[Departamento]],Tab_UBIGEO[Departamento],0),MATCH(X$34,Tab_UBIGEO[#Headers],0)),"")</f>
        <v/>
      </c>
      <c r="Y1412" s="51" t="str">
        <f>IFERROR(INDEX(Tab_UBIGEO[],MATCH(PlnMsv_Tab_Documentos[[#This Row],[Provincia]],Tab_UBIGEO[Provincia],0),MATCH(Y$34,Tab_UBIGEO[#Headers],0)),"")</f>
        <v/>
      </c>
      <c r="Z1412" s="50" t="str">
        <f>IF(PlnMsv_Tab_Documentos[[#This Row],[Departamento]]&lt;&gt;"",IF(COUNTIF(Tab_UBIGEO[Departamento],PlnMsv_Tab_Documentos[[#This Row],[Departamento]])&gt;=1,1,0),"")</f>
        <v/>
      </c>
      <c r="AA14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2" s="34"/>
    </row>
    <row r="1413" spans="3:29" ht="27.6" customHeight="1">
      <c r="C1413" s="88"/>
      <c r="D1413" s="89"/>
      <c r="E1413" s="90"/>
      <c r="F1413" s="91"/>
      <c r="G1413" s="92"/>
      <c r="H1413" s="93"/>
      <c r="I1413" s="93"/>
      <c r="J1413" s="94"/>
      <c r="K1413" s="94"/>
      <c r="L1413" s="94"/>
      <c r="M1413" s="94"/>
      <c r="N1413" s="94"/>
      <c r="O1413" s="95"/>
      <c r="P1413" s="96"/>
      <c r="T1413" s="49">
        <v>1379</v>
      </c>
      <c r="U14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3" s="50" t="str">
        <f>IFERROR(INDEX(Tab_UBIGEO[],MATCH(PlnMsv_Tab_DocumentosAux[[#This Row],[ADQ_UBIGEO]],Tab_UBIGEO[UBIGEO],0),MATCH($V$34,Tab_UBIGEO[#Headers],0)),"")</f>
        <v/>
      </c>
      <c r="W1413" s="50" t="str">
        <f>IFERROR(INDEX(Tab_UBIGEO[],MATCH(PlnMsv_Tab_DocumentosAux[[#This Row],[ADQ_UBIGEO]],Tab_UBIGEO[UBIGEO],0),MATCH($W$34,Tab_UBIGEO[#Headers],0)),"")</f>
        <v/>
      </c>
      <c r="X1413" s="51" t="str">
        <f>IFERROR(INDEX(Tab_UBIGEO[],MATCH(PlnMsv_Tab_Documentos[[#This Row],[Departamento]],Tab_UBIGEO[Departamento],0),MATCH(X$34,Tab_UBIGEO[#Headers],0)),"")</f>
        <v/>
      </c>
      <c r="Y1413" s="51" t="str">
        <f>IFERROR(INDEX(Tab_UBIGEO[],MATCH(PlnMsv_Tab_Documentos[[#This Row],[Provincia]],Tab_UBIGEO[Provincia],0),MATCH(Y$34,Tab_UBIGEO[#Headers],0)),"")</f>
        <v/>
      </c>
      <c r="Z1413" s="50" t="str">
        <f>IF(PlnMsv_Tab_Documentos[[#This Row],[Departamento]]&lt;&gt;"",IF(COUNTIF(Tab_UBIGEO[Departamento],PlnMsv_Tab_Documentos[[#This Row],[Departamento]])&gt;=1,1,0),"")</f>
        <v/>
      </c>
      <c r="AA14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3" s="34"/>
    </row>
    <row r="1414" spans="3:29" ht="27.6" customHeight="1">
      <c r="C1414" s="88"/>
      <c r="D1414" s="89"/>
      <c r="E1414" s="90"/>
      <c r="F1414" s="91"/>
      <c r="G1414" s="92"/>
      <c r="H1414" s="93"/>
      <c r="I1414" s="93"/>
      <c r="J1414" s="94"/>
      <c r="K1414" s="94"/>
      <c r="L1414" s="94"/>
      <c r="M1414" s="94"/>
      <c r="N1414" s="94"/>
      <c r="O1414" s="95"/>
      <c r="P1414" s="96"/>
      <c r="T1414" s="49">
        <v>1380</v>
      </c>
      <c r="U14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4" s="50" t="str">
        <f>IFERROR(INDEX(Tab_UBIGEO[],MATCH(PlnMsv_Tab_DocumentosAux[[#This Row],[ADQ_UBIGEO]],Tab_UBIGEO[UBIGEO],0),MATCH($V$34,Tab_UBIGEO[#Headers],0)),"")</f>
        <v/>
      </c>
      <c r="W1414" s="50" t="str">
        <f>IFERROR(INDEX(Tab_UBIGEO[],MATCH(PlnMsv_Tab_DocumentosAux[[#This Row],[ADQ_UBIGEO]],Tab_UBIGEO[UBIGEO],0),MATCH($W$34,Tab_UBIGEO[#Headers],0)),"")</f>
        <v/>
      </c>
      <c r="X1414" s="51" t="str">
        <f>IFERROR(INDEX(Tab_UBIGEO[],MATCH(PlnMsv_Tab_Documentos[[#This Row],[Departamento]],Tab_UBIGEO[Departamento],0),MATCH(X$34,Tab_UBIGEO[#Headers],0)),"")</f>
        <v/>
      </c>
      <c r="Y1414" s="51" t="str">
        <f>IFERROR(INDEX(Tab_UBIGEO[],MATCH(PlnMsv_Tab_Documentos[[#This Row],[Provincia]],Tab_UBIGEO[Provincia],0),MATCH(Y$34,Tab_UBIGEO[#Headers],0)),"")</f>
        <v/>
      </c>
      <c r="Z1414" s="50" t="str">
        <f>IF(PlnMsv_Tab_Documentos[[#This Row],[Departamento]]&lt;&gt;"",IF(COUNTIF(Tab_UBIGEO[Departamento],PlnMsv_Tab_Documentos[[#This Row],[Departamento]])&gt;=1,1,0),"")</f>
        <v/>
      </c>
      <c r="AA14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4" s="34"/>
    </row>
    <row r="1415" spans="3:29" ht="27.6" customHeight="1">
      <c r="C1415" s="88"/>
      <c r="D1415" s="89"/>
      <c r="E1415" s="90"/>
      <c r="F1415" s="91"/>
      <c r="G1415" s="92"/>
      <c r="H1415" s="93"/>
      <c r="I1415" s="93"/>
      <c r="J1415" s="94"/>
      <c r="K1415" s="94"/>
      <c r="L1415" s="94"/>
      <c r="M1415" s="94"/>
      <c r="N1415" s="94"/>
      <c r="O1415" s="95"/>
      <c r="P1415" s="96"/>
      <c r="T1415" s="49">
        <v>1381</v>
      </c>
      <c r="U14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5" s="50" t="str">
        <f>IFERROR(INDEX(Tab_UBIGEO[],MATCH(PlnMsv_Tab_DocumentosAux[[#This Row],[ADQ_UBIGEO]],Tab_UBIGEO[UBIGEO],0),MATCH($V$34,Tab_UBIGEO[#Headers],0)),"")</f>
        <v/>
      </c>
      <c r="W1415" s="50" t="str">
        <f>IFERROR(INDEX(Tab_UBIGEO[],MATCH(PlnMsv_Tab_DocumentosAux[[#This Row],[ADQ_UBIGEO]],Tab_UBIGEO[UBIGEO],0),MATCH($W$34,Tab_UBIGEO[#Headers],0)),"")</f>
        <v/>
      </c>
      <c r="X1415" s="51" t="str">
        <f>IFERROR(INDEX(Tab_UBIGEO[],MATCH(PlnMsv_Tab_Documentos[[#This Row],[Departamento]],Tab_UBIGEO[Departamento],0),MATCH(X$34,Tab_UBIGEO[#Headers],0)),"")</f>
        <v/>
      </c>
      <c r="Y1415" s="51" t="str">
        <f>IFERROR(INDEX(Tab_UBIGEO[],MATCH(PlnMsv_Tab_Documentos[[#This Row],[Provincia]],Tab_UBIGEO[Provincia],0),MATCH(Y$34,Tab_UBIGEO[#Headers],0)),"")</f>
        <v/>
      </c>
      <c r="Z1415" s="50" t="str">
        <f>IF(PlnMsv_Tab_Documentos[[#This Row],[Departamento]]&lt;&gt;"",IF(COUNTIF(Tab_UBIGEO[Departamento],PlnMsv_Tab_Documentos[[#This Row],[Departamento]])&gt;=1,1,0),"")</f>
        <v/>
      </c>
      <c r="AA14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5" s="34"/>
    </row>
    <row r="1416" spans="3:29" ht="27.6" customHeight="1">
      <c r="C1416" s="88"/>
      <c r="D1416" s="89"/>
      <c r="E1416" s="90"/>
      <c r="F1416" s="91"/>
      <c r="G1416" s="92"/>
      <c r="H1416" s="93"/>
      <c r="I1416" s="93"/>
      <c r="J1416" s="94"/>
      <c r="K1416" s="94"/>
      <c r="L1416" s="94"/>
      <c r="M1416" s="94"/>
      <c r="N1416" s="94"/>
      <c r="O1416" s="95"/>
      <c r="P1416" s="96"/>
      <c r="T1416" s="49">
        <v>1382</v>
      </c>
      <c r="U14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6" s="50" t="str">
        <f>IFERROR(INDEX(Tab_UBIGEO[],MATCH(PlnMsv_Tab_DocumentosAux[[#This Row],[ADQ_UBIGEO]],Tab_UBIGEO[UBIGEO],0),MATCH($V$34,Tab_UBIGEO[#Headers],0)),"")</f>
        <v/>
      </c>
      <c r="W1416" s="50" t="str">
        <f>IFERROR(INDEX(Tab_UBIGEO[],MATCH(PlnMsv_Tab_DocumentosAux[[#This Row],[ADQ_UBIGEO]],Tab_UBIGEO[UBIGEO],0),MATCH($W$34,Tab_UBIGEO[#Headers],0)),"")</f>
        <v/>
      </c>
      <c r="X1416" s="51" t="str">
        <f>IFERROR(INDEX(Tab_UBIGEO[],MATCH(PlnMsv_Tab_Documentos[[#This Row],[Departamento]],Tab_UBIGEO[Departamento],0),MATCH(X$34,Tab_UBIGEO[#Headers],0)),"")</f>
        <v/>
      </c>
      <c r="Y1416" s="51" t="str">
        <f>IFERROR(INDEX(Tab_UBIGEO[],MATCH(PlnMsv_Tab_Documentos[[#This Row],[Provincia]],Tab_UBIGEO[Provincia],0),MATCH(Y$34,Tab_UBIGEO[#Headers],0)),"")</f>
        <v/>
      </c>
      <c r="Z1416" s="50" t="str">
        <f>IF(PlnMsv_Tab_Documentos[[#This Row],[Departamento]]&lt;&gt;"",IF(COUNTIF(Tab_UBIGEO[Departamento],PlnMsv_Tab_Documentos[[#This Row],[Departamento]])&gt;=1,1,0),"")</f>
        <v/>
      </c>
      <c r="AA14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6" s="34"/>
    </row>
    <row r="1417" spans="3:29" ht="27.6" customHeight="1">
      <c r="C1417" s="88"/>
      <c r="D1417" s="89"/>
      <c r="E1417" s="90"/>
      <c r="F1417" s="91"/>
      <c r="G1417" s="92"/>
      <c r="H1417" s="93"/>
      <c r="I1417" s="93"/>
      <c r="J1417" s="94"/>
      <c r="K1417" s="94"/>
      <c r="L1417" s="94"/>
      <c r="M1417" s="94"/>
      <c r="N1417" s="94"/>
      <c r="O1417" s="95"/>
      <c r="P1417" s="96"/>
      <c r="T1417" s="49">
        <v>1383</v>
      </c>
      <c r="U14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7" s="50" t="str">
        <f>IFERROR(INDEX(Tab_UBIGEO[],MATCH(PlnMsv_Tab_DocumentosAux[[#This Row],[ADQ_UBIGEO]],Tab_UBIGEO[UBIGEO],0),MATCH($V$34,Tab_UBIGEO[#Headers],0)),"")</f>
        <v/>
      </c>
      <c r="W1417" s="50" t="str">
        <f>IFERROR(INDEX(Tab_UBIGEO[],MATCH(PlnMsv_Tab_DocumentosAux[[#This Row],[ADQ_UBIGEO]],Tab_UBIGEO[UBIGEO],0),MATCH($W$34,Tab_UBIGEO[#Headers],0)),"")</f>
        <v/>
      </c>
      <c r="X1417" s="51" t="str">
        <f>IFERROR(INDEX(Tab_UBIGEO[],MATCH(PlnMsv_Tab_Documentos[[#This Row],[Departamento]],Tab_UBIGEO[Departamento],0),MATCH(X$34,Tab_UBIGEO[#Headers],0)),"")</f>
        <v/>
      </c>
      <c r="Y1417" s="51" t="str">
        <f>IFERROR(INDEX(Tab_UBIGEO[],MATCH(PlnMsv_Tab_Documentos[[#This Row],[Provincia]],Tab_UBIGEO[Provincia],0),MATCH(Y$34,Tab_UBIGEO[#Headers],0)),"")</f>
        <v/>
      </c>
      <c r="Z1417" s="50" t="str">
        <f>IF(PlnMsv_Tab_Documentos[[#This Row],[Departamento]]&lt;&gt;"",IF(COUNTIF(Tab_UBIGEO[Departamento],PlnMsv_Tab_Documentos[[#This Row],[Departamento]])&gt;=1,1,0),"")</f>
        <v/>
      </c>
      <c r="AA14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7" s="34"/>
    </row>
    <row r="1418" spans="3:29" ht="27.6" customHeight="1">
      <c r="C1418" s="88"/>
      <c r="D1418" s="89"/>
      <c r="E1418" s="90"/>
      <c r="F1418" s="91"/>
      <c r="G1418" s="92"/>
      <c r="H1418" s="93"/>
      <c r="I1418" s="93"/>
      <c r="J1418" s="94"/>
      <c r="K1418" s="94"/>
      <c r="L1418" s="94"/>
      <c r="M1418" s="94"/>
      <c r="N1418" s="94"/>
      <c r="O1418" s="95"/>
      <c r="P1418" s="96"/>
      <c r="T1418" s="49">
        <v>1384</v>
      </c>
      <c r="U14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8" s="50" t="str">
        <f>IFERROR(INDEX(Tab_UBIGEO[],MATCH(PlnMsv_Tab_DocumentosAux[[#This Row],[ADQ_UBIGEO]],Tab_UBIGEO[UBIGEO],0),MATCH($V$34,Tab_UBIGEO[#Headers],0)),"")</f>
        <v/>
      </c>
      <c r="W1418" s="50" t="str">
        <f>IFERROR(INDEX(Tab_UBIGEO[],MATCH(PlnMsv_Tab_DocumentosAux[[#This Row],[ADQ_UBIGEO]],Tab_UBIGEO[UBIGEO],0),MATCH($W$34,Tab_UBIGEO[#Headers],0)),"")</f>
        <v/>
      </c>
      <c r="X1418" s="51" t="str">
        <f>IFERROR(INDEX(Tab_UBIGEO[],MATCH(PlnMsv_Tab_Documentos[[#This Row],[Departamento]],Tab_UBIGEO[Departamento],0),MATCH(X$34,Tab_UBIGEO[#Headers],0)),"")</f>
        <v/>
      </c>
      <c r="Y1418" s="51" t="str">
        <f>IFERROR(INDEX(Tab_UBIGEO[],MATCH(PlnMsv_Tab_Documentos[[#This Row],[Provincia]],Tab_UBIGEO[Provincia],0),MATCH(Y$34,Tab_UBIGEO[#Headers],0)),"")</f>
        <v/>
      </c>
      <c r="Z1418" s="50" t="str">
        <f>IF(PlnMsv_Tab_Documentos[[#This Row],[Departamento]]&lt;&gt;"",IF(COUNTIF(Tab_UBIGEO[Departamento],PlnMsv_Tab_Documentos[[#This Row],[Departamento]])&gt;=1,1,0),"")</f>
        <v/>
      </c>
      <c r="AA14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8" s="34"/>
    </row>
    <row r="1419" spans="3:29" ht="27.6" customHeight="1">
      <c r="C1419" s="88"/>
      <c r="D1419" s="89"/>
      <c r="E1419" s="90"/>
      <c r="F1419" s="91"/>
      <c r="G1419" s="92"/>
      <c r="H1419" s="93"/>
      <c r="I1419" s="93"/>
      <c r="J1419" s="94"/>
      <c r="K1419" s="94"/>
      <c r="L1419" s="94"/>
      <c r="M1419" s="94"/>
      <c r="N1419" s="94"/>
      <c r="O1419" s="95"/>
      <c r="P1419" s="96"/>
      <c r="T1419" s="49">
        <v>1385</v>
      </c>
      <c r="U14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19" s="50" t="str">
        <f>IFERROR(INDEX(Tab_UBIGEO[],MATCH(PlnMsv_Tab_DocumentosAux[[#This Row],[ADQ_UBIGEO]],Tab_UBIGEO[UBIGEO],0),MATCH($V$34,Tab_UBIGEO[#Headers],0)),"")</f>
        <v/>
      </c>
      <c r="W1419" s="50" t="str">
        <f>IFERROR(INDEX(Tab_UBIGEO[],MATCH(PlnMsv_Tab_DocumentosAux[[#This Row],[ADQ_UBIGEO]],Tab_UBIGEO[UBIGEO],0),MATCH($W$34,Tab_UBIGEO[#Headers],0)),"")</f>
        <v/>
      </c>
      <c r="X1419" s="51" t="str">
        <f>IFERROR(INDEX(Tab_UBIGEO[],MATCH(PlnMsv_Tab_Documentos[[#This Row],[Departamento]],Tab_UBIGEO[Departamento],0),MATCH(X$34,Tab_UBIGEO[#Headers],0)),"")</f>
        <v/>
      </c>
      <c r="Y1419" s="51" t="str">
        <f>IFERROR(INDEX(Tab_UBIGEO[],MATCH(PlnMsv_Tab_Documentos[[#This Row],[Provincia]],Tab_UBIGEO[Provincia],0),MATCH(Y$34,Tab_UBIGEO[#Headers],0)),"")</f>
        <v/>
      </c>
      <c r="Z1419" s="50" t="str">
        <f>IF(PlnMsv_Tab_Documentos[[#This Row],[Departamento]]&lt;&gt;"",IF(COUNTIF(Tab_UBIGEO[Departamento],PlnMsv_Tab_Documentos[[#This Row],[Departamento]])&gt;=1,1,0),"")</f>
        <v/>
      </c>
      <c r="AA14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19" s="34"/>
    </row>
    <row r="1420" spans="3:29" ht="27.6" customHeight="1">
      <c r="C1420" s="88"/>
      <c r="D1420" s="89"/>
      <c r="E1420" s="90"/>
      <c r="F1420" s="91"/>
      <c r="G1420" s="92"/>
      <c r="H1420" s="93"/>
      <c r="I1420" s="93"/>
      <c r="J1420" s="94"/>
      <c r="K1420" s="94"/>
      <c r="L1420" s="94"/>
      <c r="M1420" s="94"/>
      <c r="N1420" s="94"/>
      <c r="O1420" s="95"/>
      <c r="P1420" s="96"/>
      <c r="T1420" s="49">
        <v>1386</v>
      </c>
      <c r="U14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0" s="50" t="str">
        <f>IFERROR(INDEX(Tab_UBIGEO[],MATCH(PlnMsv_Tab_DocumentosAux[[#This Row],[ADQ_UBIGEO]],Tab_UBIGEO[UBIGEO],0),MATCH($V$34,Tab_UBIGEO[#Headers],0)),"")</f>
        <v/>
      </c>
      <c r="W1420" s="50" t="str">
        <f>IFERROR(INDEX(Tab_UBIGEO[],MATCH(PlnMsv_Tab_DocumentosAux[[#This Row],[ADQ_UBIGEO]],Tab_UBIGEO[UBIGEO],0),MATCH($W$34,Tab_UBIGEO[#Headers],0)),"")</f>
        <v/>
      </c>
      <c r="X1420" s="51" t="str">
        <f>IFERROR(INDEX(Tab_UBIGEO[],MATCH(PlnMsv_Tab_Documentos[[#This Row],[Departamento]],Tab_UBIGEO[Departamento],0),MATCH(X$34,Tab_UBIGEO[#Headers],0)),"")</f>
        <v/>
      </c>
      <c r="Y1420" s="51" t="str">
        <f>IFERROR(INDEX(Tab_UBIGEO[],MATCH(PlnMsv_Tab_Documentos[[#This Row],[Provincia]],Tab_UBIGEO[Provincia],0),MATCH(Y$34,Tab_UBIGEO[#Headers],0)),"")</f>
        <v/>
      </c>
      <c r="Z1420" s="50" t="str">
        <f>IF(PlnMsv_Tab_Documentos[[#This Row],[Departamento]]&lt;&gt;"",IF(COUNTIF(Tab_UBIGEO[Departamento],PlnMsv_Tab_Documentos[[#This Row],[Departamento]])&gt;=1,1,0),"")</f>
        <v/>
      </c>
      <c r="AA14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0" s="34"/>
    </row>
    <row r="1421" spans="3:29" ht="27.6" customHeight="1">
      <c r="C1421" s="88"/>
      <c r="D1421" s="89"/>
      <c r="E1421" s="90"/>
      <c r="F1421" s="91"/>
      <c r="G1421" s="92"/>
      <c r="H1421" s="93"/>
      <c r="I1421" s="93"/>
      <c r="J1421" s="94"/>
      <c r="K1421" s="94"/>
      <c r="L1421" s="94"/>
      <c r="M1421" s="94"/>
      <c r="N1421" s="94"/>
      <c r="O1421" s="95"/>
      <c r="P1421" s="96"/>
      <c r="T1421" s="49">
        <v>1387</v>
      </c>
      <c r="U14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1" s="50" t="str">
        <f>IFERROR(INDEX(Tab_UBIGEO[],MATCH(PlnMsv_Tab_DocumentosAux[[#This Row],[ADQ_UBIGEO]],Tab_UBIGEO[UBIGEO],0),MATCH($V$34,Tab_UBIGEO[#Headers],0)),"")</f>
        <v/>
      </c>
      <c r="W1421" s="50" t="str">
        <f>IFERROR(INDEX(Tab_UBIGEO[],MATCH(PlnMsv_Tab_DocumentosAux[[#This Row],[ADQ_UBIGEO]],Tab_UBIGEO[UBIGEO],0),MATCH($W$34,Tab_UBIGEO[#Headers],0)),"")</f>
        <v/>
      </c>
      <c r="X1421" s="51" t="str">
        <f>IFERROR(INDEX(Tab_UBIGEO[],MATCH(PlnMsv_Tab_Documentos[[#This Row],[Departamento]],Tab_UBIGEO[Departamento],0),MATCH(X$34,Tab_UBIGEO[#Headers],0)),"")</f>
        <v/>
      </c>
      <c r="Y1421" s="51" t="str">
        <f>IFERROR(INDEX(Tab_UBIGEO[],MATCH(PlnMsv_Tab_Documentos[[#This Row],[Provincia]],Tab_UBIGEO[Provincia],0),MATCH(Y$34,Tab_UBIGEO[#Headers],0)),"")</f>
        <v/>
      </c>
      <c r="Z1421" s="50" t="str">
        <f>IF(PlnMsv_Tab_Documentos[[#This Row],[Departamento]]&lt;&gt;"",IF(COUNTIF(Tab_UBIGEO[Departamento],PlnMsv_Tab_Documentos[[#This Row],[Departamento]])&gt;=1,1,0),"")</f>
        <v/>
      </c>
      <c r="AA14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1" s="34"/>
    </row>
    <row r="1422" spans="3:29" ht="27.6" customHeight="1">
      <c r="C1422" s="88"/>
      <c r="D1422" s="89"/>
      <c r="E1422" s="90"/>
      <c r="F1422" s="91"/>
      <c r="G1422" s="92"/>
      <c r="H1422" s="93"/>
      <c r="I1422" s="93"/>
      <c r="J1422" s="94"/>
      <c r="K1422" s="94"/>
      <c r="L1422" s="94"/>
      <c r="M1422" s="94"/>
      <c r="N1422" s="94"/>
      <c r="O1422" s="95"/>
      <c r="P1422" s="96"/>
      <c r="T1422" s="49">
        <v>1388</v>
      </c>
      <c r="U14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2" s="50" t="str">
        <f>IFERROR(INDEX(Tab_UBIGEO[],MATCH(PlnMsv_Tab_DocumentosAux[[#This Row],[ADQ_UBIGEO]],Tab_UBIGEO[UBIGEO],0),MATCH($V$34,Tab_UBIGEO[#Headers],0)),"")</f>
        <v/>
      </c>
      <c r="W1422" s="50" t="str">
        <f>IFERROR(INDEX(Tab_UBIGEO[],MATCH(PlnMsv_Tab_DocumentosAux[[#This Row],[ADQ_UBIGEO]],Tab_UBIGEO[UBIGEO],0),MATCH($W$34,Tab_UBIGEO[#Headers],0)),"")</f>
        <v/>
      </c>
      <c r="X1422" s="51" t="str">
        <f>IFERROR(INDEX(Tab_UBIGEO[],MATCH(PlnMsv_Tab_Documentos[[#This Row],[Departamento]],Tab_UBIGEO[Departamento],0),MATCH(X$34,Tab_UBIGEO[#Headers],0)),"")</f>
        <v/>
      </c>
      <c r="Y1422" s="51" t="str">
        <f>IFERROR(INDEX(Tab_UBIGEO[],MATCH(PlnMsv_Tab_Documentos[[#This Row],[Provincia]],Tab_UBIGEO[Provincia],0),MATCH(Y$34,Tab_UBIGEO[#Headers],0)),"")</f>
        <v/>
      </c>
      <c r="Z1422" s="50" t="str">
        <f>IF(PlnMsv_Tab_Documentos[[#This Row],[Departamento]]&lt;&gt;"",IF(COUNTIF(Tab_UBIGEO[Departamento],PlnMsv_Tab_Documentos[[#This Row],[Departamento]])&gt;=1,1,0),"")</f>
        <v/>
      </c>
      <c r="AA14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2" s="34"/>
    </row>
    <row r="1423" spans="3:29" ht="27.6" customHeight="1">
      <c r="C1423" s="88"/>
      <c r="D1423" s="89"/>
      <c r="E1423" s="90"/>
      <c r="F1423" s="91"/>
      <c r="G1423" s="92"/>
      <c r="H1423" s="93"/>
      <c r="I1423" s="93"/>
      <c r="J1423" s="94"/>
      <c r="K1423" s="94"/>
      <c r="L1423" s="94"/>
      <c r="M1423" s="94"/>
      <c r="N1423" s="94"/>
      <c r="O1423" s="95"/>
      <c r="P1423" s="96"/>
      <c r="T1423" s="49">
        <v>1389</v>
      </c>
      <c r="U14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3" s="50" t="str">
        <f>IFERROR(INDEX(Tab_UBIGEO[],MATCH(PlnMsv_Tab_DocumentosAux[[#This Row],[ADQ_UBIGEO]],Tab_UBIGEO[UBIGEO],0),MATCH($V$34,Tab_UBIGEO[#Headers],0)),"")</f>
        <v/>
      </c>
      <c r="W1423" s="50" t="str">
        <f>IFERROR(INDEX(Tab_UBIGEO[],MATCH(PlnMsv_Tab_DocumentosAux[[#This Row],[ADQ_UBIGEO]],Tab_UBIGEO[UBIGEO],0),MATCH($W$34,Tab_UBIGEO[#Headers],0)),"")</f>
        <v/>
      </c>
      <c r="X1423" s="51" t="str">
        <f>IFERROR(INDEX(Tab_UBIGEO[],MATCH(PlnMsv_Tab_Documentos[[#This Row],[Departamento]],Tab_UBIGEO[Departamento],0),MATCH(X$34,Tab_UBIGEO[#Headers],0)),"")</f>
        <v/>
      </c>
      <c r="Y1423" s="51" t="str">
        <f>IFERROR(INDEX(Tab_UBIGEO[],MATCH(PlnMsv_Tab_Documentos[[#This Row],[Provincia]],Tab_UBIGEO[Provincia],0),MATCH(Y$34,Tab_UBIGEO[#Headers],0)),"")</f>
        <v/>
      </c>
      <c r="Z1423" s="50" t="str">
        <f>IF(PlnMsv_Tab_Documentos[[#This Row],[Departamento]]&lt;&gt;"",IF(COUNTIF(Tab_UBIGEO[Departamento],PlnMsv_Tab_Documentos[[#This Row],[Departamento]])&gt;=1,1,0),"")</f>
        <v/>
      </c>
      <c r="AA14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3" s="34"/>
    </row>
    <row r="1424" spans="3:29" ht="27.6" customHeight="1">
      <c r="C1424" s="88"/>
      <c r="D1424" s="89"/>
      <c r="E1424" s="90"/>
      <c r="F1424" s="91"/>
      <c r="G1424" s="92"/>
      <c r="H1424" s="93"/>
      <c r="I1424" s="93"/>
      <c r="J1424" s="94"/>
      <c r="K1424" s="94"/>
      <c r="L1424" s="94"/>
      <c r="M1424" s="94"/>
      <c r="N1424" s="94"/>
      <c r="O1424" s="95"/>
      <c r="P1424" s="96"/>
      <c r="T1424" s="49">
        <v>1390</v>
      </c>
      <c r="U14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4" s="50" t="str">
        <f>IFERROR(INDEX(Tab_UBIGEO[],MATCH(PlnMsv_Tab_DocumentosAux[[#This Row],[ADQ_UBIGEO]],Tab_UBIGEO[UBIGEO],0),MATCH($V$34,Tab_UBIGEO[#Headers],0)),"")</f>
        <v/>
      </c>
      <c r="W1424" s="50" t="str">
        <f>IFERROR(INDEX(Tab_UBIGEO[],MATCH(PlnMsv_Tab_DocumentosAux[[#This Row],[ADQ_UBIGEO]],Tab_UBIGEO[UBIGEO],0),MATCH($W$34,Tab_UBIGEO[#Headers],0)),"")</f>
        <v/>
      </c>
      <c r="X1424" s="51" t="str">
        <f>IFERROR(INDEX(Tab_UBIGEO[],MATCH(PlnMsv_Tab_Documentos[[#This Row],[Departamento]],Tab_UBIGEO[Departamento],0),MATCH(X$34,Tab_UBIGEO[#Headers],0)),"")</f>
        <v/>
      </c>
      <c r="Y1424" s="51" t="str">
        <f>IFERROR(INDEX(Tab_UBIGEO[],MATCH(PlnMsv_Tab_Documentos[[#This Row],[Provincia]],Tab_UBIGEO[Provincia],0),MATCH(Y$34,Tab_UBIGEO[#Headers],0)),"")</f>
        <v/>
      </c>
      <c r="Z1424" s="50" t="str">
        <f>IF(PlnMsv_Tab_Documentos[[#This Row],[Departamento]]&lt;&gt;"",IF(COUNTIF(Tab_UBIGEO[Departamento],PlnMsv_Tab_Documentos[[#This Row],[Departamento]])&gt;=1,1,0),"")</f>
        <v/>
      </c>
      <c r="AA14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4" s="34"/>
    </row>
    <row r="1425" spans="3:29" ht="27.6" customHeight="1">
      <c r="C1425" s="88"/>
      <c r="D1425" s="89"/>
      <c r="E1425" s="90"/>
      <c r="F1425" s="91"/>
      <c r="G1425" s="92"/>
      <c r="H1425" s="93"/>
      <c r="I1425" s="93"/>
      <c r="J1425" s="94"/>
      <c r="K1425" s="94"/>
      <c r="L1425" s="94"/>
      <c r="M1425" s="94"/>
      <c r="N1425" s="94"/>
      <c r="O1425" s="95"/>
      <c r="P1425" s="96"/>
      <c r="T1425" s="49">
        <v>1391</v>
      </c>
      <c r="U14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5" s="50" t="str">
        <f>IFERROR(INDEX(Tab_UBIGEO[],MATCH(PlnMsv_Tab_DocumentosAux[[#This Row],[ADQ_UBIGEO]],Tab_UBIGEO[UBIGEO],0),MATCH($V$34,Tab_UBIGEO[#Headers],0)),"")</f>
        <v/>
      </c>
      <c r="W1425" s="50" t="str">
        <f>IFERROR(INDEX(Tab_UBIGEO[],MATCH(PlnMsv_Tab_DocumentosAux[[#This Row],[ADQ_UBIGEO]],Tab_UBIGEO[UBIGEO],0),MATCH($W$34,Tab_UBIGEO[#Headers],0)),"")</f>
        <v/>
      </c>
      <c r="X1425" s="51" t="str">
        <f>IFERROR(INDEX(Tab_UBIGEO[],MATCH(PlnMsv_Tab_Documentos[[#This Row],[Departamento]],Tab_UBIGEO[Departamento],0),MATCH(X$34,Tab_UBIGEO[#Headers],0)),"")</f>
        <v/>
      </c>
      <c r="Y1425" s="51" t="str">
        <f>IFERROR(INDEX(Tab_UBIGEO[],MATCH(PlnMsv_Tab_Documentos[[#This Row],[Provincia]],Tab_UBIGEO[Provincia],0),MATCH(Y$34,Tab_UBIGEO[#Headers],0)),"")</f>
        <v/>
      </c>
      <c r="Z1425" s="50" t="str">
        <f>IF(PlnMsv_Tab_Documentos[[#This Row],[Departamento]]&lt;&gt;"",IF(COUNTIF(Tab_UBIGEO[Departamento],PlnMsv_Tab_Documentos[[#This Row],[Departamento]])&gt;=1,1,0),"")</f>
        <v/>
      </c>
      <c r="AA14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5" s="34"/>
    </row>
    <row r="1426" spans="3:29" ht="27.6" customHeight="1">
      <c r="C1426" s="88"/>
      <c r="D1426" s="89"/>
      <c r="E1426" s="90"/>
      <c r="F1426" s="91"/>
      <c r="G1426" s="92"/>
      <c r="H1426" s="93"/>
      <c r="I1426" s="93"/>
      <c r="J1426" s="94"/>
      <c r="K1426" s="94"/>
      <c r="L1426" s="94"/>
      <c r="M1426" s="94"/>
      <c r="N1426" s="94"/>
      <c r="O1426" s="95"/>
      <c r="P1426" s="96"/>
      <c r="T1426" s="49">
        <v>1392</v>
      </c>
      <c r="U14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6" s="50" t="str">
        <f>IFERROR(INDEX(Tab_UBIGEO[],MATCH(PlnMsv_Tab_DocumentosAux[[#This Row],[ADQ_UBIGEO]],Tab_UBIGEO[UBIGEO],0),MATCH($V$34,Tab_UBIGEO[#Headers],0)),"")</f>
        <v/>
      </c>
      <c r="W1426" s="50" t="str">
        <f>IFERROR(INDEX(Tab_UBIGEO[],MATCH(PlnMsv_Tab_DocumentosAux[[#This Row],[ADQ_UBIGEO]],Tab_UBIGEO[UBIGEO],0),MATCH($W$34,Tab_UBIGEO[#Headers],0)),"")</f>
        <v/>
      </c>
      <c r="X1426" s="51" t="str">
        <f>IFERROR(INDEX(Tab_UBIGEO[],MATCH(PlnMsv_Tab_Documentos[[#This Row],[Departamento]],Tab_UBIGEO[Departamento],0),MATCH(X$34,Tab_UBIGEO[#Headers],0)),"")</f>
        <v/>
      </c>
      <c r="Y1426" s="51" t="str">
        <f>IFERROR(INDEX(Tab_UBIGEO[],MATCH(PlnMsv_Tab_Documentos[[#This Row],[Provincia]],Tab_UBIGEO[Provincia],0),MATCH(Y$34,Tab_UBIGEO[#Headers],0)),"")</f>
        <v/>
      </c>
      <c r="Z1426" s="50" t="str">
        <f>IF(PlnMsv_Tab_Documentos[[#This Row],[Departamento]]&lt;&gt;"",IF(COUNTIF(Tab_UBIGEO[Departamento],PlnMsv_Tab_Documentos[[#This Row],[Departamento]])&gt;=1,1,0),"")</f>
        <v/>
      </c>
      <c r="AA14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6" s="34"/>
    </row>
    <row r="1427" spans="3:29" ht="27.6" customHeight="1">
      <c r="C1427" s="88"/>
      <c r="D1427" s="89"/>
      <c r="E1427" s="90"/>
      <c r="F1427" s="91"/>
      <c r="G1427" s="92"/>
      <c r="H1427" s="93"/>
      <c r="I1427" s="93"/>
      <c r="J1427" s="94"/>
      <c r="K1427" s="94"/>
      <c r="L1427" s="94"/>
      <c r="M1427" s="94"/>
      <c r="N1427" s="94"/>
      <c r="O1427" s="95"/>
      <c r="P1427" s="96"/>
      <c r="T1427" s="49">
        <v>1393</v>
      </c>
      <c r="U14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7" s="50" t="str">
        <f>IFERROR(INDEX(Tab_UBIGEO[],MATCH(PlnMsv_Tab_DocumentosAux[[#This Row],[ADQ_UBIGEO]],Tab_UBIGEO[UBIGEO],0),MATCH($V$34,Tab_UBIGEO[#Headers],0)),"")</f>
        <v/>
      </c>
      <c r="W1427" s="50" t="str">
        <f>IFERROR(INDEX(Tab_UBIGEO[],MATCH(PlnMsv_Tab_DocumentosAux[[#This Row],[ADQ_UBIGEO]],Tab_UBIGEO[UBIGEO],0),MATCH($W$34,Tab_UBIGEO[#Headers],0)),"")</f>
        <v/>
      </c>
      <c r="X1427" s="51" t="str">
        <f>IFERROR(INDEX(Tab_UBIGEO[],MATCH(PlnMsv_Tab_Documentos[[#This Row],[Departamento]],Tab_UBIGEO[Departamento],0),MATCH(X$34,Tab_UBIGEO[#Headers],0)),"")</f>
        <v/>
      </c>
      <c r="Y1427" s="51" t="str">
        <f>IFERROR(INDEX(Tab_UBIGEO[],MATCH(PlnMsv_Tab_Documentos[[#This Row],[Provincia]],Tab_UBIGEO[Provincia],0),MATCH(Y$34,Tab_UBIGEO[#Headers],0)),"")</f>
        <v/>
      </c>
      <c r="Z1427" s="50" t="str">
        <f>IF(PlnMsv_Tab_Documentos[[#This Row],[Departamento]]&lt;&gt;"",IF(COUNTIF(Tab_UBIGEO[Departamento],PlnMsv_Tab_Documentos[[#This Row],[Departamento]])&gt;=1,1,0),"")</f>
        <v/>
      </c>
      <c r="AA14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7" s="34"/>
    </row>
    <row r="1428" spans="3:29" ht="27.6" customHeight="1">
      <c r="C1428" s="88"/>
      <c r="D1428" s="89"/>
      <c r="E1428" s="90"/>
      <c r="F1428" s="91"/>
      <c r="G1428" s="92"/>
      <c r="H1428" s="93"/>
      <c r="I1428" s="93"/>
      <c r="J1428" s="94"/>
      <c r="K1428" s="94"/>
      <c r="L1428" s="94"/>
      <c r="M1428" s="94"/>
      <c r="N1428" s="94"/>
      <c r="O1428" s="95"/>
      <c r="P1428" s="96"/>
      <c r="T1428" s="49">
        <v>1394</v>
      </c>
      <c r="U14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8" s="50" t="str">
        <f>IFERROR(INDEX(Tab_UBIGEO[],MATCH(PlnMsv_Tab_DocumentosAux[[#This Row],[ADQ_UBIGEO]],Tab_UBIGEO[UBIGEO],0),MATCH($V$34,Tab_UBIGEO[#Headers],0)),"")</f>
        <v/>
      </c>
      <c r="W1428" s="50" t="str">
        <f>IFERROR(INDEX(Tab_UBIGEO[],MATCH(PlnMsv_Tab_DocumentosAux[[#This Row],[ADQ_UBIGEO]],Tab_UBIGEO[UBIGEO],0),MATCH($W$34,Tab_UBIGEO[#Headers],0)),"")</f>
        <v/>
      </c>
      <c r="X1428" s="51" t="str">
        <f>IFERROR(INDEX(Tab_UBIGEO[],MATCH(PlnMsv_Tab_Documentos[[#This Row],[Departamento]],Tab_UBIGEO[Departamento],0),MATCH(X$34,Tab_UBIGEO[#Headers],0)),"")</f>
        <v/>
      </c>
      <c r="Y1428" s="51" t="str">
        <f>IFERROR(INDEX(Tab_UBIGEO[],MATCH(PlnMsv_Tab_Documentos[[#This Row],[Provincia]],Tab_UBIGEO[Provincia],0),MATCH(Y$34,Tab_UBIGEO[#Headers],0)),"")</f>
        <v/>
      </c>
      <c r="Z1428" s="50" t="str">
        <f>IF(PlnMsv_Tab_Documentos[[#This Row],[Departamento]]&lt;&gt;"",IF(COUNTIF(Tab_UBIGEO[Departamento],PlnMsv_Tab_Documentos[[#This Row],[Departamento]])&gt;=1,1,0),"")</f>
        <v/>
      </c>
      <c r="AA14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8" s="34"/>
    </row>
    <row r="1429" spans="3:29" ht="27.6" customHeight="1">
      <c r="C1429" s="88"/>
      <c r="D1429" s="89"/>
      <c r="E1429" s="90"/>
      <c r="F1429" s="91"/>
      <c r="G1429" s="92"/>
      <c r="H1429" s="93"/>
      <c r="I1429" s="93"/>
      <c r="J1429" s="94"/>
      <c r="K1429" s="94"/>
      <c r="L1429" s="94"/>
      <c r="M1429" s="94"/>
      <c r="N1429" s="94"/>
      <c r="O1429" s="95"/>
      <c r="P1429" s="96"/>
      <c r="T1429" s="49">
        <v>1395</v>
      </c>
      <c r="U14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29" s="50" t="str">
        <f>IFERROR(INDEX(Tab_UBIGEO[],MATCH(PlnMsv_Tab_DocumentosAux[[#This Row],[ADQ_UBIGEO]],Tab_UBIGEO[UBIGEO],0),MATCH($V$34,Tab_UBIGEO[#Headers],0)),"")</f>
        <v/>
      </c>
      <c r="W1429" s="50" t="str">
        <f>IFERROR(INDEX(Tab_UBIGEO[],MATCH(PlnMsv_Tab_DocumentosAux[[#This Row],[ADQ_UBIGEO]],Tab_UBIGEO[UBIGEO],0),MATCH($W$34,Tab_UBIGEO[#Headers],0)),"")</f>
        <v/>
      </c>
      <c r="X1429" s="51" t="str">
        <f>IFERROR(INDEX(Tab_UBIGEO[],MATCH(PlnMsv_Tab_Documentos[[#This Row],[Departamento]],Tab_UBIGEO[Departamento],0),MATCH(X$34,Tab_UBIGEO[#Headers],0)),"")</f>
        <v/>
      </c>
      <c r="Y1429" s="51" t="str">
        <f>IFERROR(INDEX(Tab_UBIGEO[],MATCH(PlnMsv_Tab_Documentos[[#This Row],[Provincia]],Tab_UBIGEO[Provincia],0),MATCH(Y$34,Tab_UBIGEO[#Headers],0)),"")</f>
        <v/>
      </c>
      <c r="Z1429" s="50" t="str">
        <f>IF(PlnMsv_Tab_Documentos[[#This Row],[Departamento]]&lt;&gt;"",IF(COUNTIF(Tab_UBIGEO[Departamento],PlnMsv_Tab_Documentos[[#This Row],[Departamento]])&gt;=1,1,0),"")</f>
        <v/>
      </c>
      <c r="AA14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29" s="34"/>
    </row>
    <row r="1430" spans="3:29" ht="27.6" customHeight="1">
      <c r="C1430" s="88"/>
      <c r="D1430" s="89"/>
      <c r="E1430" s="90"/>
      <c r="F1430" s="91"/>
      <c r="G1430" s="92"/>
      <c r="H1430" s="93"/>
      <c r="I1430" s="93"/>
      <c r="J1430" s="94"/>
      <c r="K1430" s="94"/>
      <c r="L1430" s="94"/>
      <c r="M1430" s="94"/>
      <c r="N1430" s="94"/>
      <c r="O1430" s="95"/>
      <c r="P1430" s="96"/>
      <c r="T1430" s="49">
        <v>1396</v>
      </c>
      <c r="U14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0" s="50" t="str">
        <f>IFERROR(INDEX(Tab_UBIGEO[],MATCH(PlnMsv_Tab_DocumentosAux[[#This Row],[ADQ_UBIGEO]],Tab_UBIGEO[UBIGEO],0),MATCH($V$34,Tab_UBIGEO[#Headers],0)),"")</f>
        <v/>
      </c>
      <c r="W1430" s="50" t="str">
        <f>IFERROR(INDEX(Tab_UBIGEO[],MATCH(PlnMsv_Tab_DocumentosAux[[#This Row],[ADQ_UBIGEO]],Tab_UBIGEO[UBIGEO],0),MATCH($W$34,Tab_UBIGEO[#Headers],0)),"")</f>
        <v/>
      </c>
      <c r="X1430" s="51" t="str">
        <f>IFERROR(INDEX(Tab_UBIGEO[],MATCH(PlnMsv_Tab_Documentos[[#This Row],[Departamento]],Tab_UBIGEO[Departamento],0),MATCH(X$34,Tab_UBIGEO[#Headers],0)),"")</f>
        <v/>
      </c>
      <c r="Y1430" s="51" t="str">
        <f>IFERROR(INDEX(Tab_UBIGEO[],MATCH(PlnMsv_Tab_Documentos[[#This Row],[Provincia]],Tab_UBIGEO[Provincia],0),MATCH(Y$34,Tab_UBIGEO[#Headers],0)),"")</f>
        <v/>
      </c>
      <c r="Z1430" s="50" t="str">
        <f>IF(PlnMsv_Tab_Documentos[[#This Row],[Departamento]]&lt;&gt;"",IF(COUNTIF(Tab_UBIGEO[Departamento],PlnMsv_Tab_Documentos[[#This Row],[Departamento]])&gt;=1,1,0),"")</f>
        <v/>
      </c>
      <c r="AA14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0" s="34"/>
    </row>
    <row r="1431" spans="3:29" ht="27.6" customHeight="1">
      <c r="C1431" s="88"/>
      <c r="D1431" s="89"/>
      <c r="E1431" s="90"/>
      <c r="F1431" s="91"/>
      <c r="G1431" s="92"/>
      <c r="H1431" s="93"/>
      <c r="I1431" s="93"/>
      <c r="J1431" s="94"/>
      <c r="K1431" s="94"/>
      <c r="L1431" s="94"/>
      <c r="M1431" s="94"/>
      <c r="N1431" s="94"/>
      <c r="O1431" s="95"/>
      <c r="P1431" s="96"/>
      <c r="T1431" s="49">
        <v>1397</v>
      </c>
      <c r="U14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1" s="50" t="str">
        <f>IFERROR(INDEX(Tab_UBIGEO[],MATCH(PlnMsv_Tab_DocumentosAux[[#This Row],[ADQ_UBIGEO]],Tab_UBIGEO[UBIGEO],0),MATCH($V$34,Tab_UBIGEO[#Headers],0)),"")</f>
        <v/>
      </c>
      <c r="W1431" s="50" t="str">
        <f>IFERROR(INDEX(Tab_UBIGEO[],MATCH(PlnMsv_Tab_DocumentosAux[[#This Row],[ADQ_UBIGEO]],Tab_UBIGEO[UBIGEO],0),MATCH($W$34,Tab_UBIGEO[#Headers],0)),"")</f>
        <v/>
      </c>
      <c r="X1431" s="51" t="str">
        <f>IFERROR(INDEX(Tab_UBIGEO[],MATCH(PlnMsv_Tab_Documentos[[#This Row],[Departamento]],Tab_UBIGEO[Departamento],0),MATCH(X$34,Tab_UBIGEO[#Headers],0)),"")</f>
        <v/>
      </c>
      <c r="Y1431" s="51" t="str">
        <f>IFERROR(INDEX(Tab_UBIGEO[],MATCH(PlnMsv_Tab_Documentos[[#This Row],[Provincia]],Tab_UBIGEO[Provincia],0),MATCH(Y$34,Tab_UBIGEO[#Headers],0)),"")</f>
        <v/>
      </c>
      <c r="Z1431" s="50" t="str">
        <f>IF(PlnMsv_Tab_Documentos[[#This Row],[Departamento]]&lt;&gt;"",IF(COUNTIF(Tab_UBIGEO[Departamento],PlnMsv_Tab_Documentos[[#This Row],[Departamento]])&gt;=1,1,0),"")</f>
        <v/>
      </c>
      <c r="AA14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1" s="34"/>
    </row>
    <row r="1432" spans="3:29" ht="27.6" customHeight="1">
      <c r="C1432" s="88"/>
      <c r="D1432" s="89"/>
      <c r="E1432" s="90"/>
      <c r="F1432" s="91"/>
      <c r="G1432" s="92"/>
      <c r="H1432" s="93"/>
      <c r="I1432" s="93"/>
      <c r="J1432" s="94"/>
      <c r="K1432" s="94"/>
      <c r="L1432" s="94"/>
      <c r="M1432" s="94"/>
      <c r="N1432" s="94"/>
      <c r="O1432" s="95"/>
      <c r="P1432" s="96"/>
      <c r="T1432" s="49">
        <v>1398</v>
      </c>
      <c r="U14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2" s="50" t="str">
        <f>IFERROR(INDEX(Tab_UBIGEO[],MATCH(PlnMsv_Tab_DocumentosAux[[#This Row],[ADQ_UBIGEO]],Tab_UBIGEO[UBIGEO],0),MATCH($V$34,Tab_UBIGEO[#Headers],0)),"")</f>
        <v/>
      </c>
      <c r="W1432" s="50" t="str">
        <f>IFERROR(INDEX(Tab_UBIGEO[],MATCH(PlnMsv_Tab_DocumentosAux[[#This Row],[ADQ_UBIGEO]],Tab_UBIGEO[UBIGEO],0),MATCH($W$34,Tab_UBIGEO[#Headers],0)),"")</f>
        <v/>
      </c>
      <c r="X1432" s="51" t="str">
        <f>IFERROR(INDEX(Tab_UBIGEO[],MATCH(PlnMsv_Tab_Documentos[[#This Row],[Departamento]],Tab_UBIGEO[Departamento],0),MATCH(X$34,Tab_UBIGEO[#Headers],0)),"")</f>
        <v/>
      </c>
      <c r="Y1432" s="51" t="str">
        <f>IFERROR(INDEX(Tab_UBIGEO[],MATCH(PlnMsv_Tab_Documentos[[#This Row],[Provincia]],Tab_UBIGEO[Provincia],0),MATCH(Y$34,Tab_UBIGEO[#Headers],0)),"")</f>
        <v/>
      </c>
      <c r="Z1432" s="50" t="str">
        <f>IF(PlnMsv_Tab_Documentos[[#This Row],[Departamento]]&lt;&gt;"",IF(COUNTIF(Tab_UBIGEO[Departamento],PlnMsv_Tab_Documentos[[#This Row],[Departamento]])&gt;=1,1,0),"")</f>
        <v/>
      </c>
      <c r="AA14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2" s="34"/>
    </row>
    <row r="1433" spans="3:29" ht="27.6" customHeight="1">
      <c r="C1433" s="88"/>
      <c r="D1433" s="89"/>
      <c r="E1433" s="90"/>
      <c r="F1433" s="91"/>
      <c r="G1433" s="92"/>
      <c r="H1433" s="93"/>
      <c r="I1433" s="93"/>
      <c r="J1433" s="94"/>
      <c r="K1433" s="94"/>
      <c r="L1433" s="94"/>
      <c r="M1433" s="94"/>
      <c r="N1433" s="94"/>
      <c r="O1433" s="95"/>
      <c r="P1433" s="96"/>
      <c r="T1433" s="49">
        <v>1399</v>
      </c>
      <c r="U14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3" s="50" t="str">
        <f>IFERROR(INDEX(Tab_UBIGEO[],MATCH(PlnMsv_Tab_DocumentosAux[[#This Row],[ADQ_UBIGEO]],Tab_UBIGEO[UBIGEO],0),MATCH($V$34,Tab_UBIGEO[#Headers],0)),"")</f>
        <v/>
      </c>
      <c r="W1433" s="50" t="str">
        <f>IFERROR(INDEX(Tab_UBIGEO[],MATCH(PlnMsv_Tab_DocumentosAux[[#This Row],[ADQ_UBIGEO]],Tab_UBIGEO[UBIGEO],0),MATCH($W$34,Tab_UBIGEO[#Headers],0)),"")</f>
        <v/>
      </c>
      <c r="X1433" s="51" t="str">
        <f>IFERROR(INDEX(Tab_UBIGEO[],MATCH(PlnMsv_Tab_Documentos[[#This Row],[Departamento]],Tab_UBIGEO[Departamento],0),MATCH(X$34,Tab_UBIGEO[#Headers],0)),"")</f>
        <v/>
      </c>
      <c r="Y1433" s="51" t="str">
        <f>IFERROR(INDEX(Tab_UBIGEO[],MATCH(PlnMsv_Tab_Documentos[[#This Row],[Provincia]],Tab_UBIGEO[Provincia],0),MATCH(Y$34,Tab_UBIGEO[#Headers],0)),"")</f>
        <v/>
      </c>
      <c r="Z1433" s="50" t="str">
        <f>IF(PlnMsv_Tab_Documentos[[#This Row],[Departamento]]&lt;&gt;"",IF(COUNTIF(Tab_UBIGEO[Departamento],PlnMsv_Tab_Documentos[[#This Row],[Departamento]])&gt;=1,1,0),"")</f>
        <v/>
      </c>
      <c r="AA14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3" s="34"/>
    </row>
    <row r="1434" spans="3:29" ht="27.6" customHeight="1">
      <c r="C1434" s="88"/>
      <c r="D1434" s="89"/>
      <c r="E1434" s="90"/>
      <c r="F1434" s="91"/>
      <c r="G1434" s="92"/>
      <c r="H1434" s="93"/>
      <c r="I1434" s="93"/>
      <c r="J1434" s="94"/>
      <c r="K1434" s="94"/>
      <c r="L1434" s="94"/>
      <c r="M1434" s="94"/>
      <c r="N1434" s="94"/>
      <c r="O1434" s="95"/>
      <c r="P1434" s="96"/>
      <c r="T1434" s="49">
        <v>1400</v>
      </c>
      <c r="U14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4" s="50" t="str">
        <f>IFERROR(INDEX(Tab_UBIGEO[],MATCH(PlnMsv_Tab_DocumentosAux[[#This Row],[ADQ_UBIGEO]],Tab_UBIGEO[UBIGEO],0),MATCH($V$34,Tab_UBIGEO[#Headers],0)),"")</f>
        <v/>
      </c>
      <c r="W1434" s="50" t="str">
        <f>IFERROR(INDEX(Tab_UBIGEO[],MATCH(PlnMsv_Tab_DocumentosAux[[#This Row],[ADQ_UBIGEO]],Tab_UBIGEO[UBIGEO],0),MATCH($W$34,Tab_UBIGEO[#Headers],0)),"")</f>
        <v/>
      </c>
      <c r="X1434" s="51" t="str">
        <f>IFERROR(INDEX(Tab_UBIGEO[],MATCH(PlnMsv_Tab_Documentos[[#This Row],[Departamento]],Tab_UBIGEO[Departamento],0),MATCH(X$34,Tab_UBIGEO[#Headers],0)),"")</f>
        <v/>
      </c>
      <c r="Y1434" s="51" t="str">
        <f>IFERROR(INDEX(Tab_UBIGEO[],MATCH(PlnMsv_Tab_Documentos[[#This Row],[Provincia]],Tab_UBIGEO[Provincia],0),MATCH(Y$34,Tab_UBIGEO[#Headers],0)),"")</f>
        <v/>
      </c>
      <c r="Z1434" s="50" t="str">
        <f>IF(PlnMsv_Tab_Documentos[[#This Row],[Departamento]]&lt;&gt;"",IF(COUNTIF(Tab_UBIGEO[Departamento],PlnMsv_Tab_Documentos[[#This Row],[Departamento]])&gt;=1,1,0),"")</f>
        <v/>
      </c>
      <c r="AA14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4" s="34"/>
    </row>
    <row r="1435" spans="3:29" ht="27.6" customHeight="1">
      <c r="C1435" s="88"/>
      <c r="D1435" s="89"/>
      <c r="E1435" s="90"/>
      <c r="F1435" s="91"/>
      <c r="G1435" s="92"/>
      <c r="H1435" s="93"/>
      <c r="I1435" s="93"/>
      <c r="J1435" s="94"/>
      <c r="K1435" s="94"/>
      <c r="L1435" s="94"/>
      <c r="M1435" s="94"/>
      <c r="N1435" s="94"/>
      <c r="O1435" s="95"/>
      <c r="P1435" s="96"/>
      <c r="T1435" s="49">
        <v>1401</v>
      </c>
      <c r="U14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5" s="50" t="str">
        <f>IFERROR(INDEX(Tab_UBIGEO[],MATCH(PlnMsv_Tab_DocumentosAux[[#This Row],[ADQ_UBIGEO]],Tab_UBIGEO[UBIGEO],0),MATCH($V$34,Tab_UBIGEO[#Headers],0)),"")</f>
        <v/>
      </c>
      <c r="W1435" s="50" t="str">
        <f>IFERROR(INDEX(Tab_UBIGEO[],MATCH(PlnMsv_Tab_DocumentosAux[[#This Row],[ADQ_UBIGEO]],Tab_UBIGEO[UBIGEO],0),MATCH($W$34,Tab_UBIGEO[#Headers],0)),"")</f>
        <v/>
      </c>
      <c r="X1435" s="51" t="str">
        <f>IFERROR(INDEX(Tab_UBIGEO[],MATCH(PlnMsv_Tab_Documentos[[#This Row],[Departamento]],Tab_UBIGEO[Departamento],0),MATCH(X$34,Tab_UBIGEO[#Headers],0)),"")</f>
        <v/>
      </c>
      <c r="Y1435" s="51" t="str">
        <f>IFERROR(INDEX(Tab_UBIGEO[],MATCH(PlnMsv_Tab_Documentos[[#This Row],[Provincia]],Tab_UBIGEO[Provincia],0),MATCH(Y$34,Tab_UBIGEO[#Headers],0)),"")</f>
        <v/>
      </c>
      <c r="Z1435" s="50" t="str">
        <f>IF(PlnMsv_Tab_Documentos[[#This Row],[Departamento]]&lt;&gt;"",IF(COUNTIF(Tab_UBIGEO[Departamento],PlnMsv_Tab_Documentos[[#This Row],[Departamento]])&gt;=1,1,0),"")</f>
        <v/>
      </c>
      <c r="AA14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5" s="34"/>
    </row>
    <row r="1436" spans="3:29" ht="27.6" customHeight="1">
      <c r="C1436" s="88"/>
      <c r="D1436" s="89"/>
      <c r="E1436" s="90"/>
      <c r="F1436" s="91"/>
      <c r="G1436" s="92"/>
      <c r="H1436" s="93"/>
      <c r="I1436" s="93"/>
      <c r="J1436" s="94"/>
      <c r="K1436" s="94"/>
      <c r="L1436" s="94"/>
      <c r="M1436" s="94"/>
      <c r="N1436" s="94"/>
      <c r="O1436" s="95"/>
      <c r="P1436" s="96"/>
      <c r="T1436" s="49">
        <v>1402</v>
      </c>
      <c r="U14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6" s="50" t="str">
        <f>IFERROR(INDEX(Tab_UBIGEO[],MATCH(PlnMsv_Tab_DocumentosAux[[#This Row],[ADQ_UBIGEO]],Tab_UBIGEO[UBIGEO],0),MATCH($V$34,Tab_UBIGEO[#Headers],0)),"")</f>
        <v/>
      </c>
      <c r="W1436" s="50" t="str">
        <f>IFERROR(INDEX(Tab_UBIGEO[],MATCH(PlnMsv_Tab_DocumentosAux[[#This Row],[ADQ_UBIGEO]],Tab_UBIGEO[UBIGEO],0),MATCH($W$34,Tab_UBIGEO[#Headers],0)),"")</f>
        <v/>
      </c>
      <c r="X1436" s="51" t="str">
        <f>IFERROR(INDEX(Tab_UBIGEO[],MATCH(PlnMsv_Tab_Documentos[[#This Row],[Departamento]],Tab_UBIGEO[Departamento],0),MATCH(X$34,Tab_UBIGEO[#Headers],0)),"")</f>
        <v/>
      </c>
      <c r="Y1436" s="51" t="str">
        <f>IFERROR(INDEX(Tab_UBIGEO[],MATCH(PlnMsv_Tab_Documentos[[#This Row],[Provincia]],Tab_UBIGEO[Provincia],0),MATCH(Y$34,Tab_UBIGEO[#Headers],0)),"")</f>
        <v/>
      </c>
      <c r="Z1436" s="50" t="str">
        <f>IF(PlnMsv_Tab_Documentos[[#This Row],[Departamento]]&lt;&gt;"",IF(COUNTIF(Tab_UBIGEO[Departamento],PlnMsv_Tab_Documentos[[#This Row],[Departamento]])&gt;=1,1,0),"")</f>
        <v/>
      </c>
      <c r="AA14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6" s="34"/>
    </row>
    <row r="1437" spans="3:29" ht="27.6" customHeight="1">
      <c r="C1437" s="88"/>
      <c r="D1437" s="89"/>
      <c r="E1437" s="90"/>
      <c r="F1437" s="91"/>
      <c r="G1437" s="92"/>
      <c r="H1437" s="93"/>
      <c r="I1437" s="93"/>
      <c r="J1437" s="94"/>
      <c r="K1437" s="94"/>
      <c r="L1437" s="94"/>
      <c r="M1437" s="94"/>
      <c r="N1437" s="94"/>
      <c r="O1437" s="95"/>
      <c r="P1437" s="96"/>
      <c r="T1437" s="49">
        <v>1403</v>
      </c>
      <c r="U14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7" s="50" t="str">
        <f>IFERROR(INDEX(Tab_UBIGEO[],MATCH(PlnMsv_Tab_DocumentosAux[[#This Row],[ADQ_UBIGEO]],Tab_UBIGEO[UBIGEO],0),MATCH($V$34,Tab_UBIGEO[#Headers],0)),"")</f>
        <v/>
      </c>
      <c r="W1437" s="50" t="str">
        <f>IFERROR(INDEX(Tab_UBIGEO[],MATCH(PlnMsv_Tab_DocumentosAux[[#This Row],[ADQ_UBIGEO]],Tab_UBIGEO[UBIGEO],0),MATCH($W$34,Tab_UBIGEO[#Headers],0)),"")</f>
        <v/>
      </c>
      <c r="X1437" s="51" t="str">
        <f>IFERROR(INDEX(Tab_UBIGEO[],MATCH(PlnMsv_Tab_Documentos[[#This Row],[Departamento]],Tab_UBIGEO[Departamento],0),MATCH(X$34,Tab_UBIGEO[#Headers],0)),"")</f>
        <v/>
      </c>
      <c r="Y1437" s="51" t="str">
        <f>IFERROR(INDEX(Tab_UBIGEO[],MATCH(PlnMsv_Tab_Documentos[[#This Row],[Provincia]],Tab_UBIGEO[Provincia],0),MATCH(Y$34,Tab_UBIGEO[#Headers],0)),"")</f>
        <v/>
      </c>
      <c r="Z1437" s="50" t="str">
        <f>IF(PlnMsv_Tab_Documentos[[#This Row],[Departamento]]&lt;&gt;"",IF(COUNTIF(Tab_UBIGEO[Departamento],PlnMsv_Tab_Documentos[[#This Row],[Departamento]])&gt;=1,1,0),"")</f>
        <v/>
      </c>
      <c r="AA14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7" s="34"/>
    </row>
    <row r="1438" spans="3:29" ht="27.6" customHeight="1">
      <c r="C1438" s="88"/>
      <c r="D1438" s="89"/>
      <c r="E1438" s="90"/>
      <c r="F1438" s="91"/>
      <c r="G1438" s="92"/>
      <c r="H1438" s="93"/>
      <c r="I1438" s="93"/>
      <c r="J1438" s="94"/>
      <c r="K1438" s="94"/>
      <c r="L1438" s="94"/>
      <c r="M1438" s="94"/>
      <c r="N1438" s="94"/>
      <c r="O1438" s="95"/>
      <c r="P1438" s="96"/>
      <c r="T1438" s="49">
        <v>1404</v>
      </c>
      <c r="U14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8" s="50" t="str">
        <f>IFERROR(INDEX(Tab_UBIGEO[],MATCH(PlnMsv_Tab_DocumentosAux[[#This Row],[ADQ_UBIGEO]],Tab_UBIGEO[UBIGEO],0),MATCH($V$34,Tab_UBIGEO[#Headers],0)),"")</f>
        <v/>
      </c>
      <c r="W1438" s="50" t="str">
        <f>IFERROR(INDEX(Tab_UBIGEO[],MATCH(PlnMsv_Tab_DocumentosAux[[#This Row],[ADQ_UBIGEO]],Tab_UBIGEO[UBIGEO],0),MATCH($W$34,Tab_UBIGEO[#Headers],0)),"")</f>
        <v/>
      </c>
      <c r="X1438" s="51" t="str">
        <f>IFERROR(INDEX(Tab_UBIGEO[],MATCH(PlnMsv_Tab_Documentos[[#This Row],[Departamento]],Tab_UBIGEO[Departamento],0),MATCH(X$34,Tab_UBIGEO[#Headers],0)),"")</f>
        <v/>
      </c>
      <c r="Y1438" s="51" t="str">
        <f>IFERROR(INDEX(Tab_UBIGEO[],MATCH(PlnMsv_Tab_Documentos[[#This Row],[Provincia]],Tab_UBIGEO[Provincia],0),MATCH(Y$34,Tab_UBIGEO[#Headers],0)),"")</f>
        <v/>
      </c>
      <c r="Z1438" s="50" t="str">
        <f>IF(PlnMsv_Tab_Documentos[[#This Row],[Departamento]]&lt;&gt;"",IF(COUNTIF(Tab_UBIGEO[Departamento],PlnMsv_Tab_Documentos[[#This Row],[Departamento]])&gt;=1,1,0),"")</f>
        <v/>
      </c>
      <c r="AA14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8" s="34"/>
    </row>
    <row r="1439" spans="3:29" ht="27.6" customHeight="1">
      <c r="C1439" s="88"/>
      <c r="D1439" s="89"/>
      <c r="E1439" s="90"/>
      <c r="F1439" s="91"/>
      <c r="G1439" s="92"/>
      <c r="H1439" s="93"/>
      <c r="I1439" s="93"/>
      <c r="J1439" s="94"/>
      <c r="K1439" s="94"/>
      <c r="L1439" s="94"/>
      <c r="M1439" s="94"/>
      <c r="N1439" s="94"/>
      <c r="O1439" s="95"/>
      <c r="P1439" s="96"/>
      <c r="T1439" s="49">
        <v>1405</v>
      </c>
      <c r="U14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39" s="50" t="str">
        <f>IFERROR(INDEX(Tab_UBIGEO[],MATCH(PlnMsv_Tab_DocumentosAux[[#This Row],[ADQ_UBIGEO]],Tab_UBIGEO[UBIGEO],0),MATCH($V$34,Tab_UBIGEO[#Headers],0)),"")</f>
        <v/>
      </c>
      <c r="W1439" s="50" t="str">
        <f>IFERROR(INDEX(Tab_UBIGEO[],MATCH(PlnMsv_Tab_DocumentosAux[[#This Row],[ADQ_UBIGEO]],Tab_UBIGEO[UBIGEO],0),MATCH($W$34,Tab_UBIGEO[#Headers],0)),"")</f>
        <v/>
      </c>
      <c r="X1439" s="51" t="str">
        <f>IFERROR(INDEX(Tab_UBIGEO[],MATCH(PlnMsv_Tab_Documentos[[#This Row],[Departamento]],Tab_UBIGEO[Departamento],0),MATCH(X$34,Tab_UBIGEO[#Headers],0)),"")</f>
        <v/>
      </c>
      <c r="Y1439" s="51" t="str">
        <f>IFERROR(INDEX(Tab_UBIGEO[],MATCH(PlnMsv_Tab_Documentos[[#This Row],[Provincia]],Tab_UBIGEO[Provincia],0),MATCH(Y$34,Tab_UBIGEO[#Headers],0)),"")</f>
        <v/>
      </c>
      <c r="Z1439" s="50" t="str">
        <f>IF(PlnMsv_Tab_Documentos[[#This Row],[Departamento]]&lt;&gt;"",IF(COUNTIF(Tab_UBIGEO[Departamento],PlnMsv_Tab_Documentos[[#This Row],[Departamento]])&gt;=1,1,0),"")</f>
        <v/>
      </c>
      <c r="AA14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39" s="34"/>
    </row>
    <row r="1440" spans="3:29" ht="27.6" customHeight="1">
      <c r="C1440" s="88"/>
      <c r="D1440" s="89"/>
      <c r="E1440" s="90"/>
      <c r="F1440" s="91"/>
      <c r="G1440" s="92"/>
      <c r="H1440" s="93"/>
      <c r="I1440" s="93"/>
      <c r="J1440" s="94"/>
      <c r="K1440" s="94"/>
      <c r="L1440" s="94"/>
      <c r="M1440" s="94"/>
      <c r="N1440" s="94"/>
      <c r="O1440" s="95"/>
      <c r="P1440" s="96"/>
      <c r="T1440" s="49">
        <v>1406</v>
      </c>
      <c r="U14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0" s="50" t="str">
        <f>IFERROR(INDEX(Tab_UBIGEO[],MATCH(PlnMsv_Tab_DocumentosAux[[#This Row],[ADQ_UBIGEO]],Tab_UBIGEO[UBIGEO],0),MATCH($V$34,Tab_UBIGEO[#Headers],0)),"")</f>
        <v/>
      </c>
      <c r="W1440" s="50" t="str">
        <f>IFERROR(INDEX(Tab_UBIGEO[],MATCH(PlnMsv_Tab_DocumentosAux[[#This Row],[ADQ_UBIGEO]],Tab_UBIGEO[UBIGEO],0),MATCH($W$34,Tab_UBIGEO[#Headers],0)),"")</f>
        <v/>
      </c>
      <c r="X1440" s="51" t="str">
        <f>IFERROR(INDEX(Tab_UBIGEO[],MATCH(PlnMsv_Tab_Documentos[[#This Row],[Departamento]],Tab_UBIGEO[Departamento],0),MATCH(X$34,Tab_UBIGEO[#Headers],0)),"")</f>
        <v/>
      </c>
      <c r="Y1440" s="51" t="str">
        <f>IFERROR(INDEX(Tab_UBIGEO[],MATCH(PlnMsv_Tab_Documentos[[#This Row],[Provincia]],Tab_UBIGEO[Provincia],0),MATCH(Y$34,Tab_UBIGEO[#Headers],0)),"")</f>
        <v/>
      </c>
      <c r="Z1440" s="50" t="str">
        <f>IF(PlnMsv_Tab_Documentos[[#This Row],[Departamento]]&lt;&gt;"",IF(COUNTIF(Tab_UBIGEO[Departamento],PlnMsv_Tab_Documentos[[#This Row],[Departamento]])&gt;=1,1,0),"")</f>
        <v/>
      </c>
      <c r="AA14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0" s="34"/>
    </row>
    <row r="1441" spans="3:29" ht="27.6" customHeight="1">
      <c r="C1441" s="88"/>
      <c r="D1441" s="89"/>
      <c r="E1441" s="90"/>
      <c r="F1441" s="91"/>
      <c r="G1441" s="92"/>
      <c r="H1441" s="93"/>
      <c r="I1441" s="93"/>
      <c r="J1441" s="94"/>
      <c r="K1441" s="94"/>
      <c r="L1441" s="94"/>
      <c r="M1441" s="94"/>
      <c r="N1441" s="94"/>
      <c r="O1441" s="95"/>
      <c r="P1441" s="96"/>
      <c r="T1441" s="49">
        <v>1407</v>
      </c>
      <c r="U14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1" s="50" t="str">
        <f>IFERROR(INDEX(Tab_UBIGEO[],MATCH(PlnMsv_Tab_DocumentosAux[[#This Row],[ADQ_UBIGEO]],Tab_UBIGEO[UBIGEO],0),MATCH($V$34,Tab_UBIGEO[#Headers],0)),"")</f>
        <v/>
      </c>
      <c r="W1441" s="50" t="str">
        <f>IFERROR(INDEX(Tab_UBIGEO[],MATCH(PlnMsv_Tab_DocumentosAux[[#This Row],[ADQ_UBIGEO]],Tab_UBIGEO[UBIGEO],0),MATCH($W$34,Tab_UBIGEO[#Headers],0)),"")</f>
        <v/>
      </c>
      <c r="X1441" s="51" t="str">
        <f>IFERROR(INDEX(Tab_UBIGEO[],MATCH(PlnMsv_Tab_Documentos[[#This Row],[Departamento]],Tab_UBIGEO[Departamento],0),MATCH(X$34,Tab_UBIGEO[#Headers],0)),"")</f>
        <v/>
      </c>
      <c r="Y1441" s="51" t="str">
        <f>IFERROR(INDEX(Tab_UBIGEO[],MATCH(PlnMsv_Tab_Documentos[[#This Row],[Provincia]],Tab_UBIGEO[Provincia],0),MATCH(Y$34,Tab_UBIGEO[#Headers],0)),"")</f>
        <v/>
      </c>
      <c r="Z1441" s="50" t="str">
        <f>IF(PlnMsv_Tab_Documentos[[#This Row],[Departamento]]&lt;&gt;"",IF(COUNTIF(Tab_UBIGEO[Departamento],PlnMsv_Tab_Documentos[[#This Row],[Departamento]])&gt;=1,1,0),"")</f>
        <v/>
      </c>
      <c r="AA14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1" s="34"/>
    </row>
    <row r="1442" spans="3:29" ht="27.6" customHeight="1">
      <c r="C1442" s="88"/>
      <c r="D1442" s="89"/>
      <c r="E1442" s="90"/>
      <c r="F1442" s="91"/>
      <c r="G1442" s="92"/>
      <c r="H1442" s="93"/>
      <c r="I1442" s="93"/>
      <c r="J1442" s="94"/>
      <c r="K1442" s="94"/>
      <c r="L1442" s="94"/>
      <c r="M1442" s="94"/>
      <c r="N1442" s="94"/>
      <c r="O1442" s="95"/>
      <c r="P1442" s="96"/>
      <c r="T1442" s="49">
        <v>1408</v>
      </c>
      <c r="U14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2" s="50" t="str">
        <f>IFERROR(INDEX(Tab_UBIGEO[],MATCH(PlnMsv_Tab_DocumentosAux[[#This Row],[ADQ_UBIGEO]],Tab_UBIGEO[UBIGEO],0),MATCH($V$34,Tab_UBIGEO[#Headers],0)),"")</f>
        <v/>
      </c>
      <c r="W1442" s="50" t="str">
        <f>IFERROR(INDEX(Tab_UBIGEO[],MATCH(PlnMsv_Tab_DocumentosAux[[#This Row],[ADQ_UBIGEO]],Tab_UBIGEO[UBIGEO],0),MATCH($W$34,Tab_UBIGEO[#Headers],0)),"")</f>
        <v/>
      </c>
      <c r="X1442" s="51" t="str">
        <f>IFERROR(INDEX(Tab_UBIGEO[],MATCH(PlnMsv_Tab_Documentos[[#This Row],[Departamento]],Tab_UBIGEO[Departamento],0),MATCH(X$34,Tab_UBIGEO[#Headers],0)),"")</f>
        <v/>
      </c>
      <c r="Y1442" s="51" t="str">
        <f>IFERROR(INDEX(Tab_UBIGEO[],MATCH(PlnMsv_Tab_Documentos[[#This Row],[Provincia]],Tab_UBIGEO[Provincia],0),MATCH(Y$34,Tab_UBIGEO[#Headers],0)),"")</f>
        <v/>
      </c>
      <c r="Z1442" s="50" t="str">
        <f>IF(PlnMsv_Tab_Documentos[[#This Row],[Departamento]]&lt;&gt;"",IF(COUNTIF(Tab_UBIGEO[Departamento],PlnMsv_Tab_Documentos[[#This Row],[Departamento]])&gt;=1,1,0),"")</f>
        <v/>
      </c>
      <c r="AA14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2" s="34"/>
    </row>
    <row r="1443" spans="3:29" ht="27.6" customHeight="1">
      <c r="C1443" s="88"/>
      <c r="D1443" s="89"/>
      <c r="E1443" s="90"/>
      <c r="F1443" s="91"/>
      <c r="G1443" s="92"/>
      <c r="H1443" s="93"/>
      <c r="I1443" s="93"/>
      <c r="J1443" s="94"/>
      <c r="K1443" s="94"/>
      <c r="L1443" s="94"/>
      <c r="M1443" s="94"/>
      <c r="N1443" s="94"/>
      <c r="O1443" s="95"/>
      <c r="P1443" s="96"/>
      <c r="T1443" s="49">
        <v>1409</v>
      </c>
      <c r="U14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3" s="50" t="str">
        <f>IFERROR(INDEX(Tab_UBIGEO[],MATCH(PlnMsv_Tab_DocumentosAux[[#This Row],[ADQ_UBIGEO]],Tab_UBIGEO[UBIGEO],0),MATCH($V$34,Tab_UBIGEO[#Headers],0)),"")</f>
        <v/>
      </c>
      <c r="W1443" s="50" t="str">
        <f>IFERROR(INDEX(Tab_UBIGEO[],MATCH(PlnMsv_Tab_DocumentosAux[[#This Row],[ADQ_UBIGEO]],Tab_UBIGEO[UBIGEO],0),MATCH($W$34,Tab_UBIGEO[#Headers],0)),"")</f>
        <v/>
      </c>
      <c r="X1443" s="51" t="str">
        <f>IFERROR(INDEX(Tab_UBIGEO[],MATCH(PlnMsv_Tab_Documentos[[#This Row],[Departamento]],Tab_UBIGEO[Departamento],0),MATCH(X$34,Tab_UBIGEO[#Headers],0)),"")</f>
        <v/>
      </c>
      <c r="Y1443" s="51" t="str">
        <f>IFERROR(INDEX(Tab_UBIGEO[],MATCH(PlnMsv_Tab_Documentos[[#This Row],[Provincia]],Tab_UBIGEO[Provincia],0),MATCH(Y$34,Tab_UBIGEO[#Headers],0)),"")</f>
        <v/>
      </c>
      <c r="Z1443" s="50" t="str">
        <f>IF(PlnMsv_Tab_Documentos[[#This Row],[Departamento]]&lt;&gt;"",IF(COUNTIF(Tab_UBIGEO[Departamento],PlnMsv_Tab_Documentos[[#This Row],[Departamento]])&gt;=1,1,0),"")</f>
        <v/>
      </c>
      <c r="AA14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3" s="34"/>
    </row>
    <row r="1444" spans="3:29" ht="27.6" customHeight="1">
      <c r="C1444" s="88"/>
      <c r="D1444" s="89"/>
      <c r="E1444" s="90"/>
      <c r="F1444" s="91"/>
      <c r="G1444" s="92"/>
      <c r="H1444" s="93"/>
      <c r="I1444" s="93"/>
      <c r="J1444" s="94"/>
      <c r="K1444" s="94"/>
      <c r="L1444" s="94"/>
      <c r="M1444" s="94"/>
      <c r="N1444" s="94"/>
      <c r="O1444" s="95"/>
      <c r="P1444" s="96"/>
      <c r="T1444" s="49">
        <v>1410</v>
      </c>
      <c r="U14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4" s="50" t="str">
        <f>IFERROR(INDEX(Tab_UBIGEO[],MATCH(PlnMsv_Tab_DocumentosAux[[#This Row],[ADQ_UBIGEO]],Tab_UBIGEO[UBIGEO],0),MATCH($V$34,Tab_UBIGEO[#Headers],0)),"")</f>
        <v/>
      </c>
      <c r="W1444" s="50" t="str">
        <f>IFERROR(INDEX(Tab_UBIGEO[],MATCH(PlnMsv_Tab_DocumentosAux[[#This Row],[ADQ_UBIGEO]],Tab_UBIGEO[UBIGEO],0),MATCH($W$34,Tab_UBIGEO[#Headers],0)),"")</f>
        <v/>
      </c>
      <c r="X1444" s="51" t="str">
        <f>IFERROR(INDEX(Tab_UBIGEO[],MATCH(PlnMsv_Tab_Documentos[[#This Row],[Departamento]],Tab_UBIGEO[Departamento],0),MATCH(X$34,Tab_UBIGEO[#Headers],0)),"")</f>
        <v/>
      </c>
      <c r="Y1444" s="51" t="str">
        <f>IFERROR(INDEX(Tab_UBIGEO[],MATCH(PlnMsv_Tab_Documentos[[#This Row],[Provincia]],Tab_UBIGEO[Provincia],0),MATCH(Y$34,Tab_UBIGEO[#Headers],0)),"")</f>
        <v/>
      </c>
      <c r="Z1444" s="50" t="str">
        <f>IF(PlnMsv_Tab_Documentos[[#This Row],[Departamento]]&lt;&gt;"",IF(COUNTIF(Tab_UBIGEO[Departamento],PlnMsv_Tab_Documentos[[#This Row],[Departamento]])&gt;=1,1,0),"")</f>
        <v/>
      </c>
      <c r="AA14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4" s="34"/>
    </row>
    <row r="1445" spans="3:29" ht="27.6" customHeight="1">
      <c r="C1445" s="88"/>
      <c r="D1445" s="89"/>
      <c r="E1445" s="90"/>
      <c r="F1445" s="91"/>
      <c r="G1445" s="92"/>
      <c r="H1445" s="93"/>
      <c r="I1445" s="93"/>
      <c r="J1445" s="94"/>
      <c r="K1445" s="94"/>
      <c r="L1445" s="94"/>
      <c r="M1445" s="94"/>
      <c r="N1445" s="94"/>
      <c r="O1445" s="95"/>
      <c r="P1445" s="96"/>
      <c r="T1445" s="49">
        <v>1411</v>
      </c>
      <c r="U14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5" s="50" t="str">
        <f>IFERROR(INDEX(Tab_UBIGEO[],MATCH(PlnMsv_Tab_DocumentosAux[[#This Row],[ADQ_UBIGEO]],Tab_UBIGEO[UBIGEO],0),MATCH($V$34,Tab_UBIGEO[#Headers],0)),"")</f>
        <v/>
      </c>
      <c r="W1445" s="50" t="str">
        <f>IFERROR(INDEX(Tab_UBIGEO[],MATCH(PlnMsv_Tab_DocumentosAux[[#This Row],[ADQ_UBIGEO]],Tab_UBIGEO[UBIGEO],0),MATCH($W$34,Tab_UBIGEO[#Headers],0)),"")</f>
        <v/>
      </c>
      <c r="X1445" s="51" t="str">
        <f>IFERROR(INDEX(Tab_UBIGEO[],MATCH(PlnMsv_Tab_Documentos[[#This Row],[Departamento]],Tab_UBIGEO[Departamento],0),MATCH(X$34,Tab_UBIGEO[#Headers],0)),"")</f>
        <v/>
      </c>
      <c r="Y1445" s="51" t="str">
        <f>IFERROR(INDEX(Tab_UBIGEO[],MATCH(PlnMsv_Tab_Documentos[[#This Row],[Provincia]],Tab_UBIGEO[Provincia],0),MATCH(Y$34,Tab_UBIGEO[#Headers],0)),"")</f>
        <v/>
      </c>
      <c r="Z1445" s="50" t="str">
        <f>IF(PlnMsv_Tab_Documentos[[#This Row],[Departamento]]&lt;&gt;"",IF(COUNTIF(Tab_UBIGEO[Departamento],PlnMsv_Tab_Documentos[[#This Row],[Departamento]])&gt;=1,1,0),"")</f>
        <v/>
      </c>
      <c r="AA14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5" s="34"/>
    </row>
    <row r="1446" spans="3:29" ht="27.6" customHeight="1">
      <c r="C1446" s="88"/>
      <c r="D1446" s="89"/>
      <c r="E1446" s="90"/>
      <c r="F1446" s="91"/>
      <c r="G1446" s="92"/>
      <c r="H1446" s="93"/>
      <c r="I1446" s="93"/>
      <c r="J1446" s="94"/>
      <c r="K1446" s="94"/>
      <c r="L1446" s="94"/>
      <c r="M1446" s="94"/>
      <c r="N1446" s="94"/>
      <c r="O1446" s="95"/>
      <c r="P1446" s="96"/>
      <c r="T1446" s="49">
        <v>1412</v>
      </c>
      <c r="U14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6" s="50" t="str">
        <f>IFERROR(INDEX(Tab_UBIGEO[],MATCH(PlnMsv_Tab_DocumentosAux[[#This Row],[ADQ_UBIGEO]],Tab_UBIGEO[UBIGEO],0),MATCH($V$34,Tab_UBIGEO[#Headers],0)),"")</f>
        <v/>
      </c>
      <c r="W1446" s="50" t="str">
        <f>IFERROR(INDEX(Tab_UBIGEO[],MATCH(PlnMsv_Tab_DocumentosAux[[#This Row],[ADQ_UBIGEO]],Tab_UBIGEO[UBIGEO],0),MATCH($W$34,Tab_UBIGEO[#Headers],0)),"")</f>
        <v/>
      </c>
      <c r="X1446" s="51" t="str">
        <f>IFERROR(INDEX(Tab_UBIGEO[],MATCH(PlnMsv_Tab_Documentos[[#This Row],[Departamento]],Tab_UBIGEO[Departamento],0),MATCH(X$34,Tab_UBIGEO[#Headers],0)),"")</f>
        <v/>
      </c>
      <c r="Y1446" s="51" t="str">
        <f>IFERROR(INDEX(Tab_UBIGEO[],MATCH(PlnMsv_Tab_Documentos[[#This Row],[Provincia]],Tab_UBIGEO[Provincia],0),MATCH(Y$34,Tab_UBIGEO[#Headers],0)),"")</f>
        <v/>
      </c>
      <c r="Z1446" s="50" t="str">
        <f>IF(PlnMsv_Tab_Documentos[[#This Row],[Departamento]]&lt;&gt;"",IF(COUNTIF(Tab_UBIGEO[Departamento],PlnMsv_Tab_Documentos[[#This Row],[Departamento]])&gt;=1,1,0),"")</f>
        <v/>
      </c>
      <c r="AA14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6" s="34"/>
    </row>
    <row r="1447" spans="3:29" ht="27.6" customHeight="1">
      <c r="C1447" s="88"/>
      <c r="D1447" s="89"/>
      <c r="E1447" s="90"/>
      <c r="F1447" s="91"/>
      <c r="G1447" s="92"/>
      <c r="H1447" s="93"/>
      <c r="I1447" s="93"/>
      <c r="J1447" s="94"/>
      <c r="K1447" s="94"/>
      <c r="L1447" s="94"/>
      <c r="M1447" s="94"/>
      <c r="N1447" s="94"/>
      <c r="O1447" s="95"/>
      <c r="P1447" s="96"/>
      <c r="T1447" s="49">
        <v>1413</v>
      </c>
      <c r="U14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7" s="50" t="str">
        <f>IFERROR(INDEX(Tab_UBIGEO[],MATCH(PlnMsv_Tab_DocumentosAux[[#This Row],[ADQ_UBIGEO]],Tab_UBIGEO[UBIGEO],0),MATCH($V$34,Tab_UBIGEO[#Headers],0)),"")</f>
        <v/>
      </c>
      <c r="W1447" s="50" t="str">
        <f>IFERROR(INDEX(Tab_UBIGEO[],MATCH(PlnMsv_Tab_DocumentosAux[[#This Row],[ADQ_UBIGEO]],Tab_UBIGEO[UBIGEO],0),MATCH($W$34,Tab_UBIGEO[#Headers],0)),"")</f>
        <v/>
      </c>
      <c r="X1447" s="51" t="str">
        <f>IFERROR(INDEX(Tab_UBIGEO[],MATCH(PlnMsv_Tab_Documentos[[#This Row],[Departamento]],Tab_UBIGEO[Departamento],0),MATCH(X$34,Tab_UBIGEO[#Headers],0)),"")</f>
        <v/>
      </c>
      <c r="Y1447" s="51" t="str">
        <f>IFERROR(INDEX(Tab_UBIGEO[],MATCH(PlnMsv_Tab_Documentos[[#This Row],[Provincia]],Tab_UBIGEO[Provincia],0),MATCH(Y$34,Tab_UBIGEO[#Headers],0)),"")</f>
        <v/>
      </c>
      <c r="Z1447" s="50" t="str">
        <f>IF(PlnMsv_Tab_Documentos[[#This Row],[Departamento]]&lt;&gt;"",IF(COUNTIF(Tab_UBIGEO[Departamento],PlnMsv_Tab_Documentos[[#This Row],[Departamento]])&gt;=1,1,0),"")</f>
        <v/>
      </c>
      <c r="AA14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7" s="34"/>
    </row>
    <row r="1448" spans="3:29" ht="27.6" customHeight="1">
      <c r="C1448" s="88"/>
      <c r="D1448" s="89"/>
      <c r="E1448" s="90"/>
      <c r="F1448" s="91"/>
      <c r="G1448" s="92"/>
      <c r="H1448" s="93"/>
      <c r="I1448" s="93"/>
      <c r="J1448" s="94"/>
      <c r="K1448" s="94"/>
      <c r="L1448" s="94"/>
      <c r="M1448" s="94"/>
      <c r="N1448" s="94"/>
      <c r="O1448" s="95"/>
      <c r="P1448" s="96"/>
      <c r="T1448" s="49">
        <v>1414</v>
      </c>
      <c r="U14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8" s="50" t="str">
        <f>IFERROR(INDEX(Tab_UBIGEO[],MATCH(PlnMsv_Tab_DocumentosAux[[#This Row],[ADQ_UBIGEO]],Tab_UBIGEO[UBIGEO],0),MATCH($V$34,Tab_UBIGEO[#Headers],0)),"")</f>
        <v/>
      </c>
      <c r="W1448" s="50" t="str">
        <f>IFERROR(INDEX(Tab_UBIGEO[],MATCH(PlnMsv_Tab_DocumentosAux[[#This Row],[ADQ_UBIGEO]],Tab_UBIGEO[UBIGEO],0),MATCH($W$34,Tab_UBIGEO[#Headers],0)),"")</f>
        <v/>
      </c>
      <c r="X1448" s="51" t="str">
        <f>IFERROR(INDEX(Tab_UBIGEO[],MATCH(PlnMsv_Tab_Documentos[[#This Row],[Departamento]],Tab_UBIGEO[Departamento],0),MATCH(X$34,Tab_UBIGEO[#Headers],0)),"")</f>
        <v/>
      </c>
      <c r="Y1448" s="51" t="str">
        <f>IFERROR(INDEX(Tab_UBIGEO[],MATCH(PlnMsv_Tab_Documentos[[#This Row],[Provincia]],Tab_UBIGEO[Provincia],0),MATCH(Y$34,Tab_UBIGEO[#Headers],0)),"")</f>
        <v/>
      </c>
      <c r="Z1448" s="50" t="str">
        <f>IF(PlnMsv_Tab_Documentos[[#This Row],[Departamento]]&lt;&gt;"",IF(COUNTIF(Tab_UBIGEO[Departamento],PlnMsv_Tab_Documentos[[#This Row],[Departamento]])&gt;=1,1,0),"")</f>
        <v/>
      </c>
      <c r="AA14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8" s="34"/>
    </row>
    <row r="1449" spans="3:29" ht="27.6" customHeight="1">
      <c r="C1449" s="88"/>
      <c r="D1449" s="89"/>
      <c r="E1449" s="90"/>
      <c r="F1449" s="91"/>
      <c r="G1449" s="92"/>
      <c r="H1449" s="93"/>
      <c r="I1449" s="93"/>
      <c r="J1449" s="94"/>
      <c r="K1449" s="94"/>
      <c r="L1449" s="94"/>
      <c r="M1449" s="94"/>
      <c r="N1449" s="94"/>
      <c r="O1449" s="95"/>
      <c r="P1449" s="96"/>
      <c r="T1449" s="49">
        <v>1415</v>
      </c>
      <c r="U14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49" s="50" t="str">
        <f>IFERROR(INDEX(Tab_UBIGEO[],MATCH(PlnMsv_Tab_DocumentosAux[[#This Row],[ADQ_UBIGEO]],Tab_UBIGEO[UBIGEO],0),MATCH($V$34,Tab_UBIGEO[#Headers],0)),"")</f>
        <v/>
      </c>
      <c r="W1449" s="50" t="str">
        <f>IFERROR(INDEX(Tab_UBIGEO[],MATCH(PlnMsv_Tab_DocumentosAux[[#This Row],[ADQ_UBIGEO]],Tab_UBIGEO[UBIGEO],0),MATCH($W$34,Tab_UBIGEO[#Headers],0)),"")</f>
        <v/>
      </c>
      <c r="X1449" s="51" t="str">
        <f>IFERROR(INDEX(Tab_UBIGEO[],MATCH(PlnMsv_Tab_Documentos[[#This Row],[Departamento]],Tab_UBIGEO[Departamento],0),MATCH(X$34,Tab_UBIGEO[#Headers],0)),"")</f>
        <v/>
      </c>
      <c r="Y1449" s="51" t="str">
        <f>IFERROR(INDEX(Tab_UBIGEO[],MATCH(PlnMsv_Tab_Documentos[[#This Row],[Provincia]],Tab_UBIGEO[Provincia],0),MATCH(Y$34,Tab_UBIGEO[#Headers],0)),"")</f>
        <v/>
      </c>
      <c r="Z1449" s="50" t="str">
        <f>IF(PlnMsv_Tab_Documentos[[#This Row],[Departamento]]&lt;&gt;"",IF(COUNTIF(Tab_UBIGEO[Departamento],PlnMsv_Tab_Documentos[[#This Row],[Departamento]])&gt;=1,1,0),"")</f>
        <v/>
      </c>
      <c r="AA14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49" s="34"/>
    </row>
    <row r="1450" spans="3:29" ht="27.6" customHeight="1">
      <c r="C1450" s="88"/>
      <c r="D1450" s="89"/>
      <c r="E1450" s="90"/>
      <c r="F1450" s="91"/>
      <c r="G1450" s="92"/>
      <c r="H1450" s="93"/>
      <c r="I1450" s="93"/>
      <c r="J1450" s="94"/>
      <c r="K1450" s="94"/>
      <c r="L1450" s="94"/>
      <c r="M1450" s="94"/>
      <c r="N1450" s="94"/>
      <c r="O1450" s="95"/>
      <c r="P1450" s="96"/>
      <c r="T1450" s="49">
        <v>1416</v>
      </c>
      <c r="U14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0" s="50" t="str">
        <f>IFERROR(INDEX(Tab_UBIGEO[],MATCH(PlnMsv_Tab_DocumentosAux[[#This Row],[ADQ_UBIGEO]],Tab_UBIGEO[UBIGEO],0),MATCH($V$34,Tab_UBIGEO[#Headers],0)),"")</f>
        <v/>
      </c>
      <c r="W1450" s="50" t="str">
        <f>IFERROR(INDEX(Tab_UBIGEO[],MATCH(PlnMsv_Tab_DocumentosAux[[#This Row],[ADQ_UBIGEO]],Tab_UBIGEO[UBIGEO],0),MATCH($W$34,Tab_UBIGEO[#Headers],0)),"")</f>
        <v/>
      </c>
      <c r="X1450" s="51" t="str">
        <f>IFERROR(INDEX(Tab_UBIGEO[],MATCH(PlnMsv_Tab_Documentos[[#This Row],[Departamento]],Tab_UBIGEO[Departamento],0),MATCH(X$34,Tab_UBIGEO[#Headers],0)),"")</f>
        <v/>
      </c>
      <c r="Y1450" s="51" t="str">
        <f>IFERROR(INDEX(Tab_UBIGEO[],MATCH(PlnMsv_Tab_Documentos[[#This Row],[Provincia]],Tab_UBIGEO[Provincia],0),MATCH(Y$34,Tab_UBIGEO[#Headers],0)),"")</f>
        <v/>
      </c>
      <c r="Z1450" s="50" t="str">
        <f>IF(PlnMsv_Tab_Documentos[[#This Row],[Departamento]]&lt;&gt;"",IF(COUNTIF(Tab_UBIGEO[Departamento],PlnMsv_Tab_Documentos[[#This Row],[Departamento]])&gt;=1,1,0),"")</f>
        <v/>
      </c>
      <c r="AA14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0" s="34"/>
    </row>
    <row r="1451" spans="3:29" ht="27.6" customHeight="1">
      <c r="C1451" s="88"/>
      <c r="D1451" s="89"/>
      <c r="E1451" s="90"/>
      <c r="F1451" s="91"/>
      <c r="G1451" s="92"/>
      <c r="H1451" s="93"/>
      <c r="I1451" s="93"/>
      <c r="J1451" s="94"/>
      <c r="K1451" s="94"/>
      <c r="L1451" s="94"/>
      <c r="M1451" s="94"/>
      <c r="N1451" s="94"/>
      <c r="O1451" s="95"/>
      <c r="P1451" s="96"/>
      <c r="T1451" s="49">
        <v>1417</v>
      </c>
      <c r="U14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1" s="50" t="str">
        <f>IFERROR(INDEX(Tab_UBIGEO[],MATCH(PlnMsv_Tab_DocumentosAux[[#This Row],[ADQ_UBIGEO]],Tab_UBIGEO[UBIGEO],0),MATCH($V$34,Tab_UBIGEO[#Headers],0)),"")</f>
        <v/>
      </c>
      <c r="W1451" s="50" t="str">
        <f>IFERROR(INDEX(Tab_UBIGEO[],MATCH(PlnMsv_Tab_DocumentosAux[[#This Row],[ADQ_UBIGEO]],Tab_UBIGEO[UBIGEO],0),MATCH($W$34,Tab_UBIGEO[#Headers],0)),"")</f>
        <v/>
      </c>
      <c r="X1451" s="51" t="str">
        <f>IFERROR(INDEX(Tab_UBIGEO[],MATCH(PlnMsv_Tab_Documentos[[#This Row],[Departamento]],Tab_UBIGEO[Departamento],0),MATCH(X$34,Tab_UBIGEO[#Headers],0)),"")</f>
        <v/>
      </c>
      <c r="Y1451" s="51" t="str">
        <f>IFERROR(INDEX(Tab_UBIGEO[],MATCH(PlnMsv_Tab_Documentos[[#This Row],[Provincia]],Tab_UBIGEO[Provincia],0),MATCH(Y$34,Tab_UBIGEO[#Headers],0)),"")</f>
        <v/>
      </c>
      <c r="Z1451" s="50" t="str">
        <f>IF(PlnMsv_Tab_Documentos[[#This Row],[Departamento]]&lt;&gt;"",IF(COUNTIF(Tab_UBIGEO[Departamento],PlnMsv_Tab_Documentos[[#This Row],[Departamento]])&gt;=1,1,0),"")</f>
        <v/>
      </c>
      <c r="AA14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1" s="34"/>
    </row>
    <row r="1452" spans="3:29" ht="27.6" customHeight="1">
      <c r="C1452" s="88"/>
      <c r="D1452" s="89"/>
      <c r="E1452" s="90"/>
      <c r="F1452" s="91"/>
      <c r="G1452" s="92"/>
      <c r="H1452" s="93"/>
      <c r="I1452" s="93"/>
      <c r="J1452" s="94"/>
      <c r="K1452" s="94"/>
      <c r="L1452" s="94"/>
      <c r="M1452" s="94"/>
      <c r="N1452" s="94"/>
      <c r="O1452" s="95"/>
      <c r="P1452" s="96"/>
      <c r="T1452" s="49">
        <v>1418</v>
      </c>
      <c r="U14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2" s="50" t="str">
        <f>IFERROR(INDEX(Tab_UBIGEO[],MATCH(PlnMsv_Tab_DocumentosAux[[#This Row],[ADQ_UBIGEO]],Tab_UBIGEO[UBIGEO],0),MATCH($V$34,Tab_UBIGEO[#Headers],0)),"")</f>
        <v/>
      </c>
      <c r="W1452" s="50" t="str">
        <f>IFERROR(INDEX(Tab_UBIGEO[],MATCH(PlnMsv_Tab_DocumentosAux[[#This Row],[ADQ_UBIGEO]],Tab_UBIGEO[UBIGEO],0),MATCH($W$34,Tab_UBIGEO[#Headers],0)),"")</f>
        <v/>
      </c>
      <c r="X1452" s="51" t="str">
        <f>IFERROR(INDEX(Tab_UBIGEO[],MATCH(PlnMsv_Tab_Documentos[[#This Row],[Departamento]],Tab_UBIGEO[Departamento],0),MATCH(X$34,Tab_UBIGEO[#Headers],0)),"")</f>
        <v/>
      </c>
      <c r="Y1452" s="51" t="str">
        <f>IFERROR(INDEX(Tab_UBIGEO[],MATCH(PlnMsv_Tab_Documentos[[#This Row],[Provincia]],Tab_UBIGEO[Provincia],0),MATCH(Y$34,Tab_UBIGEO[#Headers],0)),"")</f>
        <v/>
      </c>
      <c r="Z1452" s="50" t="str">
        <f>IF(PlnMsv_Tab_Documentos[[#This Row],[Departamento]]&lt;&gt;"",IF(COUNTIF(Tab_UBIGEO[Departamento],PlnMsv_Tab_Documentos[[#This Row],[Departamento]])&gt;=1,1,0),"")</f>
        <v/>
      </c>
      <c r="AA14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2" s="34"/>
    </row>
    <row r="1453" spans="3:29" ht="27.6" customHeight="1">
      <c r="C1453" s="88"/>
      <c r="D1453" s="89"/>
      <c r="E1453" s="90"/>
      <c r="F1453" s="91"/>
      <c r="G1453" s="92"/>
      <c r="H1453" s="93"/>
      <c r="I1453" s="93"/>
      <c r="J1453" s="94"/>
      <c r="K1453" s="94"/>
      <c r="L1453" s="94"/>
      <c r="M1453" s="94"/>
      <c r="N1453" s="94"/>
      <c r="O1453" s="95"/>
      <c r="P1453" s="96"/>
      <c r="T1453" s="49">
        <v>1419</v>
      </c>
      <c r="U14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3" s="50" t="str">
        <f>IFERROR(INDEX(Tab_UBIGEO[],MATCH(PlnMsv_Tab_DocumentosAux[[#This Row],[ADQ_UBIGEO]],Tab_UBIGEO[UBIGEO],0),MATCH($V$34,Tab_UBIGEO[#Headers],0)),"")</f>
        <v/>
      </c>
      <c r="W1453" s="50" t="str">
        <f>IFERROR(INDEX(Tab_UBIGEO[],MATCH(PlnMsv_Tab_DocumentosAux[[#This Row],[ADQ_UBIGEO]],Tab_UBIGEO[UBIGEO],0),MATCH($W$34,Tab_UBIGEO[#Headers],0)),"")</f>
        <v/>
      </c>
      <c r="X1453" s="51" t="str">
        <f>IFERROR(INDEX(Tab_UBIGEO[],MATCH(PlnMsv_Tab_Documentos[[#This Row],[Departamento]],Tab_UBIGEO[Departamento],0),MATCH(X$34,Tab_UBIGEO[#Headers],0)),"")</f>
        <v/>
      </c>
      <c r="Y1453" s="51" t="str">
        <f>IFERROR(INDEX(Tab_UBIGEO[],MATCH(PlnMsv_Tab_Documentos[[#This Row],[Provincia]],Tab_UBIGEO[Provincia],0),MATCH(Y$34,Tab_UBIGEO[#Headers],0)),"")</f>
        <v/>
      </c>
      <c r="Z1453" s="50" t="str">
        <f>IF(PlnMsv_Tab_Documentos[[#This Row],[Departamento]]&lt;&gt;"",IF(COUNTIF(Tab_UBIGEO[Departamento],PlnMsv_Tab_Documentos[[#This Row],[Departamento]])&gt;=1,1,0),"")</f>
        <v/>
      </c>
      <c r="AA14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3" s="34"/>
    </row>
    <row r="1454" spans="3:29" ht="27.6" customHeight="1">
      <c r="C1454" s="88"/>
      <c r="D1454" s="89"/>
      <c r="E1454" s="90"/>
      <c r="F1454" s="91"/>
      <c r="G1454" s="92"/>
      <c r="H1454" s="93"/>
      <c r="I1454" s="93"/>
      <c r="J1454" s="94"/>
      <c r="K1454" s="94"/>
      <c r="L1454" s="94"/>
      <c r="M1454" s="94"/>
      <c r="N1454" s="94"/>
      <c r="O1454" s="95"/>
      <c r="P1454" s="96"/>
      <c r="T1454" s="49">
        <v>1420</v>
      </c>
      <c r="U14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4" s="50" t="str">
        <f>IFERROR(INDEX(Tab_UBIGEO[],MATCH(PlnMsv_Tab_DocumentosAux[[#This Row],[ADQ_UBIGEO]],Tab_UBIGEO[UBIGEO],0),MATCH($V$34,Tab_UBIGEO[#Headers],0)),"")</f>
        <v/>
      </c>
      <c r="W1454" s="50" t="str">
        <f>IFERROR(INDEX(Tab_UBIGEO[],MATCH(PlnMsv_Tab_DocumentosAux[[#This Row],[ADQ_UBIGEO]],Tab_UBIGEO[UBIGEO],0),MATCH($W$34,Tab_UBIGEO[#Headers],0)),"")</f>
        <v/>
      </c>
      <c r="X1454" s="51" t="str">
        <f>IFERROR(INDEX(Tab_UBIGEO[],MATCH(PlnMsv_Tab_Documentos[[#This Row],[Departamento]],Tab_UBIGEO[Departamento],0),MATCH(X$34,Tab_UBIGEO[#Headers],0)),"")</f>
        <v/>
      </c>
      <c r="Y1454" s="51" t="str">
        <f>IFERROR(INDEX(Tab_UBIGEO[],MATCH(PlnMsv_Tab_Documentos[[#This Row],[Provincia]],Tab_UBIGEO[Provincia],0),MATCH(Y$34,Tab_UBIGEO[#Headers],0)),"")</f>
        <v/>
      </c>
      <c r="Z1454" s="50" t="str">
        <f>IF(PlnMsv_Tab_Documentos[[#This Row],[Departamento]]&lt;&gt;"",IF(COUNTIF(Tab_UBIGEO[Departamento],PlnMsv_Tab_Documentos[[#This Row],[Departamento]])&gt;=1,1,0),"")</f>
        <v/>
      </c>
      <c r="AA14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4" s="34"/>
    </row>
    <row r="1455" spans="3:29" ht="27.6" customHeight="1">
      <c r="C1455" s="88"/>
      <c r="D1455" s="89"/>
      <c r="E1455" s="90"/>
      <c r="F1455" s="91"/>
      <c r="G1455" s="92"/>
      <c r="H1455" s="93"/>
      <c r="I1455" s="93"/>
      <c r="J1455" s="94"/>
      <c r="K1455" s="94"/>
      <c r="L1455" s="94"/>
      <c r="M1455" s="94"/>
      <c r="N1455" s="94"/>
      <c r="O1455" s="95"/>
      <c r="P1455" s="96"/>
      <c r="T1455" s="49">
        <v>1421</v>
      </c>
      <c r="U14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5" s="50" t="str">
        <f>IFERROR(INDEX(Tab_UBIGEO[],MATCH(PlnMsv_Tab_DocumentosAux[[#This Row],[ADQ_UBIGEO]],Tab_UBIGEO[UBIGEO],0),MATCH($V$34,Tab_UBIGEO[#Headers],0)),"")</f>
        <v/>
      </c>
      <c r="W1455" s="50" t="str">
        <f>IFERROR(INDEX(Tab_UBIGEO[],MATCH(PlnMsv_Tab_DocumentosAux[[#This Row],[ADQ_UBIGEO]],Tab_UBIGEO[UBIGEO],0),MATCH($W$34,Tab_UBIGEO[#Headers],0)),"")</f>
        <v/>
      </c>
      <c r="X1455" s="51" t="str">
        <f>IFERROR(INDEX(Tab_UBIGEO[],MATCH(PlnMsv_Tab_Documentos[[#This Row],[Departamento]],Tab_UBIGEO[Departamento],0),MATCH(X$34,Tab_UBIGEO[#Headers],0)),"")</f>
        <v/>
      </c>
      <c r="Y1455" s="51" t="str">
        <f>IFERROR(INDEX(Tab_UBIGEO[],MATCH(PlnMsv_Tab_Documentos[[#This Row],[Provincia]],Tab_UBIGEO[Provincia],0),MATCH(Y$34,Tab_UBIGEO[#Headers],0)),"")</f>
        <v/>
      </c>
      <c r="Z1455" s="50" t="str">
        <f>IF(PlnMsv_Tab_Documentos[[#This Row],[Departamento]]&lt;&gt;"",IF(COUNTIF(Tab_UBIGEO[Departamento],PlnMsv_Tab_Documentos[[#This Row],[Departamento]])&gt;=1,1,0),"")</f>
        <v/>
      </c>
      <c r="AA14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5" s="34"/>
    </row>
    <row r="1456" spans="3:29" ht="27.6" customHeight="1">
      <c r="C1456" s="88"/>
      <c r="D1456" s="89"/>
      <c r="E1456" s="90"/>
      <c r="F1456" s="91"/>
      <c r="G1456" s="92"/>
      <c r="H1456" s="93"/>
      <c r="I1456" s="93"/>
      <c r="J1456" s="94"/>
      <c r="K1456" s="94"/>
      <c r="L1456" s="94"/>
      <c r="M1456" s="94"/>
      <c r="N1456" s="94"/>
      <c r="O1456" s="95"/>
      <c r="P1456" s="96"/>
      <c r="T1456" s="49">
        <v>1422</v>
      </c>
      <c r="U14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6" s="50" t="str">
        <f>IFERROR(INDEX(Tab_UBIGEO[],MATCH(PlnMsv_Tab_DocumentosAux[[#This Row],[ADQ_UBIGEO]],Tab_UBIGEO[UBIGEO],0),MATCH($V$34,Tab_UBIGEO[#Headers],0)),"")</f>
        <v/>
      </c>
      <c r="W1456" s="50" t="str">
        <f>IFERROR(INDEX(Tab_UBIGEO[],MATCH(PlnMsv_Tab_DocumentosAux[[#This Row],[ADQ_UBIGEO]],Tab_UBIGEO[UBIGEO],0),MATCH($W$34,Tab_UBIGEO[#Headers],0)),"")</f>
        <v/>
      </c>
      <c r="X1456" s="51" t="str">
        <f>IFERROR(INDEX(Tab_UBIGEO[],MATCH(PlnMsv_Tab_Documentos[[#This Row],[Departamento]],Tab_UBIGEO[Departamento],0),MATCH(X$34,Tab_UBIGEO[#Headers],0)),"")</f>
        <v/>
      </c>
      <c r="Y1456" s="51" t="str">
        <f>IFERROR(INDEX(Tab_UBIGEO[],MATCH(PlnMsv_Tab_Documentos[[#This Row],[Provincia]],Tab_UBIGEO[Provincia],0),MATCH(Y$34,Tab_UBIGEO[#Headers],0)),"")</f>
        <v/>
      </c>
      <c r="Z1456" s="50" t="str">
        <f>IF(PlnMsv_Tab_Documentos[[#This Row],[Departamento]]&lt;&gt;"",IF(COUNTIF(Tab_UBIGEO[Departamento],PlnMsv_Tab_Documentos[[#This Row],[Departamento]])&gt;=1,1,0),"")</f>
        <v/>
      </c>
      <c r="AA14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6" s="34"/>
    </row>
    <row r="1457" spans="3:29" ht="27.6" customHeight="1">
      <c r="C1457" s="88"/>
      <c r="D1457" s="89"/>
      <c r="E1457" s="90"/>
      <c r="F1457" s="91"/>
      <c r="G1457" s="92"/>
      <c r="H1457" s="93"/>
      <c r="I1457" s="93"/>
      <c r="J1457" s="94"/>
      <c r="K1457" s="94"/>
      <c r="L1457" s="94"/>
      <c r="M1457" s="94"/>
      <c r="N1457" s="94"/>
      <c r="O1457" s="95"/>
      <c r="P1457" s="96"/>
      <c r="T1457" s="49">
        <v>1423</v>
      </c>
      <c r="U14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7" s="50" t="str">
        <f>IFERROR(INDEX(Tab_UBIGEO[],MATCH(PlnMsv_Tab_DocumentosAux[[#This Row],[ADQ_UBIGEO]],Tab_UBIGEO[UBIGEO],0),MATCH($V$34,Tab_UBIGEO[#Headers],0)),"")</f>
        <v/>
      </c>
      <c r="W1457" s="50" t="str">
        <f>IFERROR(INDEX(Tab_UBIGEO[],MATCH(PlnMsv_Tab_DocumentosAux[[#This Row],[ADQ_UBIGEO]],Tab_UBIGEO[UBIGEO],0),MATCH($W$34,Tab_UBIGEO[#Headers],0)),"")</f>
        <v/>
      </c>
      <c r="X1457" s="51" t="str">
        <f>IFERROR(INDEX(Tab_UBIGEO[],MATCH(PlnMsv_Tab_Documentos[[#This Row],[Departamento]],Tab_UBIGEO[Departamento],0),MATCH(X$34,Tab_UBIGEO[#Headers],0)),"")</f>
        <v/>
      </c>
      <c r="Y1457" s="51" t="str">
        <f>IFERROR(INDEX(Tab_UBIGEO[],MATCH(PlnMsv_Tab_Documentos[[#This Row],[Provincia]],Tab_UBIGEO[Provincia],0),MATCH(Y$34,Tab_UBIGEO[#Headers],0)),"")</f>
        <v/>
      </c>
      <c r="Z1457" s="50" t="str">
        <f>IF(PlnMsv_Tab_Documentos[[#This Row],[Departamento]]&lt;&gt;"",IF(COUNTIF(Tab_UBIGEO[Departamento],PlnMsv_Tab_Documentos[[#This Row],[Departamento]])&gt;=1,1,0),"")</f>
        <v/>
      </c>
      <c r="AA14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7" s="34"/>
    </row>
    <row r="1458" spans="3:29" ht="27.6" customHeight="1">
      <c r="C1458" s="88"/>
      <c r="D1458" s="89"/>
      <c r="E1458" s="90"/>
      <c r="F1458" s="91"/>
      <c r="G1458" s="92"/>
      <c r="H1458" s="93"/>
      <c r="I1458" s="93"/>
      <c r="J1458" s="94"/>
      <c r="K1458" s="94"/>
      <c r="L1458" s="94"/>
      <c r="M1458" s="94"/>
      <c r="N1458" s="94"/>
      <c r="O1458" s="95"/>
      <c r="P1458" s="96"/>
      <c r="T1458" s="49">
        <v>1424</v>
      </c>
      <c r="U14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8" s="50" t="str">
        <f>IFERROR(INDEX(Tab_UBIGEO[],MATCH(PlnMsv_Tab_DocumentosAux[[#This Row],[ADQ_UBIGEO]],Tab_UBIGEO[UBIGEO],0),MATCH($V$34,Tab_UBIGEO[#Headers],0)),"")</f>
        <v/>
      </c>
      <c r="W1458" s="50" t="str">
        <f>IFERROR(INDEX(Tab_UBIGEO[],MATCH(PlnMsv_Tab_DocumentosAux[[#This Row],[ADQ_UBIGEO]],Tab_UBIGEO[UBIGEO],0),MATCH($W$34,Tab_UBIGEO[#Headers],0)),"")</f>
        <v/>
      </c>
      <c r="X1458" s="51" t="str">
        <f>IFERROR(INDEX(Tab_UBIGEO[],MATCH(PlnMsv_Tab_Documentos[[#This Row],[Departamento]],Tab_UBIGEO[Departamento],0),MATCH(X$34,Tab_UBIGEO[#Headers],0)),"")</f>
        <v/>
      </c>
      <c r="Y1458" s="51" t="str">
        <f>IFERROR(INDEX(Tab_UBIGEO[],MATCH(PlnMsv_Tab_Documentos[[#This Row],[Provincia]],Tab_UBIGEO[Provincia],0),MATCH(Y$34,Tab_UBIGEO[#Headers],0)),"")</f>
        <v/>
      </c>
      <c r="Z1458" s="50" t="str">
        <f>IF(PlnMsv_Tab_Documentos[[#This Row],[Departamento]]&lt;&gt;"",IF(COUNTIF(Tab_UBIGEO[Departamento],PlnMsv_Tab_Documentos[[#This Row],[Departamento]])&gt;=1,1,0),"")</f>
        <v/>
      </c>
      <c r="AA14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8" s="34"/>
    </row>
    <row r="1459" spans="3:29" ht="27.6" customHeight="1">
      <c r="C1459" s="88"/>
      <c r="D1459" s="89"/>
      <c r="E1459" s="90"/>
      <c r="F1459" s="91"/>
      <c r="G1459" s="92"/>
      <c r="H1459" s="93"/>
      <c r="I1459" s="93"/>
      <c r="J1459" s="94"/>
      <c r="K1459" s="94"/>
      <c r="L1459" s="94"/>
      <c r="M1459" s="94"/>
      <c r="N1459" s="94"/>
      <c r="O1459" s="95"/>
      <c r="P1459" s="96"/>
      <c r="T1459" s="49">
        <v>1425</v>
      </c>
      <c r="U14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59" s="50" t="str">
        <f>IFERROR(INDEX(Tab_UBIGEO[],MATCH(PlnMsv_Tab_DocumentosAux[[#This Row],[ADQ_UBIGEO]],Tab_UBIGEO[UBIGEO],0),MATCH($V$34,Tab_UBIGEO[#Headers],0)),"")</f>
        <v/>
      </c>
      <c r="W1459" s="50" t="str">
        <f>IFERROR(INDEX(Tab_UBIGEO[],MATCH(PlnMsv_Tab_DocumentosAux[[#This Row],[ADQ_UBIGEO]],Tab_UBIGEO[UBIGEO],0),MATCH($W$34,Tab_UBIGEO[#Headers],0)),"")</f>
        <v/>
      </c>
      <c r="X1459" s="51" t="str">
        <f>IFERROR(INDEX(Tab_UBIGEO[],MATCH(PlnMsv_Tab_Documentos[[#This Row],[Departamento]],Tab_UBIGEO[Departamento],0),MATCH(X$34,Tab_UBIGEO[#Headers],0)),"")</f>
        <v/>
      </c>
      <c r="Y1459" s="51" t="str">
        <f>IFERROR(INDEX(Tab_UBIGEO[],MATCH(PlnMsv_Tab_Documentos[[#This Row],[Provincia]],Tab_UBIGEO[Provincia],0),MATCH(Y$34,Tab_UBIGEO[#Headers],0)),"")</f>
        <v/>
      </c>
      <c r="Z1459" s="50" t="str">
        <f>IF(PlnMsv_Tab_Documentos[[#This Row],[Departamento]]&lt;&gt;"",IF(COUNTIF(Tab_UBIGEO[Departamento],PlnMsv_Tab_Documentos[[#This Row],[Departamento]])&gt;=1,1,0),"")</f>
        <v/>
      </c>
      <c r="AA14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59" s="34"/>
    </row>
    <row r="1460" spans="3:29" ht="27.6" customHeight="1">
      <c r="C1460" s="88"/>
      <c r="D1460" s="89"/>
      <c r="E1460" s="90"/>
      <c r="F1460" s="91"/>
      <c r="G1460" s="92"/>
      <c r="H1460" s="93"/>
      <c r="I1460" s="93"/>
      <c r="J1460" s="94"/>
      <c r="K1460" s="94"/>
      <c r="L1460" s="94"/>
      <c r="M1460" s="94"/>
      <c r="N1460" s="94"/>
      <c r="O1460" s="95"/>
      <c r="P1460" s="96"/>
      <c r="T1460" s="49">
        <v>1426</v>
      </c>
      <c r="U14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0" s="50" t="str">
        <f>IFERROR(INDEX(Tab_UBIGEO[],MATCH(PlnMsv_Tab_DocumentosAux[[#This Row],[ADQ_UBIGEO]],Tab_UBIGEO[UBIGEO],0),MATCH($V$34,Tab_UBIGEO[#Headers],0)),"")</f>
        <v/>
      </c>
      <c r="W1460" s="50" t="str">
        <f>IFERROR(INDEX(Tab_UBIGEO[],MATCH(PlnMsv_Tab_DocumentosAux[[#This Row],[ADQ_UBIGEO]],Tab_UBIGEO[UBIGEO],0),MATCH($W$34,Tab_UBIGEO[#Headers],0)),"")</f>
        <v/>
      </c>
      <c r="X1460" s="51" t="str">
        <f>IFERROR(INDEX(Tab_UBIGEO[],MATCH(PlnMsv_Tab_Documentos[[#This Row],[Departamento]],Tab_UBIGEO[Departamento],0),MATCH(X$34,Tab_UBIGEO[#Headers],0)),"")</f>
        <v/>
      </c>
      <c r="Y1460" s="51" t="str">
        <f>IFERROR(INDEX(Tab_UBIGEO[],MATCH(PlnMsv_Tab_Documentos[[#This Row],[Provincia]],Tab_UBIGEO[Provincia],0),MATCH(Y$34,Tab_UBIGEO[#Headers],0)),"")</f>
        <v/>
      </c>
      <c r="Z1460" s="50" t="str">
        <f>IF(PlnMsv_Tab_Documentos[[#This Row],[Departamento]]&lt;&gt;"",IF(COUNTIF(Tab_UBIGEO[Departamento],PlnMsv_Tab_Documentos[[#This Row],[Departamento]])&gt;=1,1,0),"")</f>
        <v/>
      </c>
      <c r="AA14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0" s="34"/>
    </row>
    <row r="1461" spans="3:29" ht="27.6" customHeight="1">
      <c r="C1461" s="88"/>
      <c r="D1461" s="89"/>
      <c r="E1461" s="90"/>
      <c r="F1461" s="91"/>
      <c r="G1461" s="92"/>
      <c r="H1461" s="93"/>
      <c r="I1461" s="93"/>
      <c r="J1461" s="94"/>
      <c r="K1461" s="94"/>
      <c r="L1461" s="94"/>
      <c r="M1461" s="94"/>
      <c r="N1461" s="94"/>
      <c r="O1461" s="95"/>
      <c r="P1461" s="96"/>
      <c r="T1461" s="49">
        <v>1427</v>
      </c>
      <c r="U14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1" s="50" t="str">
        <f>IFERROR(INDEX(Tab_UBIGEO[],MATCH(PlnMsv_Tab_DocumentosAux[[#This Row],[ADQ_UBIGEO]],Tab_UBIGEO[UBIGEO],0),MATCH($V$34,Tab_UBIGEO[#Headers],0)),"")</f>
        <v/>
      </c>
      <c r="W1461" s="50" t="str">
        <f>IFERROR(INDEX(Tab_UBIGEO[],MATCH(PlnMsv_Tab_DocumentosAux[[#This Row],[ADQ_UBIGEO]],Tab_UBIGEO[UBIGEO],0),MATCH($W$34,Tab_UBIGEO[#Headers],0)),"")</f>
        <v/>
      </c>
      <c r="X1461" s="51" t="str">
        <f>IFERROR(INDEX(Tab_UBIGEO[],MATCH(PlnMsv_Tab_Documentos[[#This Row],[Departamento]],Tab_UBIGEO[Departamento],0),MATCH(X$34,Tab_UBIGEO[#Headers],0)),"")</f>
        <v/>
      </c>
      <c r="Y1461" s="51" t="str">
        <f>IFERROR(INDEX(Tab_UBIGEO[],MATCH(PlnMsv_Tab_Documentos[[#This Row],[Provincia]],Tab_UBIGEO[Provincia],0),MATCH(Y$34,Tab_UBIGEO[#Headers],0)),"")</f>
        <v/>
      </c>
      <c r="Z1461" s="50" t="str">
        <f>IF(PlnMsv_Tab_Documentos[[#This Row],[Departamento]]&lt;&gt;"",IF(COUNTIF(Tab_UBIGEO[Departamento],PlnMsv_Tab_Documentos[[#This Row],[Departamento]])&gt;=1,1,0),"")</f>
        <v/>
      </c>
      <c r="AA14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1" s="34"/>
    </row>
    <row r="1462" spans="3:29" ht="27.6" customHeight="1">
      <c r="C1462" s="88"/>
      <c r="D1462" s="89"/>
      <c r="E1462" s="90"/>
      <c r="F1462" s="91"/>
      <c r="G1462" s="92"/>
      <c r="H1462" s="93"/>
      <c r="I1462" s="93"/>
      <c r="J1462" s="94"/>
      <c r="K1462" s="94"/>
      <c r="L1462" s="94"/>
      <c r="M1462" s="94"/>
      <c r="N1462" s="94"/>
      <c r="O1462" s="95"/>
      <c r="P1462" s="96"/>
      <c r="T1462" s="49">
        <v>1428</v>
      </c>
      <c r="U14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2" s="50" t="str">
        <f>IFERROR(INDEX(Tab_UBIGEO[],MATCH(PlnMsv_Tab_DocumentosAux[[#This Row],[ADQ_UBIGEO]],Tab_UBIGEO[UBIGEO],0),MATCH($V$34,Tab_UBIGEO[#Headers],0)),"")</f>
        <v/>
      </c>
      <c r="W1462" s="50" t="str">
        <f>IFERROR(INDEX(Tab_UBIGEO[],MATCH(PlnMsv_Tab_DocumentosAux[[#This Row],[ADQ_UBIGEO]],Tab_UBIGEO[UBIGEO],0),MATCH($W$34,Tab_UBIGEO[#Headers],0)),"")</f>
        <v/>
      </c>
      <c r="X1462" s="51" t="str">
        <f>IFERROR(INDEX(Tab_UBIGEO[],MATCH(PlnMsv_Tab_Documentos[[#This Row],[Departamento]],Tab_UBIGEO[Departamento],0),MATCH(X$34,Tab_UBIGEO[#Headers],0)),"")</f>
        <v/>
      </c>
      <c r="Y1462" s="51" t="str">
        <f>IFERROR(INDEX(Tab_UBIGEO[],MATCH(PlnMsv_Tab_Documentos[[#This Row],[Provincia]],Tab_UBIGEO[Provincia],0),MATCH(Y$34,Tab_UBIGEO[#Headers],0)),"")</f>
        <v/>
      </c>
      <c r="Z1462" s="50" t="str">
        <f>IF(PlnMsv_Tab_Documentos[[#This Row],[Departamento]]&lt;&gt;"",IF(COUNTIF(Tab_UBIGEO[Departamento],PlnMsv_Tab_Documentos[[#This Row],[Departamento]])&gt;=1,1,0),"")</f>
        <v/>
      </c>
      <c r="AA14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2" s="34"/>
    </row>
    <row r="1463" spans="3:29" ht="27.6" customHeight="1">
      <c r="C1463" s="88"/>
      <c r="D1463" s="89"/>
      <c r="E1463" s="90"/>
      <c r="F1463" s="91"/>
      <c r="G1463" s="92"/>
      <c r="H1463" s="93"/>
      <c r="I1463" s="93"/>
      <c r="J1463" s="94"/>
      <c r="K1463" s="94"/>
      <c r="L1463" s="94"/>
      <c r="M1463" s="94"/>
      <c r="N1463" s="94"/>
      <c r="O1463" s="95"/>
      <c r="P1463" s="96"/>
      <c r="T1463" s="49">
        <v>1429</v>
      </c>
      <c r="U14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3" s="50" t="str">
        <f>IFERROR(INDEX(Tab_UBIGEO[],MATCH(PlnMsv_Tab_DocumentosAux[[#This Row],[ADQ_UBIGEO]],Tab_UBIGEO[UBIGEO],0),MATCH($V$34,Tab_UBIGEO[#Headers],0)),"")</f>
        <v/>
      </c>
      <c r="W1463" s="50" t="str">
        <f>IFERROR(INDEX(Tab_UBIGEO[],MATCH(PlnMsv_Tab_DocumentosAux[[#This Row],[ADQ_UBIGEO]],Tab_UBIGEO[UBIGEO],0),MATCH($W$34,Tab_UBIGEO[#Headers],0)),"")</f>
        <v/>
      </c>
      <c r="X1463" s="51" t="str">
        <f>IFERROR(INDEX(Tab_UBIGEO[],MATCH(PlnMsv_Tab_Documentos[[#This Row],[Departamento]],Tab_UBIGEO[Departamento],0),MATCH(X$34,Tab_UBIGEO[#Headers],0)),"")</f>
        <v/>
      </c>
      <c r="Y1463" s="51" t="str">
        <f>IFERROR(INDEX(Tab_UBIGEO[],MATCH(PlnMsv_Tab_Documentos[[#This Row],[Provincia]],Tab_UBIGEO[Provincia],0),MATCH(Y$34,Tab_UBIGEO[#Headers],0)),"")</f>
        <v/>
      </c>
      <c r="Z1463" s="50" t="str">
        <f>IF(PlnMsv_Tab_Documentos[[#This Row],[Departamento]]&lt;&gt;"",IF(COUNTIF(Tab_UBIGEO[Departamento],PlnMsv_Tab_Documentos[[#This Row],[Departamento]])&gt;=1,1,0),"")</f>
        <v/>
      </c>
      <c r="AA14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3" s="34"/>
    </row>
    <row r="1464" spans="3:29" ht="27.6" customHeight="1">
      <c r="C1464" s="88"/>
      <c r="D1464" s="89"/>
      <c r="E1464" s="90"/>
      <c r="F1464" s="91"/>
      <c r="G1464" s="92"/>
      <c r="H1464" s="93"/>
      <c r="I1464" s="93"/>
      <c r="J1464" s="94"/>
      <c r="K1464" s="94"/>
      <c r="L1464" s="94"/>
      <c r="M1464" s="94"/>
      <c r="N1464" s="94"/>
      <c r="O1464" s="95"/>
      <c r="P1464" s="96"/>
      <c r="T1464" s="49">
        <v>1430</v>
      </c>
      <c r="U14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4" s="50" t="str">
        <f>IFERROR(INDEX(Tab_UBIGEO[],MATCH(PlnMsv_Tab_DocumentosAux[[#This Row],[ADQ_UBIGEO]],Tab_UBIGEO[UBIGEO],0),MATCH($V$34,Tab_UBIGEO[#Headers],0)),"")</f>
        <v/>
      </c>
      <c r="W1464" s="50" t="str">
        <f>IFERROR(INDEX(Tab_UBIGEO[],MATCH(PlnMsv_Tab_DocumentosAux[[#This Row],[ADQ_UBIGEO]],Tab_UBIGEO[UBIGEO],0),MATCH($W$34,Tab_UBIGEO[#Headers],0)),"")</f>
        <v/>
      </c>
      <c r="X1464" s="51" t="str">
        <f>IFERROR(INDEX(Tab_UBIGEO[],MATCH(PlnMsv_Tab_Documentos[[#This Row],[Departamento]],Tab_UBIGEO[Departamento],0),MATCH(X$34,Tab_UBIGEO[#Headers],0)),"")</f>
        <v/>
      </c>
      <c r="Y1464" s="51" t="str">
        <f>IFERROR(INDEX(Tab_UBIGEO[],MATCH(PlnMsv_Tab_Documentos[[#This Row],[Provincia]],Tab_UBIGEO[Provincia],0),MATCH(Y$34,Tab_UBIGEO[#Headers],0)),"")</f>
        <v/>
      </c>
      <c r="Z1464" s="50" t="str">
        <f>IF(PlnMsv_Tab_Documentos[[#This Row],[Departamento]]&lt;&gt;"",IF(COUNTIF(Tab_UBIGEO[Departamento],PlnMsv_Tab_Documentos[[#This Row],[Departamento]])&gt;=1,1,0),"")</f>
        <v/>
      </c>
      <c r="AA14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4" s="34"/>
    </row>
    <row r="1465" spans="3:29" ht="27.6" customHeight="1">
      <c r="C1465" s="88"/>
      <c r="D1465" s="89"/>
      <c r="E1465" s="90"/>
      <c r="F1465" s="91"/>
      <c r="G1465" s="92"/>
      <c r="H1465" s="93"/>
      <c r="I1465" s="93"/>
      <c r="J1465" s="94"/>
      <c r="K1465" s="94"/>
      <c r="L1465" s="94"/>
      <c r="M1465" s="94"/>
      <c r="N1465" s="94"/>
      <c r="O1465" s="95"/>
      <c r="P1465" s="96"/>
      <c r="T1465" s="49">
        <v>1431</v>
      </c>
      <c r="U14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5" s="50" t="str">
        <f>IFERROR(INDEX(Tab_UBIGEO[],MATCH(PlnMsv_Tab_DocumentosAux[[#This Row],[ADQ_UBIGEO]],Tab_UBIGEO[UBIGEO],0),MATCH($V$34,Tab_UBIGEO[#Headers],0)),"")</f>
        <v/>
      </c>
      <c r="W1465" s="50" t="str">
        <f>IFERROR(INDEX(Tab_UBIGEO[],MATCH(PlnMsv_Tab_DocumentosAux[[#This Row],[ADQ_UBIGEO]],Tab_UBIGEO[UBIGEO],0),MATCH($W$34,Tab_UBIGEO[#Headers],0)),"")</f>
        <v/>
      </c>
      <c r="X1465" s="51" t="str">
        <f>IFERROR(INDEX(Tab_UBIGEO[],MATCH(PlnMsv_Tab_Documentos[[#This Row],[Departamento]],Tab_UBIGEO[Departamento],0),MATCH(X$34,Tab_UBIGEO[#Headers],0)),"")</f>
        <v/>
      </c>
      <c r="Y1465" s="51" t="str">
        <f>IFERROR(INDEX(Tab_UBIGEO[],MATCH(PlnMsv_Tab_Documentos[[#This Row],[Provincia]],Tab_UBIGEO[Provincia],0),MATCH(Y$34,Tab_UBIGEO[#Headers],0)),"")</f>
        <v/>
      </c>
      <c r="Z1465" s="50" t="str">
        <f>IF(PlnMsv_Tab_Documentos[[#This Row],[Departamento]]&lt;&gt;"",IF(COUNTIF(Tab_UBIGEO[Departamento],PlnMsv_Tab_Documentos[[#This Row],[Departamento]])&gt;=1,1,0),"")</f>
        <v/>
      </c>
      <c r="AA14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5" s="34"/>
    </row>
    <row r="1466" spans="3:29" ht="27.6" customHeight="1">
      <c r="C1466" s="88"/>
      <c r="D1466" s="89"/>
      <c r="E1466" s="90"/>
      <c r="F1466" s="91"/>
      <c r="G1466" s="92"/>
      <c r="H1466" s="93"/>
      <c r="I1466" s="93"/>
      <c r="J1466" s="94"/>
      <c r="K1466" s="94"/>
      <c r="L1466" s="94"/>
      <c r="M1466" s="94"/>
      <c r="N1466" s="94"/>
      <c r="O1466" s="95"/>
      <c r="P1466" s="96"/>
      <c r="T1466" s="49">
        <v>1432</v>
      </c>
      <c r="U14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6" s="50" t="str">
        <f>IFERROR(INDEX(Tab_UBIGEO[],MATCH(PlnMsv_Tab_DocumentosAux[[#This Row],[ADQ_UBIGEO]],Tab_UBIGEO[UBIGEO],0),MATCH($V$34,Tab_UBIGEO[#Headers],0)),"")</f>
        <v/>
      </c>
      <c r="W1466" s="50" t="str">
        <f>IFERROR(INDEX(Tab_UBIGEO[],MATCH(PlnMsv_Tab_DocumentosAux[[#This Row],[ADQ_UBIGEO]],Tab_UBIGEO[UBIGEO],0),MATCH($W$34,Tab_UBIGEO[#Headers],0)),"")</f>
        <v/>
      </c>
      <c r="X1466" s="51" t="str">
        <f>IFERROR(INDEX(Tab_UBIGEO[],MATCH(PlnMsv_Tab_Documentos[[#This Row],[Departamento]],Tab_UBIGEO[Departamento],0),MATCH(X$34,Tab_UBIGEO[#Headers],0)),"")</f>
        <v/>
      </c>
      <c r="Y1466" s="51" t="str">
        <f>IFERROR(INDEX(Tab_UBIGEO[],MATCH(PlnMsv_Tab_Documentos[[#This Row],[Provincia]],Tab_UBIGEO[Provincia],0),MATCH(Y$34,Tab_UBIGEO[#Headers],0)),"")</f>
        <v/>
      </c>
      <c r="Z1466" s="50" t="str">
        <f>IF(PlnMsv_Tab_Documentos[[#This Row],[Departamento]]&lt;&gt;"",IF(COUNTIF(Tab_UBIGEO[Departamento],PlnMsv_Tab_Documentos[[#This Row],[Departamento]])&gt;=1,1,0),"")</f>
        <v/>
      </c>
      <c r="AA14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6" s="34"/>
    </row>
    <row r="1467" spans="3:29" ht="27.6" customHeight="1">
      <c r="C1467" s="88"/>
      <c r="D1467" s="89"/>
      <c r="E1467" s="90"/>
      <c r="F1467" s="91"/>
      <c r="G1467" s="92"/>
      <c r="H1467" s="93"/>
      <c r="I1467" s="93"/>
      <c r="J1467" s="94"/>
      <c r="K1467" s="94"/>
      <c r="L1467" s="94"/>
      <c r="M1467" s="94"/>
      <c r="N1467" s="94"/>
      <c r="O1467" s="95"/>
      <c r="P1467" s="96"/>
      <c r="T1467" s="49">
        <v>1433</v>
      </c>
      <c r="U14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7" s="50" t="str">
        <f>IFERROR(INDEX(Tab_UBIGEO[],MATCH(PlnMsv_Tab_DocumentosAux[[#This Row],[ADQ_UBIGEO]],Tab_UBIGEO[UBIGEO],0),MATCH($V$34,Tab_UBIGEO[#Headers],0)),"")</f>
        <v/>
      </c>
      <c r="W1467" s="50" t="str">
        <f>IFERROR(INDEX(Tab_UBIGEO[],MATCH(PlnMsv_Tab_DocumentosAux[[#This Row],[ADQ_UBIGEO]],Tab_UBIGEO[UBIGEO],0),MATCH($W$34,Tab_UBIGEO[#Headers],0)),"")</f>
        <v/>
      </c>
      <c r="X1467" s="51" t="str">
        <f>IFERROR(INDEX(Tab_UBIGEO[],MATCH(PlnMsv_Tab_Documentos[[#This Row],[Departamento]],Tab_UBIGEO[Departamento],0),MATCH(X$34,Tab_UBIGEO[#Headers],0)),"")</f>
        <v/>
      </c>
      <c r="Y1467" s="51" t="str">
        <f>IFERROR(INDEX(Tab_UBIGEO[],MATCH(PlnMsv_Tab_Documentos[[#This Row],[Provincia]],Tab_UBIGEO[Provincia],0),MATCH(Y$34,Tab_UBIGEO[#Headers],0)),"")</f>
        <v/>
      </c>
      <c r="Z1467" s="50" t="str">
        <f>IF(PlnMsv_Tab_Documentos[[#This Row],[Departamento]]&lt;&gt;"",IF(COUNTIF(Tab_UBIGEO[Departamento],PlnMsv_Tab_Documentos[[#This Row],[Departamento]])&gt;=1,1,0),"")</f>
        <v/>
      </c>
      <c r="AA14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7" s="34"/>
    </row>
    <row r="1468" spans="3:29" ht="27.6" customHeight="1">
      <c r="C1468" s="88"/>
      <c r="D1468" s="89"/>
      <c r="E1468" s="90"/>
      <c r="F1468" s="91"/>
      <c r="G1468" s="92"/>
      <c r="H1468" s="93"/>
      <c r="I1468" s="93"/>
      <c r="J1468" s="94"/>
      <c r="K1468" s="94"/>
      <c r="L1468" s="94"/>
      <c r="M1468" s="94"/>
      <c r="N1468" s="94"/>
      <c r="O1468" s="95"/>
      <c r="P1468" s="96"/>
      <c r="T1468" s="49">
        <v>1434</v>
      </c>
      <c r="U14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8" s="50" t="str">
        <f>IFERROR(INDEX(Tab_UBIGEO[],MATCH(PlnMsv_Tab_DocumentosAux[[#This Row],[ADQ_UBIGEO]],Tab_UBIGEO[UBIGEO],0),MATCH($V$34,Tab_UBIGEO[#Headers],0)),"")</f>
        <v/>
      </c>
      <c r="W1468" s="50" t="str">
        <f>IFERROR(INDEX(Tab_UBIGEO[],MATCH(PlnMsv_Tab_DocumentosAux[[#This Row],[ADQ_UBIGEO]],Tab_UBIGEO[UBIGEO],0),MATCH($W$34,Tab_UBIGEO[#Headers],0)),"")</f>
        <v/>
      </c>
      <c r="X1468" s="51" t="str">
        <f>IFERROR(INDEX(Tab_UBIGEO[],MATCH(PlnMsv_Tab_Documentos[[#This Row],[Departamento]],Tab_UBIGEO[Departamento],0),MATCH(X$34,Tab_UBIGEO[#Headers],0)),"")</f>
        <v/>
      </c>
      <c r="Y1468" s="51" t="str">
        <f>IFERROR(INDEX(Tab_UBIGEO[],MATCH(PlnMsv_Tab_Documentos[[#This Row],[Provincia]],Tab_UBIGEO[Provincia],0),MATCH(Y$34,Tab_UBIGEO[#Headers],0)),"")</f>
        <v/>
      </c>
      <c r="Z1468" s="50" t="str">
        <f>IF(PlnMsv_Tab_Documentos[[#This Row],[Departamento]]&lt;&gt;"",IF(COUNTIF(Tab_UBIGEO[Departamento],PlnMsv_Tab_Documentos[[#This Row],[Departamento]])&gt;=1,1,0),"")</f>
        <v/>
      </c>
      <c r="AA14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8" s="34"/>
    </row>
    <row r="1469" spans="3:29" ht="27.6" customHeight="1">
      <c r="C1469" s="88"/>
      <c r="D1469" s="89"/>
      <c r="E1469" s="90"/>
      <c r="F1469" s="91"/>
      <c r="G1469" s="92"/>
      <c r="H1469" s="93"/>
      <c r="I1469" s="93"/>
      <c r="J1469" s="94"/>
      <c r="K1469" s="94"/>
      <c r="L1469" s="94"/>
      <c r="M1469" s="94"/>
      <c r="N1469" s="94"/>
      <c r="O1469" s="95"/>
      <c r="P1469" s="96"/>
      <c r="T1469" s="49">
        <v>1435</v>
      </c>
      <c r="U14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69" s="50" t="str">
        <f>IFERROR(INDEX(Tab_UBIGEO[],MATCH(PlnMsv_Tab_DocumentosAux[[#This Row],[ADQ_UBIGEO]],Tab_UBIGEO[UBIGEO],0),MATCH($V$34,Tab_UBIGEO[#Headers],0)),"")</f>
        <v/>
      </c>
      <c r="W1469" s="50" t="str">
        <f>IFERROR(INDEX(Tab_UBIGEO[],MATCH(PlnMsv_Tab_DocumentosAux[[#This Row],[ADQ_UBIGEO]],Tab_UBIGEO[UBIGEO],0),MATCH($W$34,Tab_UBIGEO[#Headers],0)),"")</f>
        <v/>
      </c>
      <c r="X1469" s="51" t="str">
        <f>IFERROR(INDEX(Tab_UBIGEO[],MATCH(PlnMsv_Tab_Documentos[[#This Row],[Departamento]],Tab_UBIGEO[Departamento],0),MATCH(X$34,Tab_UBIGEO[#Headers],0)),"")</f>
        <v/>
      </c>
      <c r="Y1469" s="51" t="str">
        <f>IFERROR(INDEX(Tab_UBIGEO[],MATCH(PlnMsv_Tab_Documentos[[#This Row],[Provincia]],Tab_UBIGEO[Provincia],0),MATCH(Y$34,Tab_UBIGEO[#Headers],0)),"")</f>
        <v/>
      </c>
      <c r="Z1469" s="50" t="str">
        <f>IF(PlnMsv_Tab_Documentos[[#This Row],[Departamento]]&lt;&gt;"",IF(COUNTIF(Tab_UBIGEO[Departamento],PlnMsv_Tab_Documentos[[#This Row],[Departamento]])&gt;=1,1,0),"")</f>
        <v/>
      </c>
      <c r="AA14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69" s="34"/>
    </row>
    <row r="1470" spans="3:29" ht="27.6" customHeight="1">
      <c r="C1470" s="88"/>
      <c r="D1470" s="89"/>
      <c r="E1470" s="90"/>
      <c r="F1470" s="91"/>
      <c r="G1470" s="92"/>
      <c r="H1470" s="93"/>
      <c r="I1470" s="93"/>
      <c r="J1470" s="94"/>
      <c r="K1470" s="94"/>
      <c r="L1470" s="94"/>
      <c r="M1470" s="94"/>
      <c r="N1470" s="94"/>
      <c r="O1470" s="95"/>
      <c r="P1470" s="96"/>
      <c r="T1470" s="49">
        <v>1436</v>
      </c>
      <c r="U14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0" s="50" t="str">
        <f>IFERROR(INDEX(Tab_UBIGEO[],MATCH(PlnMsv_Tab_DocumentosAux[[#This Row],[ADQ_UBIGEO]],Tab_UBIGEO[UBIGEO],0),MATCH($V$34,Tab_UBIGEO[#Headers],0)),"")</f>
        <v/>
      </c>
      <c r="W1470" s="50" t="str">
        <f>IFERROR(INDEX(Tab_UBIGEO[],MATCH(PlnMsv_Tab_DocumentosAux[[#This Row],[ADQ_UBIGEO]],Tab_UBIGEO[UBIGEO],0),MATCH($W$34,Tab_UBIGEO[#Headers],0)),"")</f>
        <v/>
      </c>
      <c r="X1470" s="51" t="str">
        <f>IFERROR(INDEX(Tab_UBIGEO[],MATCH(PlnMsv_Tab_Documentos[[#This Row],[Departamento]],Tab_UBIGEO[Departamento],0),MATCH(X$34,Tab_UBIGEO[#Headers],0)),"")</f>
        <v/>
      </c>
      <c r="Y1470" s="51" t="str">
        <f>IFERROR(INDEX(Tab_UBIGEO[],MATCH(PlnMsv_Tab_Documentos[[#This Row],[Provincia]],Tab_UBIGEO[Provincia],0),MATCH(Y$34,Tab_UBIGEO[#Headers],0)),"")</f>
        <v/>
      </c>
      <c r="Z1470" s="50" t="str">
        <f>IF(PlnMsv_Tab_Documentos[[#This Row],[Departamento]]&lt;&gt;"",IF(COUNTIF(Tab_UBIGEO[Departamento],PlnMsv_Tab_Documentos[[#This Row],[Departamento]])&gt;=1,1,0),"")</f>
        <v/>
      </c>
      <c r="AA14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0" s="34"/>
    </row>
    <row r="1471" spans="3:29" ht="27.6" customHeight="1">
      <c r="C1471" s="88"/>
      <c r="D1471" s="89"/>
      <c r="E1471" s="90"/>
      <c r="F1471" s="91"/>
      <c r="G1471" s="92"/>
      <c r="H1471" s="93"/>
      <c r="I1471" s="93"/>
      <c r="J1471" s="94"/>
      <c r="K1471" s="94"/>
      <c r="L1471" s="94"/>
      <c r="M1471" s="94"/>
      <c r="N1471" s="94"/>
      <c r="O1471" s="95"/>
      <c r="P1471" s="96"/>
      <c r="T1471" s="49">
        <v>1437</v>
      </c>
      <c r="U14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1" s="50" t="str">
        <f>IFERROR(INDEX(Tab_UBIGEO[],MATCH(PlnMsv_Tab_DocumentosAux[[#This Row],[ADQ_UBIGEO]],Tab_UBIGEO[UBIGEO],0),MATCH($V$34,Tab_UBIGEO[#Headers],0)),"")</f>
        <v/>
      </c>
      <c r="W1471" s="50" t="str">
        <f>IFERROR(INDEX(Tab_UBIGEO[],MATCH(PlnMsv_Tab_DocumentosAux[[#This Row],[ADQ_UBIGEO]],Tab_UBIGEO[UBIGEO],0),MATCH($W$34,Tab_UBIGEO[#Headers],0)),"")</f>
        <v/>
      </c>
      <c r="X1471" s="51" t="str">
        <f>IFERROR(INDEX(Tab_UBIGEO[],MATCH(PlnMsv_Tab_Documentos[[#This Row],[Departamento]],Tab_UBIGEO[Departamento],0),MATCH(X$34,Tab_UBIGEO[#Headers],0)),"")</f>
        <v/>
      </c>
      <c r="Y1471" s="51" t="str">
        <f>IFERROR(INDEX(Tab_UBIGEO[],MATCH(PlnMsv_Tab_Documentos[[#This Row],[Provincia]],Tab_UBIGEO[Provincia],0),MATCH(Y$34,Tab_UBIGEO[#Headers],0)),"")</f>
        <v/>
      </c>
      <c r="Z1471" s="50" t="str">
        <f>IF(PlnMsv_Tab_Documentos[[#This Row],[Departamento]]&lt;&gt;"",IF(COUNTIF(Tab_UBIGEO[Departamento],PlnMsv_Tab_Documentos[[#This Row],[Departamento]])&gt;=1,1,0),"")</f>
        <v/>
      </c>
      <c r="AA14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1" s="34"/>
    </row>
    <row r="1472" spans="3:29" ht="27.6" customHeight="1">
      <c r="C1472" s="88"/>
      <c r="D1472" s="89"/>
      <c r="E1472" s="90"/>
      <c r="F1472" s="91"/>
      <c r="G1472" s="92"/>
      <c r="H1472" s="93"/>
      <c r="I1472" s="93"/>
      <c r="J1472" s="94"/>
      <c r="K1472" s="94"/>
      <c r="L1472" s="94"/>
      <c r="M1472" s="94"/>
      <c r="N1472" s="94"/>
      <c r="O1472" s="95"/>
      <c r="P1472" s="96"/>
      <c r="T1472" s="49">
        <v>1438</v>
      </c>
      <c r="U14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2" s="50" t="str">
        <f>IFERROR(INDEX(Tab_UBIGEO[],MATCH(PlnMsv_Tab_DocumentosAux[[#This Row],[ADQ_UBIGEO]],Tab_UBIGEO[UBIGEO],0),MATCH($V$34,Tab_UBIGEO[#Headers],0)),"")</f>
        <v/>
      </c>
      <c r="W1472" s="50" t="str">
        <f>IFERROR(INDEX(Tab_UBIGEO[],MATCH(PlnMsv_Tab_DocumentosAux[[#This Row],[ADQ_UBIGEO]],Tab_UBIGEO[UBIGEO],0),MATCH($W$34,Tab_UBIGEO[#Headers],0)),"")</f>
        <v/>
      </c>
      <c r="X1472" s="51" t="str">
        <f>IFERROR(INDEX(Tab_UBIGEO[],MATCH(PlnMsv_Tab_Documentos[[#This Row],[Departamento]],Tab_UBIGEO[Departamento],0),MATCH(X$34,Tab_UBIGEO[#Headers],0)),"")</f>
        <v/>
      </c>
      <c r="Y1472" s="51" t="str">
        <f>IFERROR(INDEX(Tab_UBIGEO[],MATCH(PlnMsv_Tab_Documentos[[#This Row],[Provincia]],Tab_UBIGEO[Provincia],0),MATCH(Y$34,Tab_UBIGEO[#Headers],0)),"")</f>
        <v/>
      </c>
      <c r="Z1472" s="50" t="str">
        <f>IF(PlnMsv_Tab_Documentos[[#This Row],[Departamento]]&lt;&gt;"",IF(COUNTIF(Tab_UBIGEO[Departamento],PlnMsv_Tab_Documentos[[#This Row],[Departamento]])&gt;=1,1,0),"")</f>
        <v/>
      </c>
      <c r="AA14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2" s="34"/>
    </row>
    <row r="1473" spans="3:29" ht="27.6" customHeight="1">
      <c r="C1473" s="88"/>
      <c r="D1473" s="89"/>
      <c r="E1473" s="90"/>
      <c r="F1473" s="91"/>
      <c r="G1473" s="92"/>
      <c r="H1473" s="93"/>
      <c r="I1473" s="93"/>
      <c r="J1473" s="94"/>
      <c r="K1473" s="94"/>
      <c r="L1473" s="94"/>
      <c r="M1473" s="94"/>
      <c r="N1473" s="94"/>
      <c r="O1473" s="95"/>
      <c r="P1473" s="96"/>
      <c r="T1473" s="49">
        <v>1439</v>
      </c>
      <c r="U14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3" s="50" t="str">
        <f>IFERROR(INDEX(Tab_UBIGEO[],MATCH(PlnMsv_Tab_DocumentosAux[[#This Row],[ADQ_UBIGEO]],Tab_UBIGEO[UBIGEO],0),MATCH($V$34,Tab_UBIGEO[#Headers],0)),"")</f>
        <v/>
      </c>
      <c r="W1473" s="50" t="str">
        <f>IFERROR(INDEX(Tab_UBIGEO[],MATCH(PlnMsv_Tab_DocumentosAux[[#This Row],[ADQ_UBIGEO]],Tab_UBIGEO[UBIGEO],0),MATCH($W$34,Tab_UBIGEO[#Headers],0)),"")</f>
        <v/>
      </c>
      <c r="X1473" s="51" t="str">
        <f>IFERROR(INDEX(Tab_UBIGEO[],MATCH(PlnMsv_Tab_Documentos[[#This Row],[Departamento]],Tab_UBIGEO[Departamento],0),MATCH(X$34,Tab_UBIGEO[#Headers],0)),"")</f>
        <v/>
      </c>
      <c r="Y1473" s="51" t="str">
        <f>IFERROR(INDEX(Tab_UBIGEO[],MATCH(PlnMsv_Tab_Documentos[[#This Row],[Provincia]],Tab_UBIGEO[Provincia],0),MATCH(Y$34,Tab_UBIGEO[#Headers],0)),"")</f>
        <v/>
      </c>
      <c r="Z1473" s="50" t="str">
        <f>IF(PlnMsv_Tab_Documentos[[#This Row],[Departamento]]&lt;&gt;"",IF(COUNTIF(Tab_UBIGEO[Departamento],PlnMsv_Tab_Documentos[[#This Row],[Departamento]])&gt;=1,1,0),"")</f>
        <v/>
      </c>
      <c r="AA14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3" s="34"/>
    </row>
    <row r="1474" spans="3:29" ht="27.6" customHeight="1">
      <c r="C1474" s="88"/>
      <c r="D1474" s="89"/>
      <c r="E1474" s="90"/>
      <c r="F1474" s="91"/>
      <c r="G1474" s="92"/>
      <c r="H1474" s="93"/>
      <c r="I1474" s="93"/>
      <c r="J1474" s="94"/>
      <c r="K1474" s="94"/>
      <c r="L1474" s="94"/>
      <c r="M1474" s="94"/>
      <c r="N1474" s="94"/>
      <c r="O1474" s="95"/>
      <c r="P1474" s="96"/>
      <c r="T1474" s="49">
        <v>1440</v>
      </c>
      <c r="U14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4" s="50" t="str">
        <f>IFERROR(INDEX(Tab_UBIGEO[],MATCH(PlnMsv_Tab_DocumentosAux[[#This Row],[ADQ_UBIGEO]],Tab_UBIGEO[UBIGEO],0),MATCH($V$34,Tab_UBIGEO[#Headers],0)),"")</f>
        <v/>
      </c>
      <c r="W1474" s="50" t="str">
        <f>IFERROR(INDEX(Tab_UBIGEO[],MATCH(PlnMsv_Tab_DocumentosAux[[#This Row],[ADQ_UBIGEO]],Tab_UBIGEO[UBIGEO],0),MATCH($W$34,Tab_UBIGEO[#Headers],0)),"")</f>
        <v/>
      </c>
      <c r="X1474" s="51" t="str">
        <f>IFERROR(INDEX(Tab_UBIGEO[],MATCH(PlnMsv_Tab_Documentos[[#This Row],[Departamento]],Tab_UBIGEO[Departamento],0),MATCH(X$34,Tab_UBIGEO[#Headers],0)),"")</f>
        <v/>
      </c>
      <c r="Y1474" s="51" t="str">
        <f>IFERROR(INDEX(Tab_UBIGEO[],MATCH(PlnMsv_Tab_Documentos[[#This Row],[Provincia]],Tab_UBIGEO[Provincia],0),MATCH(Y$34,Tab_UBIGEO[#Headers],0)),"")</f>
        <v/>
      </c>
      <c r="Z1474" s="50" t="str">
        <f>IF(PlnMsv_Tab_Documentos[[#This Row],[Departamento]]&lt;&gt;"",IF(COUNTIF(Tab_UBIGEO[Departamento],PlnMsv_Tab_Documentos[[#This Row],[Departamento]])&gt;=1,1,0),"")</f>
        <v/>
      </c>
      <c r="AA14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4" s="34"/>
    </row>
    <row r="1475" spans="3:29" ht="27.6" customHeight="1">
      <c r="C1475" s="88"/>
      <c r="D1475" s="89"/>
      <c r="E1475" s="90"/>
      <c r="F1475" s="91"/>
      <c r="G1475" s="92"/>
      <c r="H1475" s="93"/>
      <c r="I1475" s="93"/>
      <c r="J1475" s="94"/>
      <c r="K1475" s="94"/>
      <c r="L1475" s="94"/>
      <c r="M1475" s="94"/>
      <c r="N1475" s="94"/>
      <c r="O1475" s="95"/>
      <c r="P1475" s="96"/>
      <c r="T1475" s="49">
        <v>1441</v>
      </c>
      <c r="U14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5" s="50" t="str">
        <f>IFERROR(INDEX(Tab_UBIGEO[],MATCH(PlnMsv_Tab_DocumentosAux[[#This Row],[ADQ_UBIGEO]],Tab_UBIGEO[UBIGEO],0),MATCH($V$34,Tab_UBIGEO[#Headers],0)),"")</f>
        <v/>
      </c>
      <c r="W1475" s="50" t="str">
        <f>IFERROR(INDEX(Tab_UBIGEO[],MATCH(PlnMsv_Tab_DocumentosAux[[#This Row],[ADQ_UBIGEO]],Tab_UBIGEO[UBIGEO],0),MATCH($W$34,Tab_UBIGEO[#Headers],0)),"")</f>
        <v/>
      </c>
      <c r="X1475" s="51" t="str">
        <f>IFERROR(INDEX(Tab_UBIGEO[],MATCH(PlnMsv_Tab_Documentos[[#This Row],[Departamento]],Tab_UBIGEO[Departamento],0),MATCH(X$34,Tab_UBIGEO[#Headers],0)),"")</f>
        <v/>
      </c>
      <c r="Y1475" s="51" t="str">
        <f>IFERROR(INDEX(Tab_UBIGEO[],MATCH(PlnMsv_Tab_Documentos[[#This Row],[Provincia]],Tab_UBIGEO[Provincia],0),MATCH(Y$34,Tab_UBIGEO[#Headers],0)),"")</f>
        <v/>
      </c>
      <c r="Z1475" s="50" t="str">
        <f>IF(PlnMsv_Tab_Documentos[[#This Row],[Departamento]]&lt;&gt;"",IF(COUNTIF(Tab_UBIGEO[Departamento],PlnMsv_Tab_Documentos[[#This Row],[Departamento]])&gt;=1,1,0),"")</f>
        <v/>
      </c>
      <c r="AA14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5" s="34"/>
    </row>
    <row r="1476" spans="3:29" ht="27.6" customHeight="1">
      <c r="C1476" s="88"/>
      <c r="D1476" s="89"/>
      <c r="E1476" s="90"/>
      <c r="F1476" s="91"/>
      <c r="G1476" s="92"/>
      <c r="H1476" s="93"/>
      <c r="I1476" s="93"/>
      <c r="J1476" s="94"/>
      <c r="K1476" s="94"/>
      <c r="L1476" s="94"/>
      <c r="M1476" s="94"/>
      <c r="N1476" s="94"/>
      <c r="O1476" s="95"/>
      <c r="P1476" s="96"/>
      <c r="T1476" s="49">
        <v>1442</v>
      </c>
      <c r="U14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6" s="50" t="str">
        <f>IFERROR(INDEX(Tab_UBIGEO[],MATCH(PlnMsv_Tab_DocumentosAux[[#This Row],[ADQ_UBIGEO]],Tab_UBIGEO[UBIGEO],0),MATCH($V$34,Tab_UBIGEO[#Headers],0)),"")</f>
        <v/>
      </c>
      <c r="W1476" s="50" t="str">
        <f>IFERROR(INDEX(Tab_UBIGEO[],MATCH(PlnMsv_Tab_DocumentosAux[[#This Row],[ADQ_UBIGEO]],Tab_UBIGEO[UBIGEO],0),MATCH($W$34,Tab_UBIGEO[#Headers],0)),"")</f>
        <v/>
      </c>
      <c r="X1476" s="51" t="str">
        <f>IFERROR(INDEX(Tab_UBIGEO[],MATCH(PlnMsv_Tab_Documentos[[#This Row],[Departamento]],Tab_UBIGEO[Departamento],0),MATCH(X$34,Tab_UBIGEO[#Headers],0)),"")</f>
        <v/>
      </c>
      <c r="Y1476" s="51" t="str">
        <f>IFERROR(INDEX(Tab_UBIGEO[],MATCH(PlnMsv_Tab_Documentos[[#This Row],[Provincia]],Tab_UBIGEO[Provincia],0),MATCH(Y$34,Tab_UBIGEO[#Headers],0)),"")</f>
        <v/>
      </c>
      <c r="Z1476" s="50" t="str">
        <f>IF(PlnMsv_Tab_Documentos[[#This Row],[Departamento]]&lt;&gt;"",IF(COUNTIF(Tab_UBIGEO[Departamento],PlnMsv_Tab_Documentos[[#This Row],[Departamento]])&gt;=1,1,0),"")</f>
        <v/>
      </c>
      <c r="AA14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6" s="34"/>
    </row>
    <row r="1477" spans="3:29" ht="27.6" customHeight="1">
      <c r="C1477" s="88"/>
      <c r="D1477" s="89"/>
      <c r="E1477" s="90"/>
      <c r="F1477" s="91"/>
      <c r="G1477" s="92"/>
      <c r="H1477" s="93"/>
      <c r="I1477" s="93"/>
      <c r="J1477" s="94"/>
      <c r="K1477" s="94"/>
      <c r="L1477" s="94"/>
      <c r="M1477" s="94"/>
      <c r="N1477" s="94"/>
      <c r="O1477" s="95"/>
      <c r="P1477" s="96"/>
      <c r="T1477" s="49">
        <v>1443</v>
      </c>
      <c r="U14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7" s="50" t="str">
        <f>IFERROR(INDEX(Tab_UBIGEO[],MATCH(PlnMsv_Tab_DocumentosAux[[#This Row],[ADQ_UBIGEO]],Tab_UBIGEO[UBIGEO],0),MATCH($V$34,Tab_UBIGEO[#Headers],0)),"")</f>
        <v/>
      </c>
      <c r="W1477" s="50" t="str">
        <f>IFERROR(INDEX(Tab_UBIGEO[],MATCH(PlnMsv_Tab_DocumentosAux[[#This Row],[ADQ_UBIGEO]],Tab_UBIGEO[UBIGEO],0),MATCH($W$34,Tab_UBIGEO[#Headers],0)),"")</f>
        <v/>
      </c>
      <c r="X1477" s="51" t="str">
        <f>IFERROR(INDEX(Tab_UBIGEO[],MATCH(PlnMsv_Tab_Documentos[[#This Row],[Departamento]],Tab_UBIGEO[Departamento],0),MATCH(X$34,Tab_UBIGEO[#Headers],0)),"")</f>
        <v/>
      </c>
      <c r="Y1477" s="51" t="str">
        <f>IFERROR(INDEX(Tab_UBIGEO[],MATCH(PlnMsv_Tab_Documentos[[#This Row],[Provincia]],Tab_UBIGEO[Provincia],0),MATCH(Y$34,Tab_UBIGEO[#Headers],0)),"")</f>
        <v/>
      </c>
      <c r="Z1477" s="50" t="str">
        <f>IF(PlnMsv_Tab_Documentos[[#This Row],[Departamento]]&lt;&gt;"",IF(COUNTIF(Tab_UBIGEO[Departamento],PlnMsv_Tab_Documentos[[#This Row],[Departamento]])&gt;=1,1,0),"")</f>
        <v/>
      </c>
      <c r="AA14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7" s="34"/>
    </row>
    <row r="1478" spans="3:29" ht="27.6" customHeight="1">
      <c r="C1478" s="88"/>
      <c r="D1478" s="89"/>
      <c r="E1478" s="90"/>
      <c r="F1478" s="91"/>
      <c r="G1478" s="92"/>
      <c r="H1478" s="93"/>
      <c r="I1478" s="93"/>
      <c r="J1478" s="94"/>
      <c r="K1478" s="94"/>
      <c r="L1478" s="94"/>
      <c r="M1478" s="94"/>
      <c r="N1478" s="94"/>
      <c r="O1478" s="95"/>
      <c r="P1478" s="96"/>
      <c r="T1478" s="49">
        <v>1444</v>
      </c>
      <c r="U14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8" s="50" t="str">
        <f>IFERROR(INDEX(Tab_UBIGEO[],MATCH(PlnMsv_Tab_DocumentosAux[[#This Row],[ADQ_UBIGEO]],Tab_UBIGEO[UBIGEO],0),MATCH($V$34,Tab_UBIGEO[#Headers],0)),"")</f>
        <v/>
      </c>
      <c r="W1478" s="50" t="str">
        <f>IFERROR(INDEX(Tab_UBIGEO[],MATCH(PlnMsv_Tab_DocumentosAux[[#This Row],[ADQ_UBIGEO]],Tab_UBIGEO[UBIGEO],0),MATCH($W$34,Tab_UBIGEO[#Headers],0)),"")</f>
        <v/>
      </c>
      <c r="X1478" s="51" t="str">
        <f>IFERROR(INDEX(Tab_UBIGEO[],MATCH(PlnMsv_Tab_Documentos[[#This Row],[Departamento]],Tab_UBIGEO[Departamento],0),MATCH(X$34,Tab_UBIGEO[#Headers],0)),"")</f>
        <v/>
      </c>
      <c r="Y1478" s="51" t="str">
        <f>IFERROR(INDEX(Tab_UBIGEO[],MATCH(PlnMsv_Tab_Documentos[[#This Row],[Provincia]],Tab_UBIGEO[Provincia],0),MATCH(Y$34,Tab_UBIGEO[#Headers],0)),"")</f>
        <v/>
      </c>
      <c r="Z1478" s="50" t="str">
        <f>IF(PlnMsv_Tab_Documentos[[#This Row],[Departamento]]&lt;&gt;"",IF(COUNTIF(Tab_UBIGEO[Departamento],PlnMsv_Tab_Documentos[[#This Row],[Departamento]])&gt;=1,1,0),"")</f>
        <v/>
      </c>
      <c r="AA14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8" s="34"/>
    </row>
    <row r="1479" spans="3:29" ht="27.6" customHeight="1">
      <c r="C1479" s="88"/>
      <c r="D1479" s="89"/>
      <c r="E1479" s="90"/>
      <c r="F1479" s="91"/>
      <c r="G1479" s="92"/>
      <c r="H1479" s="93"/>
      <c r="I1479" s="93"/>
      <c r="J1479" s="94"/>
      <c r="K1479" s="94"/>
      <c r="L1479" s="94"/>
      <c r="M1479" s="94"/>
      <c r="N1479" s="94"/>
      <c r="O1479" s="95"/>
      <c r="P1479" s="96"/>
      <c r="T1479" s="49">
        <v>1445</v>
      </c>
      <c r="U14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79" s="50" t="str">
        <f>IFERROR(INDEX(Tab_UBIGEO[],MATCH(PlnMsv_Tab_DocumentosAux[[#This Row],[ADQ_UBIGEO]],Tab_UBIGEO[UBIGEO],0),MATCH($V$34,Tab_UBIGEO[#Headers],0)),"")</f>
        <v/>
      </c>
      <c r="W1479" s="50" t="str">
        <f>IFERROR(INDEX(Tab_UBIGEO[],MATCH(PlnMsv_Tab_DocumentosAux[[#This Row],[ADQ_UBIGEO]],Tab_UBIGEO[UBIGEO],0),MATCH($W$34,Tab_UBIGEO[#Headers],0)),"")</f>
        <v/>
      </c>
      <c r="X1479" s="51" t="str">
        <f>IFERROR(INDEX(Tab_UBIGEO[],MATCH(PlnMsv_Tab_Documentos[[#This Row],[Departamento]],Tab_UBIGEO[Departamento],0),MATCH(X$34,Tab_UBIGEO[#Headers],0)),"")</f>
        <v/>
      </c>
      <c r="Y1479" s="51" t="str">
        <f>IFERROR(INDEX(Tab_UBIGEO[],MATCH(PlnMsv_Tab_Documentos[[#This Row],[Provincia]],Tab_UBIGEO[Provincia],0),MATCH(Y$34,Tab_UBIGEO[#Headers],0)),"")</f>
        <v/>
      </c>
      <c r="Z1479" s="50" t="str">
        <f>IF(PlnMsv_Tab_Documentos[[#This Row],[Departamento]]&lt;&gt;"",IF(COUNTIF(Tab_UBIGEO[Departamento],PlnMsv_Tab_Documentos[[#This Row],[Departamento]])&gt;=1,1,0),"")</f>
        <v/>
      </c>
      <c r="AA14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79" s="34"/>
    </row>
    <row r="1480" spans="3:29" ht="27.6" customHeight="1">
      <c r="C1480" s="88"/>
      <c r="D1480" s="89"/>
      <c r="E1480" s="90"/>
      <c r="F1480" s="91"/>
      <c r="G1480" s="92"/>
      <c r="H1480" s="93"/>
      <c r="I1480" s="93"/>
      <c r="J1480" s="94"/>
      <c r="K1480" s="94"/>
      <c r="L1480" s="94"/>
      <c r="M1480" s="94"/>
      <c r="N1480" s="94"/>
      <c r="O1480" s="95"/>
      <c r="P1480" s="96"/>
      <c r="T1480" s="49">
        <v>1446</v>
      </c>
      <c r="U14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0" s="50" t="str">
        <f>IFERROR(INDEX(Tab_UBIGEO[],MATCH(PlnMsv_Tab_DocumentosAux[[#This Row],[ADQ_UBIGEO]],Tab_UBIGEO[UBIGEO],0),MATCH($V$34,Tab_UBIGEO[#Headers],0)),"")</f>
        <v/>
      </c>
      <c r="W1480" s="50" t="str">
        <f>IFERROR(INDEX(Tab_UBIGEO[],MATCH(PlnMsv_Tab_DocumentosAux[[#This Row],[ADQ_UBIGEO]],Tab_UBIGEO[UBIGEO],0),MATCH($W$34,Tab_UBIGEO[#Headers],0)),"")</f>
        <v/>
      </c>
      <c r="X1480" s="51" t="str">
        <f>IFERROR(INDEX(Tab_UBIGEO[],MATCH(PlnMsv_Tab_Documentos[[#This Row],[Departamento]],Tab_UBIGEO[Departamento],0),MATCH(X$34,Tab_UBIGEO[#Headers],0)),"")</f>
        <v/>
      </c>
      <c r="Y1480" s="51" t="str">
        <f>IFERROR(INDEX(Tab_UBIGEO[],MATCH(PlnMsv_Tab_Documentos[[#This Row],[Provincia]],Tab_UBIGEO[Provincia],0),MATCH(Y$34,Tab_UBIGEO[#Headers],0)),"")</f>
        <v/>
      </c>
      <c r="Z1480" s="50" t="str">
        <f>IF(PlnMsv_Tab_Documentos[[#This Row],[Departamento]]&lt;&gt;"",IF(COUNTIF(Tab_UBIGEO[Departamento],PlnMsv_Tab_Documentos[[#This Row],[Departamento]])&gt;=1,1,0),"")</f>
        <v/>
      </c>
      <c r="AA14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0" s="34"/>
    </row>
    <row r="1481" spans="3:29" ht="27.6" customHeight="1">
      <c r="C1481" s="88"/>
      <c r="D1481" s="89"/>
      <c r="E1481" s="90"/>
      <c r="F1481" s="91"/>
      <c r="G1481" s="92"/>
      <c r="H1481" s="93"/>
      <c r="I1481" s="93"/>
      <c r="J1481" s="94"/>
      <c r="K1481" s="94"/>
      <c r="L1481" s="94"/>
      <c r="M1481" s="94"/>
      <c r="N1481" s="94"/>
      <c r="O1481" s="95"/>
      <c r="P1481" s="96"/>
      <c r="T1481" s="49">
        <v>1447</v>
      </c>
      <c r="U14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1" s="50" t="str">
        <f>IFERROR(INDEX(Tab_UBIGEO[],MATCH(PlnMsv_Tab_DocumentosAux[[#This Row],[ADQ_UBIGEO]],Tab_UBIGEO[UBIGEO],0),MATCH($V$34,Tab_UBIGEO[#Headers],0)),"")</f>
        <v/>
      </c>
      <c r="W1481" s="50" t="str">
        <f>IFERROR(INDEX(Tab_UBIGEO[],MATCH(PlnMsv_Tab_DocumentosAux[[#This Row],[ADQ_UBIGEO]],Tab_UBIGEO[UBIGEO],0),MATCH($W$34,Tab_UBIGEO[#Headers],0)),"")</f>
        <v/>
      </c>
      <c r="X1481" s="51" t="str">
        <f>IFERROR(INDEX(Tab_UBIGEO[],MATCH(PlnMsv_Tab_Documentos[[#This Row],[Departamento]],Tab_UBIGEO[Departamento],0),MATCH(X$34,Tab_UBIGEO[#Headers],0)),"")</f>
        <v/>
      </c>
      <c r="Y1481" s="51" t="str">
        <f>IFERROR(INDEX(Tab_UBIGEO[],MATCH(PlnMsv_Tab_Documentos[[#This Row],[Provincia]],Tab_UBIGEO[Provincia],0),MATCH(Y$34,Tab_UBIGEO[#Headers],0)),"")</f>
        <v/>
      </c>
      <c r="Z1481" s="50" t="str">
        <f>IF(PlnMsv_Tab_Documentos[[#This Row],[Departamento]]&lt;&gt;"",IF(COUNTIF(Tab_UBIGEO[Departamento],PlnMsv_Tab_Documentos[[#This Row],[Departamento]])&gt;=1,1,0),"")</f>
        <v/>
      </c>
      <c r="AA14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1" s="34"/>
    </row>
    <row r="1482" spans="3:29" ht="27.6" customHeight="1">
      <c r="C1482" s="88"/>
      <c r="D1482" s="89"/>
      <c r="E1482" s="90"/>
      <c r="F1482" s="91"/>
      <c r="G1482" s="92"/>
      <c r="H1482" s="93"/>
      <c r="I1482" s="93"/>
      <c r="J1482" s="94"/>
      <c r="K1482" s="94"/>
      <c r="L1482" s="94"/>
      <c r="M1482" s="94"/>
      <c r="N1482" s="94"/>
      <c r="O1482" s="95"/>
      <c r="P1482" s="96"/>
      <c r="T1482" s="49">
        <v>1448</v>
      </c>
      <c r="U14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2" s="50" t="str">
        <f>IFERROR(INDEX(Tab_UBIGEO[],MATCH(PlnMsv_Tab_DocumentosAux[[#This Row],[ADQ_UBIGEO]],Tab_UBIGEO[UBIGEO],0),MATCH($V$34,Tab_UBIGEO[#Headers],0)),"")</f>
        <v/>
      </c>
      <c r="W1482" s="50" t="str">
        <f>IFERROR(INDEX(Tab_UBIGEO[],MATCH(PlnMsv_Tab_DocumentosAux[[#This Row],[ADQ_UBIGEO]],Tab_UBIGEO[UBIGEO],0),MATCH($W$34,Tab_UBIGEO[#Headers],0)),"")</f>
        <v/>
      </c>
      <c r="X1482" s="51" t="str">
        <f>IFERROR(INDEX(Tab_UBIGEO[],MATCH(PlnMsv_Tab_Documentos[[#This Row],[Departamento]],Tab_UBIGEO[Departamento],0),MATCH(X$34,Tab_UBIGEO[#Headers],0)),"")</f>
        <v/>
      </c>
      <c r="Y1482" s="51" t="str">
        <f>IFERROR(INDEX(Tab_UBIGEO[],MATCH(PlnMsv_Tab_Documentos[[#This Row],[Provincia]],Tab_UBIGEO[Provincia],0),MATCH(Y$34,Tab_UBIGEO[#Headers],0)),"")</f>
        <v/>
      </c>
      <c r="Z1482" s="50" t="str">
        <f>IF(PlnMsv_Tab_Documentos[[#This Row],[Departamento]]&lt;&gt;"",IF(COUNTIF(Tab_UBIGEO[Departamento],PlnMsv_Tab_Documentos[[#This Row],[Departamento]])&gt;=1,1,0),"")</f>
        <v/>
      </c>
      <c r="AA14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2" s="34"/>
    </row>
    <row r="1483" spans="3:29" ht="27.6" customHeight="1">
      <c r="C1483" s="88"/>
      <c r="D1483" s="89"/>
      <c r="E1483" s="90"/>
      <c r="F1483" s="91"/>
      <c r="G1483" s="92"/>
      <c r="H1483" s="93"/>
      <c r="I1483" s="93"/>
      <c r="J1483" s="94"/>
      <c r="K1483" s="94"/>
      <c r="L1483" s="94"/>
      <c r="M1483" s="94"/>
      <c r="N1483" s="94"/>
      <c r="O1483" s="95"/>
      <c r="P1483" s="96"/>
      <c r="T1483" s="49">
        <v>1449</v>
      </c>
      <c r="U14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3" s="50" t="str">
        <f>IFERROR(INDEX(Tab_UBIGEO[],MATCH(PlnMsv_Tab_DocumentosAux[[#This Row],[ADQ_UBIGEO]],Tab_UBIGEO[UBIGEO],0),MATCH($V$34,Tab_UBIGEO[#Headers],0)),"")</f>
        <v/>
      </c>
      <c r="W1483" s="50" t="str">
        <f>IFERROR(INDEX(Tab_UBIGEO[],MATCH(PlnMsv_Tab_DocumentosAux[[#This Row],[ADQ_UBIGEO]],Tab_UBIGEO[UBIGEO],0),MATCH($W$34,Tab_UBIGEO[#Headers],0)),"")</f>
        <v/>
      </c>
      <c r="X1483" s="51" t="str">
        <f>IFERROR(INDEX(Tab_UBIGEO[],MATCH(PlnMsv_Tab_Documentos[[#This Row],[Departamento]],Tab_UBIGEO[Departamento],0),MATCH(X$34,Tab_UBIGEO[#Headers],0)),"")</f>
        <v/>
      </c>
      <c r="Y1483" s="51" t="str">
        <f>IFERROR(INDEX(Tab_UBIGEO[],MATCH(PlnMsv_Tab_Documentos[[#This Row],[Provincia]],Tab_UBIGEO[Provincia],0),MATCH(Y$34,Tab_UBIGEO[#Headers],0)),"")</f>
        <v/>
      </c>
      <c r="Z1483" s="50" t="str">
        <f>IF(PlnMsv_Tab_Documentos[[#This Row],[Departamento]]&lt;&gt;"",IF(COUNTIF(Tab_UBIGEO[Departamento],PlnMsv_Tab_Documentos[[#This Row],[Departamento]])&gt;=1,1,0),"")</f>
        <v/>
      </c>
      <c r="AA14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3" s="34"/>
    </row>
    <row r="1484" spans="3:29" ht="27.6" customHeight="1">
      <c r="C1484" s="88"/>
      <c r="D1484" s="89"/>
      <c r="E1484" s="90"/>
      <c r="F1484" s="91"/>
      <c r="G1484" s="92"/>
      <c r="H1484" s="93"/>
      <c r="I1484" s="93"/>
      <c r="J1484" s="94"/>
      <c r="K1484" s="94"/>
      <c r="L1484" s="94"/>
      <c r="M1484" s="94"/>
      <c r="N1484" s="94"/>
      <c r="O1484" s="95"/>
      <c r="P1484" s="96"/>
      <c r="T1484" s="49">
        <v>1450</v>
      </c>
      <c r="U14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4" s="50" t="str">
        <f>IFERROR(INDEX(Tab_UBIGEO[],MATCH(PlnMsv_Tab_DocumentosAux[[#This Row],[ADQ_UBIGEO]],Tab_UBIGEO[UBIGEO],0),MATCH($V$34,Tab_UBIGEO[#Headers],0)),"")</f>
        <v/>
      </c>
      <c r="W1484" s="50" t="str">
        <f>IFERROR(INDEX(Tab_UBIGEO[],MATCH(PlnMsv_Tab_DocumentosAux[[#This Row],[ADQ_UBIGEO]],Tab_UBIGEO[UBIGEO],0),MATCH($W$34,Tab_UBIGEO[#Headers],0)),"")</f>
        <v/>
      </c>
      <c r="X1484" s="51" t="str">
        <f>IFERROR(INDEX(Tab_UBIGEO[],MATCH(PlnMsv_Tab_Documentos[[#This Row],[Departamento]],Tab_UBIGEO[Departamento],0),MATCH(X$34,Tab_UBIGEO[#Headers],0)),"")</f>
        <v/>
      </c>
      <c r="Y1484" s="51" t="str">
        <f>IFERROR(INDEX(Tab_UBIGEO[],MATCH(PlnMsv_Tab_Documentos[[#This Row],[Provincia]],Tab_UBIGEO[Provincia],0),MATCH(Y$34,Tab_UBIGEO[#Headers],0)),"")</f>
        <v/>
      </c>
      <c r="Z1484" s="50" t="str">
        <f>IF(PlnMsv_Tab_Documentos[[#This Row],[Departamento]]&lt;&gt;"",IF(COUNTIF(Tab_UBIGEO[Departamento],PlnMsv_Tab_Documentos[[#This Row],[Departamento]])&gt;=1,1,0),"")</f>
        <v/>
      </c>
      <c r="AA14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4" s="34"/>
    </row>
    <row r="1485" spans="3:29" ht="27.6" customHeight="1">
      <c r="C1485" s="88"/>
      <c r="D1485" s="89"/>
      <c r="E1485" s="90"/>
      <c r="F1485" s="91"/>
      <c r="G1485" s="92"/>
      <c r="H1485" s="93"/>
      <c r="I1485" s="93"/>
      <c r="J1485" s="94"/>
      <c r="K1485" s="94"/>
      <c r="L1485" s="94"/>
      <c r="M1485" s="94"/>
      <c r="N1485" s="94"/>
      <c r="O1485" s="95"/>
      <c r="P1485" s="96"/>
      <c r="T1485" s="49">
        <v>1451</v>
      </c>
      <c r="U14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5" s="50" t="str">
        <f>IFERROR(INDEX(Tab_UBIGEO[],MATCH(PlnMsv_Tab_DocumentosAux[[#This Row],[ADQ_UBIGEO]],Tab_UBIGEO[UBIGEO],0),MATCH($V$34,Tab_UBIGEO[#Headers],0)),"")</f>
        <v/>
      </c>
      <c r="W1485" s="50" t="str">
        <f>IFERROR(INDEX(Tab_UBIGEO[],MATCH(PlnMsv_Tab_DocumentosAux[[#This Row],[ADQ_UBIGEO]],Tab_UBIGEO[UBIGEO],0),MATCH($W$34,Tab_UBIGEO[#Headers],0)),"")</f>
        <v/>
      </c>
      <c r="X1485" s="51" t="str">
        <f>IFERROR(INDEX(Tab_UBIGEO[],MATCH(PlnMsv_Tab_Documentos[[#This Row],[Departamento]],Tab_UBIGEO[Departamento],0),MATCH(X$34,Tab_UBIGEO[#Headers],0)),"")</f>
        <v/>
      </c>
      <c r="Y1485" s="51" t="str">
        <f>IFERROR(INDEX(Tab_UBIGEO[],MATCH(PlnMsv_Tab_Documentos[[#This Row],[Provincia]],Tab_UBIGEO[Provincia],0),MATCH(Y$34,Tab_UBIGEO[#Headers],0)),"")</f>
        <v/>
      </c>
      <c r="Z1485" s="50" t="str">
        <f>IF(PlnMsv_Tab_Documentos[[#This Row],[Departamento]]&lt;&gt;"",IF(COUNTIF(Tab_UBIGEO[Departamento],PlnMsv_Tab_Documentos[[#This Row],[Departamento]])&gt;=1,1,0),"")</f>
        <v/>
      </c>
      <c r="AA14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5" s="34"/>
    </row>
    <row r="1486" spans="3:29" ht="27.6" customHeight="1">
      <c r="C1486" s="88"/>
      <c r="D1486" s="89"/>
      <c r="E1486" s="90"/>
      <c r="F1486" s="91"/>
      <c r="G1486" s="92"/>
      <c r="H1486" s="93"/>
      <c r="I1486" s="93"/>
      <c r="J1486" s="94"/>
      <c r="K1486" s="94"/>
      <c r="L1486" s="94"/>
      <c r="M1486" s="94"/>
      <c r="N1486" s="94"/>
      <c r="O1486" s="95"/>
      <c r="P1486" s="96"/>
      <c r="T1486" s="49">
        <v>1452</v>
      </c>
      <c r="U14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6" s="50" t="str">
        <f>IFERROR(INDEX(Tab_UBIGEO[],MATCH(PlnMsv_Tab_DocumentosAux[[#This Row],[ADQ_UBIGEO]],Tab_UBIGEO[UBIGEO],0),MATCH($V$34,Tab_UBIGEO[#Headers],0)),"")</f>
        <v/>
      </c>
      <c r="W1486" s="50" t="str">
        <f>IFERROR(INDEX(Tab_UBIGEO[],MATCH(PlnMsv_Tab_DocumentosAux[[#This Row],[ADQ_UBIGEO]],Tab_UBIGEO[UBIGEO],0),MATCH($W$34,Tab_UBIGEO[#Headers],0)),"")</f>
        <v/>
      </c>
      <c r="X1486" s="51" t="str">
        <f>IFERROR(INDEX(Tab_UBIGEO[],MATCH(PlnMsv_Tab_Documentos[[#This Row],[Departamento]],Tab_UBIGEO[Departamento],0),MATCH(X$34,Tab_UBIGEO[#Headers],0)),"")</f>
        <v/>
      </c>
      <c r="Y1486" s="51" t="str">
        <f>IFERROR(INDEX(Tab_UBIGEO[],MATCH(PlnMsv_Tab_Documentos[[#This Row],[Provincia]],Tab_UBIGEO[Provincia],0),MATCH(Y$34,Tab_UBIGEO[#Headers],0)),"")</f>
        <v/>
      </c>
      <c r="Z1486" s="50" t="str">
        <f>IF(PlnMsv_Tab_Documentos[[#This Row],[Departamento]]&lt;&gt;"",IF(COUNTIF(Tab_UBIGEO[Departamento],PlnMsv_Tab_Documentos[[#This Row],[Departamento]])&gt;=1,1,0),"")</f>
        <v/>
      </c>
      <c r="AA14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6" s="34"/>
    </row>
    <row r="1487" spans="3:29" ht="27.6" customHeight="1">
      <c r="C1487" s="88"/>
      <c r="D1487" s="89"/>
      <c r="E1487" s="90"/>
      <c r="F1487" s="91"/>
      <c r="G1487" s="92"/>
      <c r="H1487" s="93"/>
      <c r="I1487" s="93"/>
      <c r="J1487" s="94"/>
      <c r="K1487" s="94"/>
      <c r="L1487" s="94"/>
      <c r="M1487" s="94"/>
      <c r="N1487" s="94"/>
      <c r="O1487" s="95"/>
      <c r="P1487" s="96"/>
      <c r="T1487" s="49">
        <v>1453</v>
      </c>
      <c r="U14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7" s="50" t="str">
        <f>IFERROR(INDEX(Tab_UBIGEO[],MATCH(PlnMsv_Tab_DocumentosAux[[#This Row],[ADQ_UBIGEO]],Tab_UBIGEO[UBIGEO],0),MATCH($V$34,Tab_UBIGEO[#Headers],0)),"")</f>
        <v/>
      </c>
      <c r="W1487" s="50" t="str">
        <f>IFERROR(INDEX(Tab_UBIGEO[],MATCH(PlnMsv_Tab_DocumentosAux[[#This Row],[ADQ_UBIGEO]],Tab_UBIGEO[UBIGEO],0),MATCH($W$34,Tab_UBIGEO[#Headers],0)),"")</f>
        <v/>
      </c>
      <c r="X1487" s="51" t="str">
        <f>IFERROR(INDEX(Tab_UBIGEO[],MATCH(PlnMsv_Tab_Documentos[[#This Row],[Departamento]],Tab_UBIGEO[Departamento],0),MATCH(X$34,Tab_UBIGEO[#Headers],0)),"")</f>
        <v/>
      </c>
      <c r="Y1487" s="51" t="str">
        <f>IFERROR(INDEX(Tab_UBIGEO[],MATCH(PlnMsv_Tab_Documentos[[#This Row],[Provincia]],Tab_UBIGEO[Provincia],0),MATCH(Y$34,Tab_UBIGEO[#Headers],0)),"")</f>
        <v/>
      </c>
      <c r="Z1487" s="50" t="str">
        <f>IF(PlnMsv_Tab_Documentos[[#This Row],[Departamento]]&lt;&gt;"",IF(COUNTIF(Tab_UBIGEO[Departamento],PlnMsv_Tab_Documentos[[#This Row],[Departamento]])&gt;=1,1,0),"")</f>
        <v/>
      </c>
      <c r="AA14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7" s="34"/>
    </row>
    <row r="1488" spans="3:29" ht="27.6" customHeight="1">
      <c r="C1488" s="88"/>
      <c r="D1488" s="89"/>
      <c r="E1488" s="90"/>
      <c r="F1488" s="91"/>
      <c r="G1488" s="92"/>
      <c r="H1488" s="93"/>
      <c r="I1488" s="93"/>
      <c r="J1488" s="94"/>
      <c r="K1488" s="94"/>
      <c r="L1488" s="94"/>
      <c r="M1488" s="94"/>
      <c r="N1488" s="94"/>
      <c r="O1488" s="95"/>
      <c r="P1488" s="96"/>
      <c r="T1488" s="49">
        <v>1454</v>
      </c>
      <c r="U14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8" s="50" t="str">
        <f>IFERROR(INDEX(Tab_UBIGEO[],MATCH(PlnMsv_Tab_DocumentosAux[[#This Row],[ADQ_UBIGEO]],Tab_UBIGEO[UBIGEO],0),MATCH($V$34,Tab_UBIGEO[#Headers],0)),"")</f>
        <v/>
      </c>
      <c r="W1488" s="50" t="str">
        <f>IFERROR(INDEX(Tab_UBIGEO[],MATCH(PlnMsv_Tab_DocumentosAux[[#This Row],[ADQ_UBIGEO]],Tab_UBIGEO[UBIGEO],0),MATCH($W$34,Tab_UBIGEO[#Headers],0)),"")</f>
        <v/>
      </c>
      <c r="X1488" s="51" t="str">
        <f>IFERROR(INDEX(Tab_UBIGEO[],MATCH(PlnMsv_Tab_Documentos[[#This Row],[Departamento]],Tab_UBIGEO[Departamento],0),MATCH(X$34,Tab_UBIGEO[#Headers],0)),"")</f>
        <v/>
      </c>
      <c r="Y1488" s="51" t="str">
        <f>IFERROR(INDEX(Tab_UBIGEO[],MATCH(PlnMsv_Tab_Documentos[[#This Row],[Provincia]],Tab_UBIGEO[Provincia],0),MATCH(Y$34,Tab_UBIGEO[#Headers],0)),"")</f>
        <v/>
      </c>
      <c r="Z1488" s="50" t="str">
        <f>IF(PlnMsv_Tab_Documentos[[#This Row],[Departamento]]&lt;&gt;"",IF(COUNTIF(Tab_UBIGEO[Departamento],PlnMsv_Tab_Documentos[[#This Row],[Departamento]])&gt;=1,1,0),"")</f>
        <v/>
      </c>
      <c r="AA14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8" s="34"/>
    </row>
    <row r="1489" spans="3:29" ht="27.6" customHeight="1">
      <c r="C1489" s="88"/>
      <c r="D1489" s="89"/>
      <c r="E1489" s="90"/>
      <c r="F1489" s="91"/>
      <c r="G1489" s="92"/>
      <c r="H1489" s="93"/>
      <c r="I1489" s="93"/>
      <c r="J1489" s="94"/>
      <c r="K1489" s="94"/>
      <c r="L1489" s="94"/>
      <c r="M1489" s="94"/>
      <c r="N1489" s="94"/>
      <c r="O1489" s="95"/>
      <c r="P1489" s="96"/>
      <c r="T1489" s="49">
        <v>1455</v>
      </c>
      <c r="U14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89" s="50" t="str">
        <f>IFERROR(INDEX(Tab_UBIGEO[],MATCH(PlnMsv_Tab_DocumentosAux[[#This Row],[ADQ_UBIGEO]],Tab_UBIGEO[UBIGEO],0),MATCH($V$34,Tab_UBIGEO[#Headers],0)),"")</f>
        <v/>
      </c>
      <c r="W1489" s="50" t="str">
        <f>IFERROR(INDEX(Tab_UBIGEO[],MATCH(PlnMsv_Tab_DocumentosAux[[#This Row],[ADQ_UBIGEO]],Tab_UBIGEO[UBIGEO],0),MATCH($W$34,Tab_UBIGEO[#Headers],0)),"")</f>
        <v/>
      </c>
      <c r="X1489" s="51" t="str">
        <f>IFERROR(INDEX(Tab_UBIGEO[],MATCH(PlnMsv_Tab_Documentos[[#This Row],[Departamento]],Tab_UBIGEO[Departamento],0),MATCH(X$34,Tab_UBIGEO[#Headers],0)),"")</f>
        <v/>
      </c>
      <c r="Y1489" s="51" t="str">
        <f>IFERROR(INDEX(Tab_UBIGEO[],MATCH(PlnMsv_Tab_Documentos[[#This Row],[Provincia]],Tab_UBIGEO[Provincia],0),MATCH(Y$34,Tab_UBIGEO[#Headers],0)),"")</f>
        <v/>
      </c>
      <c r="Z1489" s="50" t="str">
        <f>IF(PlnMsv_Tab_Documentos[[#This Row],[Departamento]]&lt;&gt;"",IF(COUNTIF(Tab_UBIGEO[Departamento],PlnMsv_Tab_Documentos[[#This Row],[Departamento]])&gt;=1,1,0),"")</f>
        <v/>
      </c>
      <c r="AA14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89" s="34"/>
    </row>
    <row r="1490" spans="3:29" ht="27.6" customHeight="1">
      <c r="C1490" s="88"/>
      <c r="D1490" s="89"/>
      <c r="E1490" s="90"/>
      <c r="F1490" s="91"/>
      <c r="G1490" s="92"/>
      <c r="H1490" s="93"/>
      <c r="I1490" s="93"/>
      <c r="J1490" s="94"/>
      <c r="K1490" s="94"/>
      <c r="L1490" s="94"/>
      <c r="M1490" s="94"/>
      <c r="N1490" s="94"/>
      <c r="O1490" s="95"/>
      <c r="P1490" s="96"/>
      <c r="T1490" s="49">
        <v>1456</v>
      </c>
      <c r="U14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0" s="50" t="str">
        <f>IFERROR(INDEX(Tab_UBIGEO[],MATCH(PlnMsv_Tab_DocumentosAux[[#This Row],[ADQ_UBIGEO]],Tab_UBIGEO[UBIGEO],0),MATCH($V$34,Tab_UBIGEO[#Headers],0)),"")</f>
        <v/>
      </c>
      <c r="W1490" s="50" t="str">
        <f>IFERROR(INDEX(Tab_UBIGEO[],MATCH(PlnMsv_Tab_DocumentosAux[[#This Row],[ADQ_UBIGEO]],Tab_UBIGEO[UBIGEO],0),MATCH($W$34,Tab_UBIGEO[#Headers],0)),"")</f>
        <v/>
      </c>
      <c r="X1490" s="51" t="str">
        <f>IFERROR(INDEX(Tab_UBIGEO[],MATCH(PlnMsv_Tab_Documentos[[#This Row],[Departamento]],Tab_UBIGEO[Departamento],0),MATCH(X$34,Tab_UBIGEO[#Headers],0)),"")</f>
        <v/>
      </c>
      <c r="Y1490" s="51" t="str">
        <f>IFERROR(INDEX(Tab_UBIGEO[],MATCH(PlnMsv_Tab_Documentos[[#This Row],[Provincia]],Tab_UBIGEO[Provincia],0),MATCH(Y$34,Tab_UBIGEO[#Headers],0)),"")</f>
        <v/>
      </c>
      <c r="Z1490" s="50" t="str">
        <f>IF(PlnMsv_Tab_Documentos[[#This Row],[Departamento]]&lt;&gt;"",IF(COUNTIF(Tab_UBIGEO[Departamento],PlnMsv_Tab_Documentos[[#This Row],[Departamento]])&gt;=1,1,0),"")</f>
        <v/>
      </c>
      <c r="AA14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0" s="34"/>
    </row>
    <row r="1491" spans="3:29" ht="27.6" customHeight="1">
      <c r="C1491" s="88"/>
      <c r="D1491" s="89"/>
      <c r="E1491" s="90"/>
      <c r="F1491" s="91"/>
      <c r="G1491" s="92"/>
      <c r="H1491" s="93"/>
      <c r="I1491" s="93"/>
      <c r="J1491" s="94"/>
      <c r="K1491" s="94"/>
      <c r="L1491" s="94"/>
      <c r="M1491" s="94"/>
      <c r="N1491" s="94"/>
      <c r="O1491" s="95"/>
      <c r="P1491" s="96"/>
      <c r="T1491" s="49">
        <v>1457</v>
      </c>
      <c r="U14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1" s="50" t="str">
        <f>IFERROR(INDEX(Tab_UBIGEO[],MATCH(PlnMsv_Tab_DocumentosAux[[#This Row],[ADQ_UBIGEO]],Tab_UBIGEO[UBIGEO],0),MATCH($V$34,Tab_UBIGEO[#Headers],0)),"")</f>
        <v/>
      </c>
      <c r="W1491" s="50" t="str">
        <f>IFERROR(INDEX(Tab_UBIGEO[],MATCH(PlnMsv_Tab_DocumentosAux[[#This Row],[ADQ_UBIGEO]],Tab_UBIGEO[UBIGEO],0),MATCH($W$34,Tab_UBIGEO[#Headers],0)),"")</f>
        <v/>
      </c>
      <c r="X1491" s="51" t="str">
        <f>IFERROR(INDEX(Tab_UBIGEO[],MATCH(PlnMsv_Tab_Documentos[[#This Row],[Departamento]],Tab_UBIGEO[Departamento],0),MATCH(X$34,Tab_UBIGEO[#Headers],0)),"")</f>
        <v/>
      </c>
      <c r="Y1491" s="51" t="str">
        <f>IFERROR(INDEX(Tab_UBIGEO[],MATCH(PlnMsv_Tab_Documentos[[#This Row],[Provincia]],Tab_UBIGEO[Provincia],0),MATCH(Y$34,Tab_UBIGEO[#Headers],0)),"")</f>
        <v/>
      </c>
      <c r="Z1491" s="50" t="str">
        <f>IF(PlnMsv_Tab_Documentos[[#This Row],[Departamento]]&lt;&gt;"",IF(COUNTIF(Tab_UBIGEO[Departamento],PlnMsv_Tab_Documentos[[#This Row],[Departamento]])&gt;=1,1,0),"")</f>
        <v/>
      </c>
      <c r="AA14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1" s="34"/>
    </row>
    <row r="1492" spans="3:29" ht="27.6" customHeight="1">
      <c r="C1492" s="88"/>
      <c r="D1492" s="89"/>
      <c r="E1492" s="90"/>
      <c r="F1492" s="91"/>
      <c r="G1492" s="92"/>
      <c r="H1492" s="93"/>
      <c r="I1492" s="93"/>
      <c r="J1492" s="94"/>
      <c r="K1492" s="94"/>
      <c r="L1492" s="94"/>
      <c r="M1492" s="94"/>
      <c r="N1492" s="94"/>
      <c r="O1492" s="95"/>
      <c r="P1492" s="96"/>
      <c r="T1492" s="49">
        <v>1458</v>
      </c>
      <c r="U14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2" s="50" t="str">
        <f>IFERROR(INDEX(Tab_UBIGEO[],MATCH(PlnMsv_Tab_DocumentosAux[[#This Row],[ADQ_UBIGEO]],Tab_UBIGEO[UBIGEO],0),MATCH($V$34,Tab_UBIGEO[#Headers],0)),"")</f>
        <v/>
      </c>
      <c r="W1492" s="50" t="str">
        <f>IFERROR(INDEX(Tab_UBIGEO[],MATCH(PlnMsv_Tab_DocumentosAux[[#This Row],[ADQ_UBIGEO]],Tab_UBIGEO[UBIGEO],0),MATCH($W$34,Tab_UBIGEO[#Headers],0)),"")</f>
        <v/>
      </c>
      <c r="X1492" s="51" t="str">
        <f>IFERROR(INDEX(Tab_UBIGEO[],MATCH(PlnMsv_Tab_Documentos[[#This Row],[Departamento]],Tab_UBIGEO[Departamento],0),MATCH(X$34,Tab_UBIGEO[#Headers],0)),"")</f>
        <v/>
      </c>
      <c r="Y1492" s="51" t="str">
        <f>IFERROR(INDEX(Tab_UBIGEO[],MATCH(PlnMsv_Tab_Documentos[[#This Row],[Provincia]],Tab_UBIGEO[Provincia],0),MATCH(Y$34,Tab_UBIGEO[#Headers],0)),"")</f>
        <v/>
      </c>
      <c r="Z1492" s="50" t="str">
        <f>IF(PlnMsv_Tab_Documentos[[#This Row],[Departamento]]&lt;&gt;"",IF(COUNTIF(Tab_UBIGEO[Departamento],PlnMsv_Tab_Documentos[[#This Row],[Departamento]])&gt;=1,1,0),"")</f>
        <v/>
      </c>
      <c r="AA14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2" s="34"/>
    </row>
    <row r="1493" spans="3:29" ht="27.6" customHeight="1">
      <c r="C1493" s="88"/>
      <c r="D1493" s="89"/>
      <c r="E1493" s="90"/>
      <c r="F1493" s="91"/>
      <c r="G1493" s="92"/>
      <c r="H1493" s="93"/>
      <c r="I1493" s="93"/>
      <c r="J1493" s="94"/>
      <c r="K1493" s="94"/>
      <c r="L1493" s="94"/>
      <c r="M1493" s="94"/>
      <c r="N1493" s="94"/>
      <c r="O1493" s="95"/>
      <c r="P1493" s="96"/>
      <c r="T1493" s="49">
        <v>1459</v>
      </c>
      <c r="U14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3" s="50" t="str">
        <f>IFERROR(INDEX(Tab_UBIGEO[],MATCH(PlnMsv_Tab_DocumentosAux[[#This Row],[ADQ_UBIGEO]],Tab_UBIGEO[UBIGEO],0),MATCH($V$34,Tab_UBIGEO[#Headers],0)),"")</f>
        <v/>
      </c>
      <c r="W1493" s="50" t="str">
        <f>IFERROR(INDEX(Tab_UBIGEO[],MATCH(PlnMsv_Tab_DocumentosAux[[#This Row],[ADQ_UBIGEO]],Tab_UBIGEO[UBIGEO],0),MATCH($W$34,Tab_UBIGEO[#Headers],0)),"")</f>
        <v/>
      </c>
      <c r="X1493" s="51" t="str">
        <f>IFERROR(INDEX(Tab_UBIGEO[],MATCH(PlnMsv_Tab_Documentos[[#This Row],[Departamento]],Tab_UBIGEO[Departamento],0),MATCH(X$34,Tab_UBIGEO[#Headers],0)),"")</f>
        <v/>
      </c>
      <c r="Y1493" s="51" t="str">
        <f>IFERROR(INDEX(Tab_UBIGEO[],MATCH(PlnMsv_Tab_Documentos[[#This Row],[Provincia]],Tab_UBIGEO[Provincia],0),MATCH(Y$34,Tab_UBIGEO[#Headers],0)),"")</f>
        <v/>
      </c>
      <c r="Z1493" s="50" t="str">
        <f>IF(PlnMsv_Tab_Documentos[[#This Row],[Departamento]]&lt;&gt;"",IF(COUNTIF(Tab_UBIGEO[Departamento],PlnMsv_Tab_Documentos[[#This Row],[Departamento]])&gt;=1,1,0),"")</f>
        <v/>
      </c>
      <c r="AA14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3" s="34"/>
    </row>
    <row r="1494" spans="3:29" ht="27.6" customHeight="1">
      <c r="C1494" s="88"/>
      <c r="D1494" s="89"/>
      <c r="E1494" s="90"/>
      <c r="F1494" s="91"/>
      <c r="G1494" s="92"/>
      <c r="H1494" s="93"/>
      <c r="I1494" s="93"/>
      <c r="J1494" s="94"/>
      <c r="K1494" s="94"/>
      <c r="L1494" s="94"/>
      <c r="M1494" s="94"/>
      <c r="N1494" s="94"/>
      <c r="O1494" s="95"/>
      <c r="P1494" s="96"/>
      <c r="T1494" s="49">
        <v>1460</v>
      </c>
      <c r="U14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4" s="50" t="str">
        <f>IFERROR(INDEX(Tab_UBIGEO[],MATCH(PlnMsv_Tab_DocumentosAux[[#This Row],[ADQ_UBIGEO]],Tab_UBIGEO[UBIGEO],0),MATCH($V$34,Tab_UBIGEO[#Headers],0)),"")</f>
        <v/>
      </c>
      <c r="W1494" s="50" t="str">
        <f>IFERROR(INDEX(Tab_UBIGEO[],MATCH(PlnMsv_Tab_DocumentosAux[[#This Row],[ADQ_UBIGEO]],Tab_UBIGEO[UBIGEO],0),MATCH($W$34,Tab_UBIGEO[#Headers],0)),"")</f>
        <v/>
      </c>
      <c r="X1494" s="51" t="str">
        <f>IFERROR(INDEX(Tab_UBIGEO[],MATCH(PlnMsv_Tab_Documentos[[#This Row],[Departamento]],Tab_UBIGEO[Departamento],0),MATCH(X$34,Tab_UBIGEO[#Headers],0)),"")</f>
        <v/>
      </c>
      <c r="Y1494" s="51" t="str">
        <f>IFERROR(INDEX(Tab_UBIGEO[],MATCH(PlnMsv_Tab_Documentos[[#This Row],[Provincia]],Tab_UBIGEO[Provincia],0),MATCH(Y$34,Tab_UBIGEO[#Headers],0)),"")</f>
        <v/>
      </c>
      <c r="Z1494" s="50" t="str">
        <f>IF(PlnMsv_Tab_Documentos[[#This Row],[Departamento]]&lt;&gt;"",IF(COUNTIF(Tab_UBIGEO[Departamento],PlnMsv_Tab_Documentos[[#This Row],[Departamento]])&gt;=1,1,0),"")</f>
        <v/>
      </c>
      <c r="AA14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4" s="34"/>
    </row>
    <row r="1495" spans="3:29" ht="27.6" customHeight="1">
      <c r="C1495" s="88"/>
      <c r="D1495" s="89"/>
      <c r="E1495" s="90"/>
      <c r="F1495" s="91"/>
      <c r="G1495" s="92"/>
      <c r="H1495" s="93"/>
      <c r="I1495" s="93"/>
      <c r="J1495" s="94"/>
      <c r="K1495" s="94"/>
      <c r="L1495" s="94"/>
      <c r="M1495" s="94"/>
      <c r="N1495" s="94"/>
      <c r="O1495" s="95"/>
      <c r="P1495" s="96"/>
      <c r="T1495" s="49">
        <v>1461</v>
      </c>
      <c r="U14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5" s="50" t="str">
        <f>IFERROR(INDEX(Tab_UBIGEO[],MATCH(PlnMsv_Tab_DocumentosAux[[#This Row],[ADQ_UBIGEO]],Tab_UBIGEO[UBIGEO],0),MATCH($V$34,Tab_UBIGEO[#Headers],0)),"")</f>
        <v/>
      </c>
      <c r="W1495" s="50" t="str">
        <f>IFERROR(INDEX(Tab_UBIGEO[],MATCH(PlnMsv_Tab_DocumentosAux[[#This Row],[ADQ_UBIGEO]],Tab_UBIGEO[UBIGEO],0),MATCH($W$34,Tab_UBIGEO[#Headers],0)),"")</f>
        <v/>
      </c>
      <c r="X1495" s="51" t="str">
        <f>IFERROR(INDEX(Tab_UBIGEO[],MATCH(PlnMsv_Tab_Documentos[[#This Row],[Departamento]],Tab_UBIGEO[Departamento],0),MATCH(X$34,Tab_UBIGEO[#Headers],0)),"")</f>
        <v/>
      </c>
      <c r="Y1495" s="51" t="str">
        <f>IFERROR(INDEX(Tab_UBIGEO[],MATCH(PlnMsv_Tab_Documentos[[#This Row],[Provincia]],Tab_UBIGEO[Provincia],0),MATCH(Y$34,Tab_UBIGEO[#Headers],0)),"")</f>
        <v/>
      </c>
      <c r="Z1495" s="50" t="str">
        <f>IF(PlnMsv_Tab_Documentos[[#This Row],[Departamento]]&lt;&gt;"",IF(COUNTIF(Tab_UBIGEO[Departamento],PlnMsv_Tab_Documentos[[#This Row],[Departamento]])&gt;=1,1,0),"")</f>
        <v/>
      </c>
      <c r="AA14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5" s="34"/>
    </row>
    <row r="1496" spans="3:29" ht="27.6" customHeight="1">
      <c r="C1496" s="88"/>
      <c r="D1496" s="89"/>
      <c r="E1496" s="90"/>
      <c r="F1496" s="91"/>
      <c r="G1496" s="92"/>
      <c r="H1496" s="93"/>
      <c r="I1496" s="93"/>
      <c r="J1496" s="94"/>
      <c r="K1496" s="94"/>
      <c r="L1496" s="94"/>
      <c r="M1496" s="94"/>
      <c r="N1496" s="94"/>
      <c r="O1496" s="95"/>
      <c r="P1496" s="96"/>
      <c r="T1496" s="49">
        <v>1462</v>
      </c>
      <c r="U14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6" s="50" t="str">
        <f>IFERROR(INDEX(Tab_UBIGEO[],MATCH(PlnMsv_Tab_DocumentosAux[[#This Row],[ADQ_UBIGEO]],Tab_UBIGEO[UBIGEO],0),MATCH($V$34,Tab_UBIGEO[#Headers],0)),"")</f>
        <v/>
      </c>
      <c r="W1496" s="50" t="str">
        <f>IFERROR(INDEX(Tab_UBIGEO[],MATCH(PlnMsv_Tab_DocumentosAux[[#This Row],[ADQ_UBIGEO]],Tab_UBIGEO[UBIGEO],0),MATCH($W$34,Tab_UBIGEO[#Headers],0)),"")</f>
        <v/>
      </c>
      <c r="X1496" s="51" t="str">
        <f>IFERROR(INDEX(Tab_UBIGEO[],MATCH(PlnMsv_Tab_Documentos[[#This Row],[Departamento]],Tab_UBIGEO[Departamento],0),MATCH(X$34,Tab_UBIGEO[#Headers],0)),"")</f>
        <v/>
      </c>
      <c r="Y1496" s="51" t="str">
        <f>IFERROR(INDEX(Tab_UBIGEO[],MATCH(PlnMsv_Tab_Documentos[[#This Row],[Provincia]],Tab_UBIGEO[Provincia],0),MATCH(Y$34,Tab_UBIGEO[#Headers],0)),"")</f>
        <v/>
      </c>
      <c r="Z1496" s="50" t="str">
        <f>IF(PlnMsv_Tab_Documentos[[#This Row],[Departamento]]&lt;&gt;"",IF(COUNTIF(Tab_UBIGEO[Departamento],PlnMsv_Tab_Documentos[[#This Row],[Departamento]])&gt;=1,1,0),"")</f>
        <v/>
      </c>
      <c r="AA14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6" s="34"/>
    </row>
    <row r="1497" spans="3:29" ht="27.6" customHeight="1">
      <c r="C1497" s="88"/>
      <c r="D1497" s="89"/>
      <c r="E1497" s="90"/>
      <c r="F1497" s="91"/>
      <c r="G1497" s="92"/>
      <c r="H1497" s="93"/>
      <c r="I1497" s="93"/>
      <c r="J1497" s="94"/>
      <c r="K1497" s="94"/>
      <c r="L1497" s="94"/>
      <c r="M1497" s="94"/>
      <c r="N1497" s="94"/>
      <c r="O1497" s="95"/>
      <c r="P1497" s="96"/>
      <c r="T1497" s="49">
        <v>1463</v>
      </c>
      <c r="U14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7" s="50" t="str">
        <f>IFERROR(INDEX(Tab_UBIGEO[],MATCH(PlnMsv_Tab_DocumentosAux[[#This Row],[ADQ_UBIGEO]],Tab_UBIGEO[UBIGEO],0),MATCH($V$34,Tab_UBIGEO[#Headers],0)),"")</f>
        <v/>
      </c>
      <c r="W1497" s="50" t="str">
        <f>IFERROR(INDEX(Tab_UBIGEO[],MATCH(PlnMsv_Tab_DocumentosAux[[#This Row],[ADQ_UBIGEO]],Tab_UBIGEO[UBIGEO],0),MATCH($W$34,Tab_UBIGEO[#Headers],0)),"")</f>
        <v/>
      </c>
      <c r="X1497" s="51" t="str">
        <f>IFERROR(INDEX(Tab_UBIGEO[],MATCH(PlnMsv_Tab_Documentos[[#This Row],[Departamento]],Tab_UBIGEO[Departamento],0),MATCH(X$34,Tab_UBIGEO[#Headers],0)),"")</f>
        <v/>
      </c>
      <c r="Y1497" s="51" t="str">
        <f>IFERROR(INDEX(Tab_UBIGEO[],MATCH(PlnMsv_Tab_Documentos[[#This Row],[Provincia]],Tab_UBIGEO[Provincia],0),MATCH(Y$34,Tab_UBIGEO[#Headers],0)),"")</f>
        <v/>
      </c>
      <c r="Z1497" s="50" t="str">
        <f>IF(PlnMsv_Tab_Documentos[[#This Row],[Departamento]]&lt;&gt;"",IF(COUNTIF(Tab_UBIGEO[Departamento],PlnMsv_Tab_Documentos[[#This Row],[Departamento]])&gt;=1,1,0),"")</f>
        <v/>
      </c>
      <c r="AA14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7" s="34"/>
    </row>
    <row r="1498" spans="3:29" ht="27.6" customHeight="1">
      <c r="C1498" s="88"/>
      <c r="D1498" s="89"/>
      <c r="E1498" s="90"/>
      <c r="F1498" s="91"/>
      <c r="G1498" s="92"/>
      <c r="H1498" s="93"/>
      <c r="I1498" s="93"/>
      <c r="J1498" s="94"/>
      <c r="K1498" s="94"/>
      <c r="L1498" s="94"/>
      <c r="M1498" s="94"/>
      <c r="N1498" s="94"/>
      <c r="O1498" s="95"/>
      <c r="P1498" s="96"/>
      <c r="T1498" s="49">
        <v>1464</v>
      </c>
      <c r="U14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8" s="50" t="str">
        <f>IFERROR(INDEX(Tab_UBIGEO[],MATCH(PlnMsv_Tab_DocumentosAux[[#This Row],[ADQ_UBIGEO]],Tab_UBIGEO[UBIGEO],0),MATCH($V$34,Tab_UBIGEO[#Headers],0)),"")</f>
        <v/>
      </c>
      <c r="W1498" s="50" t="str">
        <f>IFERROR(INDEX(Tab_UBIGEO[],MATCH(PlnMsv_Tab_DocumentosAux[[#This Row],[ADQ_UBIGEO]],Tab_UBIGEO[UBIGEO],0),MATCH($W$34,Tab_UBIGEO[#Headers],0)),"")</f>
        <v/>
      </c>
      <c r="X1498" s="51" t="str">
        <f>IFERROR(INDEX(Tab_UBIGEO[],MATCH(PlnMsv_Tab_Documentos[[#This Row],[Departamento]],Tab_UBIGEO[Departamento],0),MATCH(X$34,Tab_UBIGEO[#Headers],0)),"")</f>
        <v/>
      </c>
      <c r="Y1498" s="51" t="str">
        <f>IFERROR(INDEX(Tab_UBIGEO[],MATCH(PlnMsv_Tab_Documentos[[#This Row],[Provincia]],Tab_UBIGEO[Provincia],0),MATCH(Y$34,Tab_UBIGEO[#Headers],0)),"")</f>
        <v/>
      </c>
      <c r="Z1498" s="50" t="str">
        <f>IF(PlnMsv_Tab_Documentos[[#This Row],[Departamento]]&lt;&gt;"",IF(COUNTIF(Tab_UBIGEO[Departamento],PlnMsv_Tab_Documentos[[#This Row],[Departamento]])&gt;=1,1,0),"")</f>
        <v/>
      </c>
      <c r="AA14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8" s="34"/>
    </row>
    <row r="1499" spans="3:29" ht="27.6" customHeight="1">
      <c r="C1499" s="88"/>
      <c r="D1499" s="89"/>
      <c r="E1499" s="90"/>
      <c r="F1499" s="91"/>
      <c r="G1499" s="92"/>
      <c r="H1499" s="93"/>
      <c r="I1499" s="93"/>
      <c r="J1499" s="94"/>
      <c r="K1499" s="94"/>
      <c r="L1499" s="94"/>
      <c r="M1499" s="94"/>
      <c r="N1499" s="94"/>
      <c r="O1499" s="95"/>
      <c r="P1499" s="96"/>
      <c r="T1499" s="49">
        <v>1465</v>
      </c>
      <c r="U14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499" s="50" t="str">
        <f>IFERROR(INDEX(Tab_UBIGEO[],MATCH(PlnMsv_Tab_DocumentosAux[[#This Row],[ADQ_UBIGEO]],Tab_UBIGEO[UBIGEO],0),MATCH($V$34,Tab_UBIGEO[#Headers],0)),"")</f>
        <v/>
      </c>
      <c r="W1499" s="50" t="str">
        <f>IFERROR(INDEX(Tab_UBIGEO[],MATCH(PlnMsv_Tab_DocumentosAux[[#This Row],[ADQ_UBIGEO]],Tab_UBIGEO[UBIGEO],0),MATCH($W$34,Tab_UBIGEO[#Headers],0)),"")</f>
        <v/>
      </c>
      <c r="X1499" s="51" t="str">
        <f>IFERROR(INDEX(Tab_UBIGEO[],MATCH(PlnMsv_Tab_Documentos[[#This Row],[Departamento]],Tab_UBIGEO[Departamento],0),MATCH(X$34,Tab_UBIGEO[#Headers],0)),"")</f>
        <v/>
      </c>
      <c r="Y1499" s="51" t="str">
        <f>IFERROR(INDEX(Tab_UBIGEO[],MATCH(PlnMsv_Tab_Documentos[[#This Row],[Provincia]],Tab_UBIGEO[Provincia],0),MATCH(Y$34,Tab_UBIGEO[#Headers],0)),"")</f>
        <v/>
      </c>
      <c r="Z1499" s="50" t="str">
        <f>IF(PlnMsv_Tab_Documentos[[#This Row],[Departamento]]&lt;&gt;"",IF(COUNTIF(Tab_UBIGEO[Departamento],PlnMsv_Tab_Documentos[[#This Row],[Departamento]])&gt;=1,1,0),"")</f>
        <v/>
      </c>
      <c r="AA14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4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499" s="34"/>
    </row>
    <row r="1500" spans="3:29" ht="27.6" customHeight="1">
      <c r="C1500" s="88"/>
      <c r="D1500" s="89"/>
      <c r="E1500" s="90"/>
      <c r="F1500" s="91"/>
      <c r="G1500" s="92"/>
      <c r="H1500" s="93"/>
      <c r="I1500" s="93"/>
      <c r="J1500" s="94"/>
      <c r="K1500" s="94"/>
      <c r="L1500" s="94"/>
      <c r="M1500" s="94"/>
      <c r="N1500" s="94"/>
      <c r="O1500" s="95"/>
      <c r="P1500" s="96"/>
      <c r="T1500" s="49">
        <v>1466</v>
      </c>
      <c r="U15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0" s="50" t="str">
        <f>IFERROR(INDEX(Tab_UBIGEO[],MATCH(PlnMsv_Tab_DocumentosAux[[#This Row],[ADQ_UBIGEO]],Tab_UBIGEO[UBIGEO],0),MATCH($V$34,Tab_UBIGEO[#Headers],0)),"")</f>
        <v/>
      </c>
      <c r="W1500" s="50" t="str">
        <f>IFERROR(INDEX(Tab_UBIGEO[],MATCH(PlnMsv_Tab_DocumentosAux[[#This Row],[ADQ_UBIGEO]],Tab_UBIGEO[UBIGEO],0),MATCH($W$34,Tab_UBIGEO[#Headers],0)),"")</f>
        <v/>
      </c>
      <c r="X1500" s="51" t="str">
        <f>IFERROR(INDEX(Tab_UBIGEO[],MATCH(PlnMsv_Tab_Documentos[[#This Row],[Departamento]],Tab_UBIGEO[Departamento],0),MATCH(X$34,Tab_UBIGEO[#Headers],0)),"")</f>
        <v/>
      </c>
      <c r="Y1500" s="51" t="str">
        <f>IFERROR(INDEX(Tab_UBIGEO[],MATCH(PlnMsv_Tab_Documentos[[#This Row],[Provincia]],Tab_UBIGEO[Provincia],0),MATCH(Y$34,Tab_UBIGEO[#Headers],0)),"")</f>
        <v/>
      </c>
      <c r="Z1500" s="50" t="str">
        <f>IF(PlnMsv_Tab_Documentos[[#This Row],[Departamento]]&lt;&gt;"",IF(COUNTIF(Tab_UBIGEO[Departamento],PlnMsv_Tab_Documentos[[#This Row],[Departamento]])&gt;=1,1,0),"")</f>
        <v/>
      </c>
      <c r="AA15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0" s="34"/>
    </row>
    <row r="1501" spans="3:29" ht="27.6" customHeight="1">
      <c r="C1501" s="88"/>
      <c r="D1501" s="89"/>
      <c r="E1501" s="90"/>
      <c r="F1501" s="91"/>
      <c r="G1501" s="92"/>
      <c r="H1501" s="93"/>
      <c r="I1501" s="93"/>
      <c r="J1501" s="94"/>
      <c r="K1501" s="94"/>
      <c r="L1501" s="94"/>
      <c r="M1501" s="94"/>
      <c r="N1501" s="94"/>
      <c r="O1501" s="95"/>
      <c r="P1501" s="96"/>
      <c r="T1501" s="49">
        <v>1467</v>
      </c>
      <c r="U15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1" s="50" t="str">
        <f>IFERROR(INDEX(Tab_UBIGEO[],MATCH(PlnMsv_Tab_DocumentosAux[[#This Row],[ADQ_UBIGEO]],Tab_UBIGEO[UBIGEO],0),MATCH($V$34,Tab_UBIGEO[#Headers],0)),"")</f>
        <v/>
      </c>
      <c r="W1501" s="50" t="str">
        <f>IFERROR(INDEX(Tab_UBIGEO[],MATCH(PlnMsv_Tab_DocumentosAux[[#This Row],[ADQ_UBIGEO]],Tab_UBIGEO[UBIGEO],0),MATCH($W$34,Tab_UBIGEO[#Headers],0)),"")</f>
        <v/>
      </c>
      <c r="X1501" s="51" t="str">
        <f>IFERROR(INDEX(Tab_UBIGEO[],MATCH(PlnMsv_Tab_Documentos[[#This Row],[Departamento]],Tab_UBIGEO[Departamento],0),MATCH(X$34,Tab_UBIGEO[#Headers],0)),"")</f>
        <v/>
      </c>
      <c r="Y1501" s="51" t="str">
        <f>IFERROR(INDEX(Tab_UBIGEO[],MATCH(PlnMsv_Tab_Documentos[[#This Row],[Provincia]],Tab_UBIGEO[Provincia],0),MATCH(Y$34,Tab_UBIGEO[#Headers],0)),"")</f>
        <v/>
      </c>
      <c r="Z1501" s="50" t="str">
        <f>IF(PlnMsv_Tab_Documentos[[#This Row],[Departamento]]&lt;&gt;"",IF(COUNTIF(Tab_UBIGEO[Departamento],PlnMsv_Tab_Documentos[[#This Row],[Departamento]])&gt;=1,1,0),"")</f>
        <v/>
      </c>
      <c r="AA15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1" s="34"/>
    </row>
    <row r="1502" spans="3:29" ht="27.6" customHeight="1">
      <c r="C1502" s="88"/>
      <c r="D1502" s="89"/>
      <c r="E1502" s="90"/>
      <c r="F1502" s="91"/>
      <c r="G1502" s="92"/>
      <c r="H1502" s="93"/>
      <c r="I1502" s="93"/>
      <c r="J1502" s="94"/>
      <c r="K1502" s="94"/>
      <c r="L1502" s="94"/>
      <c r="M1502" s="94"/>
      <c r="N1502" s="94"/>
      <c r="O1502" s="95"/>
      <c r="P1502" s="96"/>
      <c r="T1502" s="49">
        <v>1468</v>
      </c>
      <c r="U15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2" s="50" t="str">
        <f>IFERROR(INDEX(Tab_UBIGEO[],MATCH(PlnMsv_Tab_DocumentosAux[[#This Row],[ADQ_UBIGEO]],Tab_UBIGEO[UBIGEO],0),MATCH($V$34,Tab_UBIGEO[#Headers],0)),"")</f>
        <v/>
      </c>
      <c r="W1502" s="50" t="str">
        <f>IFERROR(INDEX(Tab_UBIGEO[],MATCH(PlnMsv_Tab_DocumentosAux[[#This Row],[ADQ_UBIGEO]],Tab_UBIGEO[UBIGEO],0),MATCH($W$34,Tab_UBIGEO[#Headers],0)),"")</f>
        <v/>
      </c>
      <c r="X1502" s="51" t="str">
        <f>IFERROR(INDEX(Tab_UBIGEO[],MATCH(PlnMsv_Tab_Documentos[[#This Row],[Departamento]],Tab_UBIGEO[Departamento],0),MATCH(X$34,Tab_UBIGEO[#Headers],0)),"")</f>
        <v/>
      </c>
      <c r="Y1502" s="51" t="str">
        <f>IFERROR(INDEX(Tab_UBIGEO[],MATCH(PlnMsv_Tab_Documentos[[#This Row],[Provincia]],Tab_UBIGEO[Provincia],0),MATCH(Y$34,Tab_UBIGEO[#Headers],0)),"")</f>
        <v/>
      </c>
      <c r="Z1502" s="50" t="str">
        <f>IF(PlnMsv_Tab_Documentos[[#This Row],[Departamento]]&lt;&gt;"",IF(COUNTIF(Tab_UBIGEO[Departamento],PlnMsv_Tab_Documentos[[#This Row],[Departamento]])&gt;=1,1,0),"")</f>
        <v/>
      </c>
      <c r="AA15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2" s="34"/>
    </row>
    <row r="1503" spans="3:29" ht="27.6" customHeight="1">
      <c r="C1503" s="88"/>
      <c r="D1503" s="89"/>
      <c r="E1503" s="90"/>
      <c r="F1503" s="91"/>
      <c r="G1503" s="92"/>
      <c r="H1503" s="93"/>
      <c r="I1503" s="93"/>
      <c r="J1503" s="94"/>
      <c r="K1503" s="94"/>
      <c r="L1503" s="94"/>
      <c r="M1503" s="94"/>
      <c r="N1503" s="94"/>
      <c r="O1503" s="95"/>
      <c r="P1503" s="96"/>
      <c r="T1503" s="49">
        <v>1469</v>
      </c>
      <c r="U15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3" s="50" t="str">
        <f>IFERROR(INDEX(Tab_UBIGEO[],MATCH(PlnMsv_Tab_DocumentosAux[[#This Row],[ADQ_UBIGEO]],Tab_UBIGEO[UBIGEO],0),MATCH($V$34,Tab_UBIGEO[#Headers],0)),"")</f>
        <v/>
      </c>
      <c r="W1503" s="50" t="str">
        <f>IFERROR(INDEX(Tab_UBIGEO[],MATCH(PlnMsv_Tab_DocumentosAux[[#This Row],[ADQ_UBIGEO]],Tab_UBIGEO[UBIGEO],0),MATCH($W$34,Tab_UBIGEO[#Headers],0)),"")</f>
        <v/>
      </c>
      <c r="X1503" s="51" t="str">
        <f>IFERROR(INDEX(Tab_UBIGEO[],MATCH(PlnMsv_Tab_Documentos[[#This Row],[Departamento]],Tab_UBIGEO[Departamento],0),MATCH(X$34,Tab_UBIGEO[#Headers],0)),"")</f>
        <v/>
      </c>
      <c r="Y1503" s="51" t="str">
        <f>IFERROR(INDEX(Tab_UBIGEO[],MATCH(PlnMsv_Tab_Documentos[[#This Row],[Provincia]],Tab_UBIGEO[Provincia],0),MATCH(Y$34,Tab_UBIGEO[#Headers],0)),"")</f>
        <v/>
      </c>
      <c r="Z1503" s="50" t="str">
        <f>IF(PlnMsv_Tab_Documentos[[#This Row],[Departamento]]&lt;&gt;"",IF(COUNTIF(Tab_UBIGEO[Departamento],PlnMsv_Tab_Documentos[[#This Row],[Departamento]])&gt;=1,1,0),"")</f>
        <v/>
      </c>
      <c r="AA15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3" s="34"/>
    </row>
    <row r="1504" spans="3:29" ht="27.6" customHeight="1">
      <c r="C1504" s="88"/>
      <c r="D1504" s="89"/>
      <c r="E1504" s="90"/>
      <c r="F1504" s="91"/>
      <c r="G1504" s="92"/>
      <c r="H1504" s="93"/>
      <c r="I1504" s="93"/>
      <c r="J1504" s="94"/>
      <c r="K1504" s="94"/>
      <c r="L1504" s="94"/>
      <c r="M1504" s="94"/>
      <c r="N1504" s="94"/>
      <c r="O1504" s="95"/>
      <c r="P1504" s="96"/>
      <c r="T1504" s="49">
        <v>1470</v>
      </c>
      <c r="U15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4" s="50" t="str">
        <f>IFERROR(INDEX(Tab_UBIGEO[],MATCH(PlnMsv_Tab_DocumentosAux[[#This Row],[ADQ_UBIGEO]],Tab_UBIGEO[UBIGEO],0),MATCH($V$34,Tab_UBIGEO[#Headers],0)),"")</f>
        <v/>
      </c>
      <c r="W1504" s="50" t="str">
        <f>IFERROR(INDEX(Tab_UBIGEO[],MATCH(PlnMsv_Tab_DocumentosAux[[#This Row],[ADQ_UBIGEO]],Tab_UBIGEO[UBIGEO],0),MATCH($W$34,Tab_UBIGEO[#Headers],0)),"")</f>
        <v/>
      </c>
      <c r="X1504" s="51" t="str">
        <f>IFERROR(INDEX(Tab_UBIGEO[],MATCH(PlnMsv_Tab_Documentos[[#This Row],[Departamento]],Tab_UBIGEO[Departamento],0),MATCH(X$34,Tab_UBIGEO[#Headers],0)),"")</f>
        <v/>
      </c>
      <c r="Y1504" s="51" t="str">
        <f>IFERROR(INDEX(Tab_UBIGEO[],MATCH(PlnMsv_Tab_Documentos[[#This Row],[Provincia]],Tab_UBIGEO[Provincia],0),MATCH(Y$34,Tab_UBIGEO[#Headers],0)),"")</f>
        <v/>
      </c>
      <c r="Z1504" s="50" t="str">
        <f>IF(PlnMsv_Tab_Documentos[[#This Row],[Departamento]]&lt;&gt;"",IF(COUNTIF(Tab_UBIGEO[Departamento],PlnMsv_Tab_Documentos[[#This Row],[Departamento]])&gt;=1,1,0),"")</f>
        <v/>
      </c>
      <c r="AA15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4" s="34"/>
    </row>
    <row r="1505" spans="3:29" ht="27.6" customHeight="1">
      <c r="C1505" s="88"/>
      <c r="D1505" s="89"/>
      <c r="E1505" s="90"/>
      <c r="F1505" s="91"/>
      <c r="G1505" s="92"/>
      <c r="H1505" s="93"/>
      <c r="I1505" s="93"/>
      <c r="J1505" s="94"/>
      <c r="K1505" s="94"/>
      <c r="L1505" s="94"/>
      <c r="M1505" s="94"/>
      <c r="N1505" s="94"/>
      <c r="O1505" s="95"/>
      <c r="P1505" s="96"/>
      <c r="T1505" s="49">
        <v>1471</v>
      </c>
      <c r="U15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5" s="50" t="str">
        <f>IFERROR(INDEX(Tab_UBIGEO[],MATCH(PlnMsv_Tab_DocumentosAux[[#This Row],[ADQ_UBIGEO]],Tab_UBIGEO[UBIGEO],0),MATCH($V$34,Tab_UBIGEO[#Headers],0)),"")</f>
        <v/>
      </c>
      <c r="W1505" s="50" t="str">
        <f>IFERROR(INDEX(Tab_UBIGEO[],MATCH(PlnMsv_Tab_DocumentosAux[[#This Row],[ADQ_UBIGEO]],Tab_UBIGEO[UBIGEO],0),MATCH($W$34,Tab_UBIGEO[#Headers],0)),"")</f>
        <v/>
      </c>
      <c r="X1505" s="51" t="str">
        <f>IFERROR(INDEX(Tab_UBIGEO[],MATCH(PlnMsv_Tab_Documentos[[#This Row],[Departamento]],Tab_UBIGEO[Departamento],0),MATCH(X$34,Tab_UBIGEO[#Headers],0)),"")</f>
        <v/>
      </c>
      <c r="Y1505" s="51" t="str">
        <f>IFERROR(INDEX(Tab_UBIGEO[],MATCH(PlnMsv_Tab_Documentos[[#This Row],[Provincia]],Tab_UBIGEO[Provincia],0),MATCH(Y$34,Tab_UBIGEO[#Headers],0)),"")</f>
        <v/>
      </c>
      <c r="Z1505" s="50" t="str">
        <f>IF(PlnMsv_Tab_Documentos[[#This Row],[Departamento]]&lt;&gt;"",IF(COUNTIF(Tab_UBIGEO[Departamento],PlnMsv_Tab_Documentos[[#This Row],[Departamento]])&gt;=1,1,0),"")</f>
        <v/>
      </c>
      <c r="AA15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5" s="34"/>
    </row>
    <row r="1506" spans="3:29" ht="27.6" customHeight="1">
      <c r="C1506" s="88"/>
      <c r="D1506" s="89"/>
      <c r="E1506" s="90"/>
      <c r="F1506" s="91"/>
      <c r="G1506" s="92"/>
      <c r="H1506" s="93"/>
      <c r="I1506" s="93"/>
      <c r="J1506" s="94"/>
      <c r="K1506" s="94"/>
      <c r="L1506" s="94"/>
      <c r="M1506" s="94"/>
      <c r="N1506" s="94"/>
      <c r="O1506" s="95"/>
      <c r="P1506" s="96"/>
      <c r="T1506" s="49">
        <v>1472</v>
      </c>
      <c r="U15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6" s="50" t="str">
        <f>IFERROR(INDEX(Tab_UBIGEO[],MATCH(PlnMsv_Tab_DocumentosAux[[#This Row],[ADQ_UBIGEO]],Tab_UBIGEO[UBIGEO],0),MATCH($V$34,Tab_UBIGEO[#Headers],0)),"")</f>
        <v/>
      </c>
      <c r="W1506" s="50" t="str">
        <f>IFERROR(INDEX(Tab_UBIGEO[],MATCH(PlnMsv_Tab_DocumentosAux[[#This Row],[ADQ_UBIGEO]],Tab_UBIGEO[UBIGEO],0),MATCH($W$34,Tab_UBIGEO[#Headers],0)),"")</f>
        <v/>
      </c>
      <c r="X1506" s="51" t="str">
        <f>IFERROR(INDEX(Tab_UBIGEO[],MATCH(PlnMsv_Tab_Documentos[[#This Row],[Departamento]],Tab_UBIGEO[Departamento],0),MATCH(X$34,Tab_UBIGEO[#Headers],0)),"")</f>
        <v/>
      </c>
      <c r="Y1506" s="51" t="str">
        <f>IFERROR(INDEX(Tab_UBIGEO[],MATCH(PlnMsv_Tab_Documentos[[#This Row],[Provincia]],Tab_UBIGEO[Provincia],0),MATCH(Y$34,Tab_UBIGEO[#Headers],0)),"")</f>
        <v/>
      </c>
      <c r="Z1506" s="50" t="str">
        <f>IF(PlnMsv_Tab_Documentos[[#This Row],[Departamento]]&lt;&gt;"",IF(COUNTIF(Tab_UBIGEO[Departamento],PlnMsv_Tab_Documentos[[#This Row],[Departamento]])&gt;=1,1,0),"")</f>
        <v/>
      </c>
      <c r="AA15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6" s="34"/>
    </row>
    <row r="1507" spans="3:29" ht="27.6" customHeight="1">
      <c r="C1507" s="88"/>
      <c r="D1507" s="89"/>
      <c r="E1507" s="90"/>
      <c r="F1507" s="91"/>
      <c r="G1507" s="92"/>
      <c r="H1507" s="93"/>
      <c r="I1507" s="93"/>
      <c r="J1507" s="94"/>
      <c r="K1507" s="94"/>
      <c r="L1507" s="94"/>
      <c r="M1507" s="94"/>
      <c r="N1507" s="94"/>
      <c r="O1507" s="95"/>
      <c r="P1507" s="96"/>
      <c r="T1507" s="49">
        <v>1473</v>
      </c>
      <c r="U15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7" s="50" t="str">
        <f>IFERROR(INDEX(Tab_UBIGEO[],MATCH(PlnMsv_Tab_DocumentosAux[[#This Row],[ADQ_UBIGEO]],Tab_UBIGEO[UBIGEO],0),MATCH($V$34,Tab_UBIGEO[#Headers],0)),"")</f>
        <v/>
      </c>
      <c r="W1507" s="50" t="str">
        <f>IFERROR(INDEX(Tab_UBIGEO[],MATCH(PlnMsv_Tab_DocumentosAux[[#This Row],[ADQ_UBIGEO]],Tab_UBIGEO[UBIGEO],0),MATCH($W$34,Tab_UBIGEO[#Headers],0)),"")</f>
        <v/>
      </c>
      <c r="X1507" s="51" t="str">
        <f>IFERROR(INDEX(Tab_UBIGEO[],MATCH(PlnMsv_Tab_Documentos[[#This Row],[Departamento]],Tab_UBIGEO[Departamento],0),MATCH(X$34,Tab_UBIGEO[#Headers],0)),"")</f>
        <v/>
      </c>
      <c r="Y1507" s="51" t="str">
        <f>IFERROR(INDEX(Tab_UBIGEO[],MATCH(PlnMsv_Tab_Documentos[[#This Row],[Provincia]],Tab_UBIGEO[Provincia],0),MATCH(Y$34,Tab_UBIGEO[#Headers],0)),"")</f>
        <v/>
      </c>
      <c r="Z1507" s="50" t="str">
        <f>IF(PlnMsv_Tab_Documentos[[#This Row],[Departamento]]&lt;&gt;"",IF(COUNTIF(Tab_UBIGEO[Departamento],PlnMsv_Tab_Documentos[[#This Row],[Departamento]])&gt;=1,1,0),"")</f>
        <v/>
      </c>
      <c r="AA15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7" s="34"/>
    </row>
    <row r="1508" spans="3:29" ht="27.6" customHeight="1">
      <c r="C1508" s="88"/>
      <c r="D1508" s="89"/>
      <c r="E1508" s="90"/>
      <c r="F1508" s="91"/>
      <c r="G1508" s="92"/>
      <c r="H1508" s="93"/>
      <c r="I1508" s="93"/>
      <c r="J1508" s="94"/>
      <c r="K1508" s="94"/>
      <c r="L1508" s="94"/>
      <c r="M1508" s="94"/>
      <c r="N1508" s="94"/>
      <c r="O1508" s="95"/>
      <c r="P1508" s="96"/>
      <c r="T1508" s="49">
        <v>1474</v>
      </c>
      <c r="U15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8" s="50" t="str">
        <f>IFERROR(INDEX(Tab_UBIGEO[],MATCH(PlnMsv_Tab_DocumentosAux[[#This Row],[ADQ_UBIGEO]],Tab_UBIGEO[UBIGEO],0),MATCH($V$34,Tab_UBIGEO[#Headers],0)),"")</f>
        <v/>
      </c>
      <c r="W1508" s="50" t="str">
        <f>IFERROR(INDEX(Tab_UBIGEO[],MATCH(PlnMsv_Tab_DocumentosAux[[#This Row],[ADQ_UBIGEO]],Tab_UBIGEO[UBIGEO],0),MATCH($W$34,Tab_UBIGEO[#Headers],0)),"")</f>
        <v/>
      </c>
      <c r="X1508" s="51" t="str">
        <f>IFERROR(INDEX(Tab_UBIGEO[],MATCH(PlnMsv_Tab_Documentos[[#This Row],[Departamento]],Tab_UBIGEO[Departamento],0),MATCH(X$34,Tab_UBIGEO[#Headers],0)),"")</f>
        <v/>
      </c>
      <c r="Y1508" s="51" t="str">
        <f>IFERROR(INDEX(Tab_UBIGEO[],MATCH(PlnMsv_Tab_Documentos[[#This Row],[Provincia]],Tab_UBIGEO[Provincia],0),MATCH(Y$34,Tab_UBIGEO[#Headers],0)),"")</f>
        <v/>
      </c>
      <c r="Z1508" s="50" t="str">
        <f>IF(PlnMsv_Tab_Documentos[[#This Row],[Departamento]]&lt;&gt;"",IF(COUNTIF(Tab_UBIGEO[Departamento],PlnMsv_Tab_Documentos[[#This Row],[Departamento]])&gt;=1,1,0),"")</f>
        <v/>
      </c>
      <c r="AA15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8" s="34"/>
    </row>
    <row r="1509" spans="3:29" ht="27.6" customHeight="1">
      <c r="C1509" s="88"/>
      <c r="D1509" s="89"/>
      <c r="E1509" s="90"/>
      <c r="F1509" s="91"/>
      <c r="G1509" s="92"/>
      <c r="H1509" s="93"/>
      <c r="I1509" s="93"/>
      <c r="J1509" s="94"/>
      <c r="K1509" s="94"/>
      <c r="L1509" s="94"/>
      <c r="M1509" s="94"/>
      <c r="N1509" s="94"/>
      <c r="O1509" s="95"/>
      <c r="P1509" s="96"/>
      <c r="T1509" s="49">
        <v>1475</v>
      </c>
      <c r="U15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09" s="50" t="str">
        <f>IFERROR(INDEX(Tab_UBIGEO[],MATCH(PlnMsv_Tab_DocumentosAux[[#This Row],[ADQ_UBIGEO]],Tab_UBIGEO[UBIGEO],0),MATCH($V$34,Tab_UBIGEO[#Headers],0)),"")</f>
        <v/>
      </c>
      <c r="W1509" s="50" t="str">
        <f>IFERROR(INDEX(Tab_UBIGEO[],MATCH(PlnMsv_Tab_DocumentosAux[[#This Row],[ADQ_UBIGEO]],Tab_UBIGEO[UBIGEO],0),MATCH($W$34,Tab_UBIGEO[#Headers],0)),"")</f>
        <v/>
      </c>
      <c r="X1509" s="51" t="str">
        <f>IFERROR(INDEX(Tab_UBIGEO[],MATCH(PlnMsv_Tab_Documentos[[#This Row],[Departamento]],Tab_UBIGEO[Departamento],0),MATCH(X$34,Tab_UBIGEO[#Headers],0)),"")</f>
        <v/>
      </c>
      <c r="Y1509" s="51" t="str">
        <f>IFERROR(INDEX(Tab_UBIGEO[],MATCH(PlnMsv_Tab_Documentos[[#This Row],[Provincia]],Tab_UBIGEO[Provincia],0),MATCH(Y$34,Tab_UBIGEO[#Headers],0)),"")</f>
        <v/>
      </c>
      <c r="Z1509" s="50" t="str">
        <f>IF(PlnMsv_Tab_Documentos[[#This Row],[Departamento]]&lt;&gt;"",IF(COUNTIF(Tab_UBIGEO[Departamento],PlnMsv_Tab_Documentos[[#This Row],[Departamento]])&gt;=1,1,0),"")</f>
        <v/>
      </c>
      <c r="AA15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09" s="34"/>
    </row>
    <row r="1510" spans="3:29" ht="27.6" customHeight="1">
      <c r="C1510" s="88"/>
      <c r="D1510" s="89"/>
      <c r="E1510" s="90"/>
      <c r="F1510" s="91"/>
      <c r="G1510" s="92"/>
      <c r="H1510" s="93"/>
      <c r="I1510" s="93"/>
      <c r="J1510" s="94"/>
      <c r="K1510" s="94"/>
      <c r="L1510" s="94"/>
      <c r="M1510" s="94"/>
      <c r="N1510" s="94"/>
      <c r="O1510" s="95"/>
      <c r="P1510" s="96"/>
      <c r="T1510" s="49">
        <v>1476</v>
      </c>
      <c r="U15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0" s="50" t="str">
        <f>IFERROR(INDEX(Tab_UBIGEO[],MATCH(PlnMsv_Tab_DocumentosAux[[#This Row],[ADQ_UBIGEO]],Tab_UBIGEO[UBIGEO],0),MATCH($V$34,Tab_UBIGEO[#Headers],0)),"")</f>
        <v/>
      </c>
      <c r="W1510" s="50" t="str">
        <f>IFERROR(INDEX(Tab_UBIGEO[],MATCH(PlnMsv_Tab_DocumentosAux[[#This Row],[ADQ_UBIGEO]],Tab_UBIGEO[UBIGEO],0),MATCH($W$34,Tab_UBIGEO[#Headers],0)),"")</f>
        <v/>
      </c>
      <c r="X1510" s="51" t="str">
        <f>IFERROR(INDEX(Tab_UBIGEO[],MATCH(PlnMsv_Tab_Documentos[[#This Row],[Departamento]],Tab_UBIGEO[Departamento],0),MATCH(X$34,Tab_UBIGEO[#Headers],0)),"")</f>
        <v/>
      </c>
      <c r="Y1510" s="51" t="str">
        <f>IFERROR(INDEX(Tab_UBIGEO[],MATCH(PlnMsv_Tab_Documentos[[#This Row],[Provincia]],Tab_UBIGEO[Provincia],0),MATCH(Y$34,Tab_UBIGEO[#Headers],0)),"")</f>
        <v/>
      </c>
      <c r="Z1510" s="50" t="str">
        <f>IF(PlnMsv_Tab_Documentos[[#This Row],[Departamento]]&lt;&gt;"",IF(COUNTIF(Tab_UBIGEO[Departamento],PlnMsv_Tab_Documentos[[#This Row],[Departamento]])&gt;=1,1,0),"")</f>
        <v/>
      </c>
      <c r="AA15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0" s="34"/>
    </row>
    <row r="1511" spans="3:29" ht="27.6" customHeight="1">
      <c r="C1511" s="88"/>
      <c r="D1511" s="89"/>
      <c r="E1511" s="90"/>
      <c r="F1511" s="91"/>
      <c r="G1511" s="92"/>
      <c r="H1511" s="93"/>
      <c r="I1511" s="93"/>
      <c r="J1511" s="94"/>
      <c r="K1511" s="94"/>
      <c r="L1511" s="94"/>
      <c r="M1511" s="94"/>
      <c r="N1511" s="94"/>
      <c r="O1511" s="95"/>
      <c r="P1511" s="96"/>
      <c r="T1511" s="49">
        <v>1477</v>
      </c>
      <c r="U15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1" s="50" t="str">
        <f>IFERROR(INDEX(Tab_UBIGEO[],MATCH(PlnMsv_Tab_DocumentosAux[[#This Row],[ADQ_UBIGEO]],Tab_UBIGEO[UBIGEO],0),MATCH($V$34,Tab_UBIGEO[#Headers],0)),"")</f>
        <v/>
      </c>
      <c r="W1511" s="50" t="str">
        <f>IFERROR(INDEX(Tab_UBIGEO[],MATCH(PlnMsv_Tab_DocumentosAux[[#This Row],[ADQ_UBIGEO]],Tab_UBIGEO[UBIGEO],0),MATCH($W$34,Tab_UBIGEO[#Headers],0)),"")</f>
        <v/>
      </c>
      <c r="X1511" s="51" t="str">
        <f>IFERROR(INDEX(Tab_UBIGEO[],MATCH(PlnMsv_Tab_Documentos[[#This Row],[Departamento]],Tab_UBIGEO[Departamento],0),MATCH(X$34,Tab_UBIGEO[#Headers],0)),"")</f>
        <v/>
      </c>
      <c r="Y1511" s="51" t="str">
        <f>IFERROR(INDEX(Tab_UBIGEO[],MATCH(PlnMsv_Tab_Documentos[[#This Row],[Provincia]],Tab_UBIGEO[Provincia],0),MATCH(Y$34,Tab_UBIGEO[#Headers],0)),"")</f>
        <v/>
      </c>
      <c r="Z1511" s="50" t="str">
        <f>IF(PlnMsv_Tab_Documentos[[#This Row],[Departamento]]&lt;&gt;"",IF(COUNTIF(Tab_UBIGEO[Departamento],PlnMsv_Tab_Documentos[[#This Row],[Departamento]])&gt;=1,1,0),"")</f>
        <v/>
      </c>
      <c r="AA15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1" s="34"/>
    </row>
    <row r="1512" spans="3:29" ht="27.6" customHeight="1">
      <c r="C1512" s="88"/>
      <c r="D1512" s="89"/>
      <c r="E1512" s="90"/>
      <c r="F1512" s="91"/>
      <c r="G1512" s="92"/>
      <c r="H1512" s="93"/>
      <c r="I1512" s="93"/>
      <c r="J1512" s="94"/>
      <c r="K1512" s="94"/>
      <c r="L1512" s="94"/>
      <c r="M1512" s="94"/>
      <c r="N1512" s="94"/>
      <c r="O1512" s="95"/>
      <c r="P1512" s="96"/>
      <c r="T1512" s="49">
        <v>1478</v>
      </c>
      <c r="U15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2" s="50" t="str">
        <f>IFERROR(INDEX(Tab_UBIGEO[],MATCH(PlnMsv_Tab_DocumentosAux[[#This Row],[ADQ_UBIGEO]],Tab_UBIGEO[UBIGEO],0),MATCH($V$34,Tab_UBIGEO[#Headers],0)),"")</f>
        <v/>
      </c>
      <c r="W1512" s="50" t="str">
        <f>IFERROR(INDEX(Tab_UBIGEO[],MATCH(PlnMsv_Tab_DocumentosAux[[#This Row],[ADQ_UBIGEO]],Tab_UBIGEO[UBIGEO],0),MATCH($W$34,Tab_UBIGEO[#Headers],0)),"")</f>
        <v/>
      </c>
      <c r="X1512" s="51" t="str">
        <f>IFERROR(INDEX(Tab_UBIGEO[],MATCH(PlnMsv_Tab_Documentos[[#This Row],[Departamento]],Tab_UBIGEO[Departamento],0),MATCH(X$34,Tab_UBIGEO[#Headers],0)),"")</f>
        <v/>
      </c>
      <c r="Y1512" s="51" t="str">
        <f>IFERROR(INDEX(Tab_UBIGEO[],MATCH(PlnMsv_Tab_Documentos[[#This Row],[Provincia]],Tab_UBIGEO[Provincia],0),MATCH(Y$34,Tab_UBIGEO[#Headers],0)),"")</f>
        <v/>
      </c>
      <c r="Z1512" s="50" t="str">
        <f>IF(PlnMsv_Tab_Documentos[[#This Row],[Departamento]]&lt;&gt;"",IF(COUNTIF(Tab_UBIGEO[Departamento],PlnMsv_Tab_Documentos[[#This Row],[Departamento]])&gt;=1,1,0),"")</f>
        <v/>
      </c>
      <c r="AA15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2" s="34"/>
    </row>
    <row r="1513" spans="3:29" ht="27.6" customHeight="1">
      <c r="C1513" s="88"/>
      <c r="D1513" s="89"/>
      <c r="E1513" s="90"/>
      <c r="F1513" s="91"/>
      <c r="G1513" s="92"/>
      <c r="H1513" s="93"/>
      <c r="I1513" s="93"/>
      <c r="J1513" s="94"/>
      <c r="K1513" s="94"/>
      <c r="L1513" s="94"/>
      <c r="M1513" s="94"/>
      <c r="N1513" s="94"/>
      <c r="O1513" s="95"/>
      <c r="P1513" s="96"/>
      <c r="T1513" s="49">
        <v>1479</v>
      </c>
      <c r="U15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3" s="50" t="str">
        <f>IFERROR(INDEX(Tab_UBIGEO[],MATCH(PlnMsv_Tab_DocumentosAux[[#This Row],[ADQ_UBIGEO]],Tab_UBIGEO[UBIGEO],0),MATCH($V$34,Tab_UBIGEO[#Headers],0)),"")</f>
        <v/>
      </c>
      <c r="W1513" s="50" t="str">
        <f>IFERROR(INDEX(Tab_UBIGEO[],MATCH(PlnMsv_Tab_DocumentosAux[[#This Row],[ADQ_UBIGEO]],Tab_UBIGEO[UBIGEO],0),MATCH($W$34,Tab_UBIGEO[#Headers],0)),"")</f>
        <v/>
      </c>
      <c r="X1513" s="51" t="str">
        <f>IFERROR(INDEX(Tab_UBIGEO[],MATCH(PlnMsv_Tab_Documentos[[#This Row],[Departamento]],Tab_UBIGEO[Departamento],0),MATCH(X$34,Tab_UBIGEO[#Headers],0)),"")</f>
        <v/>
      </c>
      <c r="Y1513" s="51" t="str">
        <f>IFERROR(INDEX(Tab_UBIGEO[],MATCH(PlnMsv_Tab_Documentos[[#This Row],[Provincia]],Tab_UBIGEO[Provincia],0),MATCH(Y$34,Tab_UBIGEO[#Headers],0)),"")</f>
        <v/>
      </c>
      <c r="Z1513" s="50" t="str">
        <f>IF(PlnMsv_Tab_Documentos[[#This Row],[Departamento]]&lt;&gt;"",IF(COUNTIF(Tab_UBIGEO[Departamento],PlnMsv_Tab_Documentos[[#This Row],[Departamento]])&gt;=1,1,0),"")</f>
        <v/>
      </c>
      <c r="AA15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3" s="34"/>
    </row>
    <row r="1514" spans="3:29" ht="27.6" customHeight="1">
      <c r="C1514" s="88"/>
      <c r="D1514" s="89"/>
      <c r="E1514" s="90"/>
      <c r="F1514" s="91"/>
      <c r="G1514" s="92"/>
      <c r="H1514" s="93"/>
      <c r="I1514" s="93"/>
      <c r="J1514" s="94"/>
      <c r="K1514" s="94"/>
      <c r="L1514" s="94"/>
      <c r="M1514" s="94"/>
      <c r="N1514" s="94"/>
      <c r="O1514" s="95"/>
      <c r="P1514" s="96"/>
      <c r="T1514" s="49">
        <v>1480</v>
      </c>
      <c r="U15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4" s="50" t="str">
        <f>IFERROR(INDEX(Tab_UBIGEO[],MATCH(PlnMsv_Tab_DocumentosAux[[#This Row],[ADQ_UBIGEO]],Tab_UBIGEO[UBIGEO],0),MATCH($V$34,Tab_UBIGEO[#Headers],0)),"")</f>
        <v/>
      </c>
      <c r="W1514" s="50" t="str">
        <f>IFERROR(INDEX(Tab_UBIGEO[],MATCH(PlnMsv_Tab_DocumentosAux[[#This Row],[ADQ_UBIGEO]],Tab_UBIGEO[UBIGEO],0),MATCH($W$34,Tab_UBIGEO[#Headers],0)),"")</f>
        <v/>
      </c>
      <c r="X1514" s="51" t="str">
        <f>IFERROR(INDEX(Tab_UBIGEO[],MATCH(PlnMsv_Tab_Documentos[[#This Row],[Departamento]],Tab_UBIGEO[Departamento],0),MATCH(X$34,Tab_UBIGEO[#Headers],0)),"")</f>
        <v/>
      </c>
      <c r="Y1514" s="51" t="str">
        <f>IFERROR(INDEX(Tab_UBIGEO[],MATCH(PlnMsv_Tab_Documentos[[#This Row],[Provincia]],Tab_UBIGEO[Provincia],0),MATCH(Y$34,Tab_UBIGEO[#Headers],0)),"")</f>
        <v/>
      </c>
      <c r="Z1514" s="50" t="str">
        <f>IF(PlnMsv_Tab_Documentos[[#This Row],[Departamento]]&lt;&gt;"",IF(COUNTIF(Tab_UBIGEO[Departamento],PlnMsv_Tab_Documentos[[#This Row],[Departamento]])&gt;=1,1,0),"")</f>
        <v/>
      </c>
      <c r="AA15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4" s="34"/>
    </row>
    <row r="1515" spans="3:29" ht="27.6" customHeight="1">
      <c r="C1515" s="88"/>
      <c r="D1515" s="89"/>
      <c r="E1515" s="90"/>
      <c r="F1515" s="91"/>
      <c r="G1515" s="92"/>
      <c r="H1515" s="93"/>
      <c r="I1515" s="93"/>
      <c r="J1515" s="94"/>
      <c r="K1515" s="94"/>
      <c r="L1515" s="94"/>
      <c r="M1515" s="94"/>
      <c r="N1515" s="94"/>
      <c r="O1515" s="95"/>
      <c r="P1515" s="96"/>
      <c r="T1515" s="49">
        <v>1481</v>
      </c>
      <c r="U15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5" s="50" t="str">
        <f>IFERROR(INDEX(Tab_UBIGEO[],MATCH(PlnMsv_Tab_DocumentosAux[[#This Row],[ADQ_UBIGEO]],Tab_UBIGEO[UBIGEO],0),MATCH($V$34,Tab_UBIGEO[#Headers],0)),"")</f>
        <v/>
      </c>
      <c r="W1515" s="50" t="str">
        <f>IFERROR(INDEX(Tab_UBIGEO[],MATCH(PlnMsv_Tab_DocumentosAux[[#This Row],[ADQ_UBIGEO]],Tab_UBIGEO[UBIGEO],0),MATCH($W$34,Tab_UBIGEO[#Headers],0)),"")</f>
        <v/>
      </c>
      <c r="X1515" s="51" t="str">
        <f>IFERROR(INDEX(Tab_UBIGEO[],MATCH(PlnMsv_Tab_Documentos[[#This Row],[Departamento]],Tab_UBIGEO[Departamento],0),MATCH(X$34,Tab_UBIGEO[#Headers],0)),"")</f>
        <v/>
      </c>
      <c r="Y1515" s="51" t="str">
        <f>IFERROR(INDEX(Tab_UBIGEO[],MATCH(PlnMsv_Tab_Documentos[[#This Row],[Provincia]],Tab_UBIGEO[Provincia],0),MATCH(Y$34,Tab_UBIGEO[#Headers],0)),"")</f>
        <v/>
      </c>
      <c r="Z1515" s="50" t="str">
        <f>IF(PlnMsv_Tab_Documentos[[#This Row],[Departamento]]&lt;&gt;"",IF(COUNTIF(Tab_UBIGEO[Departamento],PlnMsv_Tab_Documentos[[#This Row],[Departamento]])&gt;=1,1,0),"")</f>
        <v/>
      </c>
      <c r="AA15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5" s="34"/>
    </row>
    <row r="1516" spans="3:29" ht="27.6" customHeight="1">
      <c r="C1516" s="88"/>
      <c r="D1516" s="89"/>
      <c r="E1516" s="90"/>
      <c r="F1516" s="91"/>
      <c r="G1516" s="92"/>
      <c r="H1516" s="93"/>
      <c r="I1516" s="93"/>
      <c r="J1516" s="94"/>
      <c r="K1516" s="94"/>
      <c r="L1516" s="94"/>
      <c r="M1516" s="94"/>
      <c r="N1516" s="94"/>
      <c r="O1516" s="95"/>
      <c r="P1516" s="96"/>
      <c r="T1516" s="49">
        <v>1482</v>
      </c>
      <c r="U15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6" s="50" t="str">
        <f>IFERROR(INDEX(Tab_UBIGEO[],MATCH(PlnMsv_Tab_DocumentosAux[[#This Row],[ADQ_UBIGEO]],Tab_UBIGEO[UBIGEO],0),MATCH($V$34,Tab_UBIGEO[#Headers],0)),"")</f>
        <v/>
      </c>
      <c r="W1516" s="50" t="str">
        <f>IFERROR(INDEX(Tab_UBIGEO[],MATCH(PlnMsv_Tab_DocumentosAux[[#This Row],[ADQ_UBIGEO]],Tab_UBIGEO[UBIGEO],0),MATCH($W$34,Tab_UBIGEO[#Headers],0)),"")</f>
        <v/>
      </c>
      <c r="X1516" s="51" t="str">
        <f>IFERROR(INDEX(Tab_UBIGEO[],MATCH(PlnMsv_Tab_Documentos[[#This Row],[Departamento]],Tab_UBIGEO[Departamento],0),MATCH(X$34,Tab_UBIGEO[#Headers],0)),"")</f>
        <v/>
      </c>
      <c r="Y1516" s="51" t="str">
        <f>IFERROR(INDEX(Tab_UBIGEO[],MATCH(PlnMsv_Tab_Documentos[[#This Row],[Provincia]],Tab_UBIGEO[Provincia],0),MATCH(Y$34,Tab_UBIGEO[#Headers],0)),"")</f>
        <v/>
      </c>
      <c r="Z1516" s="50" t="str">
        <f>IF(PlnMsv_Tab_Documentos[[#This Row],[Departamento]]&lt;&gt;"",IF(COUNTIF(Tab_UBIGEO[Departamento],PlnMsv_Tab_Documentos[[#This Row],[Departamento]])&gt;=1,1,0),"")</f>
        <v/>
      </c>
      <c r="AA15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6" s="34"/>
    </row>
    <row r="1517" spans="3:29" ht="27.6" customHeight="1">
      <c r="C1517" s="88"/>
      <c r="D1517" s="89"/>
      <c r="E1517" s="90"/>
      <c r="F1517" s="91"/>
      <c r="G1517" s="92"/>
      <c r="H1517" s="93"/>
      <c r="I1517" s="93"/>
      <c r="J1517" s="94"/>
      <c r="K1517" s="94"/>
      <c r="L1517" s="94"/>
      <c r="M1517" s="94"/>
      <c r="N1517" s="94"/>
      <c r="O1517" s="95"/>
      <c r="P1517" s="96"/>
      <c r="T1517" s="49">
        <v>1483</v>
      </c>
      <c r="U15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7" s="50" t="str">
        <f>IFERROR(INDEX(Tab_UBIGEO[],MATCH(PlnMsv_Tab_DocumentosAux[[#This Row],[ADQ_UBIGEO]],Tab_UBIGEO[UBIGEO],0),MATCH($V$34,Tab_UBIGEO[#Headers],0)),"")</f>
        <v/>
      </c>
      <c r="W1517" s="50" t="str">
        <f>IFERROR(INDEX(Tab_UBIGEO[],MATCH(PlnMsv_Tab_DocumentosAux[[#This Row],[ADQ_UBIGEO]],Tab_UBIGEO[UBIGEO],0),MATCH($W$34,Tab_UBIGEO[#Headers],0)),"")</f>
        <v/>
      </c>
      <c r="X1517" s="51" t="str">
        <f>IFERROR(INDEX(Tab_UBIGEO[],MATCH(PlnMsv_Tab_Documentos[[#This Row],[Departamento]],Tab_UBIGEO[Departamento],0),MATCH(X$34,Tab_UBIGEO[#Headers],0)),"")</f>
        <v/>
      </c>
      <c r="Y1517" s="51" t="str">
        <f>IFERROR(INDEX(Tab_UBIGEO[],MATCH(PlnMsv_Tab_Documentos[[#This Row],[Provincia]],Tab_UBIGEO[Provincia],0),MATCH(Y$34,Tab_UBIGEO[#Headers],0)),"")</f>
        <v/>
      </c>
      <c r="Z1517" s="50" t="str">
        <f>IF(PlnMsv_Tab_Documentos[[#This Row],[Departamento]]&lt;&gt;"",IF(COUNTIF(Tab_UBIGEO[Departamento],PlnMsv_Tab_Documentos[[#This Row],[Departamento]])&gt;=1,1,0),"")</f>
        <v/>
      </c>
      <c r="AA15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7" s="34"/>
    </row>
    <row r="1518" spans="3:29" ht="27.6" customHeight="1">
      <c r="C1518" s="88"/>
      <c r="D1518" s="89"/>
      <c r="E1518" s="90"/>
      <c r="F1518" s="91"/>
      <c r="G1518" s="92"/>
      <c r="H1518" s="93"/>
      <c r="I1518" s="93"/>
      <c r="J1518" s="94"/>
      <c r="K1518" s="94"/>
      <c r="L1518" s="94"/>
      <c r="M1518" s="94"/>
      <c r="N1518" s="94"/>
      <c r="O1518" s="95"/>
      <c r="P1518" s="96"/>
      <c r="T1518" s="49">
        <v>1484</v>
      </c>
      <c r="U15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8" s="50" t="str">
        <f>IFERROR(INDEX(Tab_UBIGEO[],MATCH(PlnMsv_Tab_DocumentosAux[[#This Row],[ADQ_UBIGEO]],Tab_UBIGEO[UBIGEO],0),MATCH($V$34,Tab_UBIGEO[#Headers],0)),"")</f>
        <v/>
      </c>
      <c r="W1518" s="50" t="str">
        <f>IFERROR(INDEX(Tab_UBIGEO[],MATCH(PlnMsv_Tab_DocumentosAux[[#This Row],[ADQ_UBIGEO]],Tab_UBIGEO[UBIGEO],0),MATCH($W$34,Tab_UBIGEO[#Headers],0)),"")</f>
        <v/>
      </c>
      <c r="X1518" s="51" t="str">
        <f>IFERROR(INDEX(Tab_UBIGEO[],MATCH(PlnMsv_Tab_Documentos[[#This Row],[Departamento]],Tab_UBIGEO[Departamento],0),MATCH(X$34,Tab_UBIGEO[#Headers],0)),"")</f>
        <v/>
      </c>
      <c r="Y1518" s="51" t="str">
        <f>IFERROR(INDEX(Tab_UBIGEO[],MATCH(PlnMsv_Tab_Documentos[[#This Row],[Provincia]],Tab_UBIGEO[Provincia],0),MATCH(Y$34,Tab_UBIGEO[#Headers],0)),"")</f>
        <v/>
      </c>
      <c r="Z1518" s="50" t="str">
        <f>IF(PlnMsv_Tab_Documentos[[#This Row],[Departamento]]&lt;&gt;"",IF(COUNTIF(Tab_UBIGEO[Departamento],PlnMsv_Tab_Documentos[[#This Row],[Departamento]])&gt;=1,1,0),"")</f>
        <v/>
      </c>
      <c r="AA15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8" s="34"/>
    </row>
    <row r="1519" spans="3:29" ht="27.6" customHeight="1">
      <c r="C1519" s="88"/>
      <c r="D1519" s="89"/>
      <c r="E1519" s="90"/>
      <c r="F1519" s="91"/>
      <c r="G1519" s="92"/>
      <c r="H1519" s="93"/>
      <c r="I1519" s="93"/>
      <c r="J1519" s="94"/>
      <c r="K1519" s="94"/>
      <c r="L1519" s="94"/>
      <c r="M1519" s="94"/>
      <c r="N1519" s="94"/>
      <c r="O1519" s="95"/>
      <c r="P1519" s="96"/>
      <c r="T1519" s="49">
        <v>1485</v>
      </c>
      <c r="U15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19" s="50" t="str">
        <f>IFERROR(INDEX(Tab_UBIGEO[],MATCH(PlnMsv_Tab_DocumentosAux[[#This Row],[ADQ_UBIGEO]],Tab_UBIGEO[UBIGEO],0),MATCH($V$34,Tab_UBIGEO[#Headers],0)),"")</f>
        <v/>
      </c>
      <c r="W1519" s="50" t="str">
        <f>IFERROR(INDEX(Tab_UBIGEO[],MATCH(PlnMsv_Tab_DocumentosAux[[#This Row],[ADQ_UBIGEO]],Tab_UBIGEO[UBIGEO],0),MATCH($W$34,Tab_UBIGEO[#Headers],0)),"")</f>
        <v/>
      </c>
      <c r="X1519" s="51" t="str">
        <f>IFERROR(INDEX(Tab_UBIGEO[],MATCH(PlnMsv_Tab_Documentos[[#This Row],[Departamento]],Tab_UBIGEO[Departamento],0),MATCH(X$34,Tab_UBIGEO[#Headers],0)),"")</f>
        <v/>
      </c>
      <c r="Y1519" s="51" t="str">
        <f>IFERROR(INDEX(Tab_UBIGEO[],MATCH(PlnMsv_Tab_Documentos[[#This Row],[Provincia]],Tab_UBIGEO[Provincia],0),MATCH(Y$34,Tab_UBIGEO[#Headers],0)),"")</f>
        <v/>
      </c>
      <c r="Z1519" s="50" t="str">
        <f>IF(PlnMsv_Tab_Documentos[[#This Row],[Departamento]]&lt;&gt;"",IF(COUNTIF(Tab_UBIGEO[Departamento],PlnMsv_Tab_Documentos[[#This Row],[Departamento]])&gt;=1,1,0),"")</f>
        <v/>
      </c>
      <c r="AA15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19" s="34"/>
    </row>
    <row r="1520" spans="3:29" ht="27.6" customHeight="1">
      <c r="C1520" s="88"/>
      <c r="D1520" s="89"/>
      <c r="E1520" s="90"/>
      <c r="F1520" s="91"/>
      <c r="G1520" s="92"/>
      <c r="H1520" s="93"/>
      <c r="I1520" s="93"/>
      <c r="J1520" s="94"/>
      <c r="K1520" s="94"/>
      <c r="L1520" s="94"/>
      <c r="M1520" s="94"/>
      <c r="N1520" s="94"/>
      <c r="O1520" s="95"/>
      <c r="P1520" s="96"/>
      <c r="T1520" s="49">
        <v>1486</v>
      </c>
      <c r="U15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0" s="50" t="str">
        <f>IFERROR(INDEX(Tab_UBIGEO[],MATCH(PlnMsv_Tab_DocumentosAux[[#This Row],[ADQ_UBIGEO]],Tab_UBIGEO[UBIGEO],0),MATCH($V$34,Tab_UBIGEO[#Headers],0)),"")</f>
        <v/>
      </c>
      <c r="W1520" s="50" t="str">
        <f>IFERROR(INDEX(Tab_UBIGEO[],MATCH(PlnMsv_Tab_DocumentosAux[[#This Row],[ADQ_UBIGEO]],Tab_UBIGEO[UBIGEO],0),MATCH($W$34,Tab_UBIGEO[#Headers],0)),"")</f>
        <v/>
      </c>
      <c r="X1520" s="51" t="str">
        <f>IFERROR(INDEX(Tab_UBIGEO[],MATCH(PlnMsv_Tab_Documentos[[#This Row],[Departamento]],Tab_UBIGEO[Departamento],0),MATCH(X$34,Tab_UBIGEO[#Headers],0)),"")</f>
        <v/>
      </c>
      <c r="Y1520" s="51" t="str">
        <f>IFERROR(INDEX(Tab_UBIGEO[],MATCH(PlnMsv_Tab_Documentos[[#This Row],[Provincia]],Tab_UBIGEO[Provincia],0),MATCH(Y$34,Tab_UBIGEO[#Headers],0)),"")</f>
        <v/>
      </c>
      <c r="Z1520" s="50" t="str">
        <f>IF(PlnMsv_Tab_Documentos[[#This Row],[Departamento]]&lt;&gt;"",IF(COUNTIF(Tab_UBIGEO[Departamento],PlnMsv_Tab_Documentos[[#This Row],[Departamento]])&gt;=1,1,0),"")</f>
        <v/>
      </c>
      <c r="AA15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0" s="34"/>
    </row>
    <row r="1521" spans="3:29" ht="27.6" customHeight="1">
      <c r="C1521" s="88"/>
      <c r="D1521" s="89"/>
      <c r="E1521" s="90"/>
      <c r="F1521" s="91"/>
      <c r="G1521" s="92"/>
      <c r="H1521" s="93"/>
      <c r="I1521" s="93"/>
      <c r="J1521" s="94"/>
      <c r="K1521" s="94"/>
      <c r="L1521" s="94"/>
      <c r="M1521" s="94"/>
      <c r="N1521" s="94"/>
      <c r="O1521" s="95"/>
      <c r="P1521" s="96"/>
      <c r="T1521" s="49">
        <v>1487</v>
      </c>
      <c r="U15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1" s="50" t="str">
        <f>IFERROR(INDEX(Tab_UBIGEO[],MATCH(PlnMsv_Tab_DocumentosAux[[#This Row],[ADQ_UBIGEO]],Tab_UBIGEO[UBIGEO],0),MATCH($V$34,Tab_UBIGEO[#Headers],0)),"")</f>
        <v/>
      </c>
      <c r="W1521" s="50" t="str">
        <f>IFERROR(INDEX(Tab_UBIGEO[],MATCH(PlnMsv_Tab_DocumentosAux[[#This Row],[ADQ_UBIGEO]],Tab_UBIGEO[UBIGEO],0),MATCH($W$34,Tab_UBIGEO[#Headers],0)),"")</f>
        <v/>
      </c>
      <c r="X1521" s="51" t="str">
        <f>IFERROR(INDEX(Tab_UBIGEO[],MATCH(PlnMsv_Tab_Documentos[[#This Row],[Departamento]],Tab_UBIGEO[Departamento],0),MATCH(X$34,Tab_UBIGEO[#Headers],0)),"")</f>
        <v/>
      </c>
      <c r="Y1521" s="51" t="str">
        <f>IFERROR(INDEX(Tab_UBIGEO[],MATCH(PlnMsv_Tab_Documentos[[#This Row],[Provincia]],Tab_UBIGEO[Provincia],0),MATCH(Y$34,Tab_UBIGEO[#Headers],0)),"")</f>
        <v/>
      </c>
      <c r="Z1521" s="50" t="str">
        <f>IF(PlnMsv_Tab_Documentos[[#This Row],[Departamento]]&lt;&gt;"",IF(COUNTIF(Tab_UBIGEO[Departamento],PlnMsv_Tab_Documentos[[#This Row],[Departamento]])&gt;=1,1,0),"")</f>
        <v/>
      </c>
      <c r="AA15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1" s="34"/>
    </row>
    <row r="1522" spans="3:29" ht="27.6" customHeight="1">
      <c r="C1522" s="88"/>
      <c r="D1522" s="89"/>
      <c r="E1522" s="90"/>
      <c r="F1522" s="91"/>
      <c r="G1522" s="92"/>
      <c r="H1522" s="93"/>
      <c r="I1522" s="93"/>
      <c r="J1522" s="94"/>
      <c r="K1522" s="94"/>
      <c r="L1522" s="94"/>
      <c r="M1522" s="94"/>
      <c r="N1522" s="94"/>
      <c r="O1522" s="95"/>
      <c r="P1522" s="96"/>
      <c r="T1522" s="49">
        <v>1488</v>
      </c>
      <c r="U15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2" s="50" t="str">
        <f>IFERROR(INDEX(Tab_UBIGEO[],MATCH(PlnMsv_Tab_DocumentosAux[[#This Row],[ADQ_UBIGEO]],Tab_UBIGEO[UBIGEO],0),MATCH($V$34,Tab_UBIGEO[#Headers],0)),"")</f>
        <v/>
      </c>
      <c r="W1522" s="50" t="str">
        <f>IFERROR(INDEX(Tab_UBIGEO[],MATCH(PlnMsv_Tab_DocumentosAux[[#This Row],[ADQ_UBIGEO]],Tab_UBIGEO[UBIGEO],0),MATCH($W$34,Tab_UBIGEO[#Headers],0)),"")</f>
        <v/>
      </c>
      <c r="X1522" s="51" t="str">
        <f>IFERROR(INDEX(Tab_UBIGEO[],MATCH(PlnMsv_Tab_Documentos[[#This Row],[Departamento]],Tab_UBIGEO[Departamento],0),MATCH(X$34,Tab_UBIGEO[#Headers],0)),"")</f>
        <v/>
      </c>
      <c r="Y1522" s="51" t="str">
        <f>IFERROR(INDEX(Tab_UBIGEO[],MATCH(PlnMsv_Tab_Documentos[[#This Row],[Provincia]],Tab_UBIGEO[Provincia],0),MATCH(Y$34,Tab_UBIGEO[#Headers],0)),"")</f>
        <v/>
      </c>
      <c r="Z1522" s="50" t="str">
        <f>IF(PlnMsv_Tab_Documentos[[#This Row],[Departamento]]&lt;&gt;"",IF(COUNTIF(Tab_UBIGEO[Departamento],PlnMsv_Tab_Documentos[[#This Row],[Departamento]])&gt;=1,1,0),"")</f>
        <v/>
      </c>
      <c r="AA15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2" s="34"/>
    </row>
    <row r="1523" spans="3:29" ht="27.6" customHeight="1">
      <c r="C1523" s="88"/>
      <c r="D1523" s="89"/>
      <c r="E1523" s="90"/>
      <c r="F1523" s="91"/>
      <c r="G1523" s="92"/>
      <c r="H1523" s="93"/>
      <c r="I1523" s="93"/>
      <c r="J1523" s="94"/>
      <c r="K1523" s="94"/>
      <c r="L1523" s="94"/>
      <c r="M1523" s="94"/>
      <c r="N1523" s="94"/>
      <c r="O1523" s="95"/>
      <c r="P1523" s="96"/>
      <c r="T1523" s="49">
        <v>1489</v>
      </c>
      <c r="U15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3" s="50" t="str">
        <f>IFERROR(INDEX(Tab_UBIGEO[],MATCH(PlnMsv_Tab_DocumentosAux[[#This Row],[ADQ_UBIGEO]],Tab_UBIGEO[UBIGEO],0),MATCH($V$34,Tab_UBIGEO[#Headers],0)),"")</f>
        <v/>
      </c>
      <c r="W1523" s="50" t="str">
        <f>IFERROR(INDEX(Tab_UBIGEO[],MATCH(PlnMsv_Tab_DocumentosAux[[#This Row],[ADQ_UBIGEO]],Tab_UBIGEO[UBIGEO],0),MATCH($W$34,Tab_UBIGEO[#Headers],0)),"")</f>
        <v/>
      </c>
      <c r="X1523" s="51" t="str">
        <f>IFERROR(INDEX(Tab_UBIGEO[],MATCH(PlnMsv_Tab_Documentos[[#This Row],[Departamento]],Tab_UBIGEO[Departamento],0),MATCH(X$34,Tab_UBIGEO[#Headers],0)),"")</f>
        <v/>
      </c>
      <c r="Y1523" s="51" t="str">
        <f>IFERROR(INDEX(Tab_UBIGEO[],MATCH(PlnMsv_Tab_Documentos[[#This Row],[Provincia]],Tab_UBIGEO[Provincia],0),MATCH(Y$34,Tab_UBIGEO[#Headers],0)),"")</f>
        <v/>
      </c>
      <c r="Z1523" s="50" t="str">
        <f>IF(PlnMsv_Tab_Documentos[[#This Row],[Departamento]]&lt;&gt;"",IF(COUNTIF(Tab_UBIGEO[Departamento],PlnMsv_Tab_Documentos[[#This Row],[Departamento]])&gt;=1,1,0),"")</f>
        <v/>
      </c>
      <c r="AA15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3" s="34"/>
    </row>
    <row r="1524" spans="3:29" ht="27.6" customHeight="1">
      <c r="C1524" s="88"/>
      <c r="D1524" s="89"/>
      <c r="E1524" s="90"/>
      <c r="F1524" s="91"/>
      <c r="G1524" s="92"/>
      <c r="H1524" s="93"/>
      <c r="I1524" s="93"/>
      <c r="J1524" s="94"/>
      <c r="K1524" s="94"/>
      <c r="L1524" s="94"/>
      <c r="M1524" s="94"/>
      <c r="N1524" s="94"/>
      <c r="O1524" s="95"/>
      <c r="P1524" s="96"/>
      <c r="T1524" s="49">
        <v>1490</v>
      </c>
      <c r="U15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4" s="50" t="str">
        <f>IFERROR(INDEX(Tab_UBIGEO[],MATCH(PlnMsv_Tab_DocumentosAux[[#This Row],[ADQ_UBIGEO]],Tab_UBIGEO[UBIGEO],0),MATCH($V$34,Tab_UBIGEO[#Headers],0)),"")</f>
        <v/>
      </c>
      <c r="W1524" s="50" t="str">
        <f>IFERROR(INDEX(Tab_UBIGEO[],MATCH(PlnMsv_Tab_DocumentosAux[[#This Row],[ADQ_UBIGEO]],Tab_UBIGEO[UBIGEO],0),MATCH($W$34,Tab_UBIGEO[#Headers],0)),"")</f>
        <v/>
      </c>
      <c r="X1524" s="51" t="str">
        <f>IFERROR(INDEX(Tab_UBIGEO[],MATCH(PlnMsv_Tab_Documentos[[#This Row],[Departamento]],Tab_UBIGEO[Departamento],0),MATCH(X$34,Tab_UBIGEO[#Headers],0)),"")</f>
        <v/>
      </c>
      <c r="Y1524" s="51" t="str">
        <f>IFERROR(INDEX(Tab_UBIGEO[],MATCH(PlnMsv_Tab_Documentos[[#This Row],[Provincia]],Tab_UBIGEO[Provincia],0),MATCH(Y$34,Tab_UBIGEO[#Headers],0)),"")</f>
        <v/>
      </c>
      <c r="Z1524" s="50" t="str">
        <f>IF(PlnMsv_Tab_Documentos[[#This Row],[Departamento]]&lt;&gt;"",IF(COUNTIF(Tab_UBIGEO[Departamento],PlnMsv_Tab_Documentos[[#This Row],[Departamento]])&gt;=1,1,0),"")</f>
        <v/>
      </c>
      <c r="AA15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4" s="34"/>
    </row>
    <row r="1525" spans="3:29" ht="27.6" customHeight="1">
      <c r="C1525" s="88"/>
      <c r="D1525" s="89"/>
      <c r="E1525" s="90"/>
      <c r="F1525" s="91"/>
      <c r="G1525" s="92"/>
      <c r="H1525" s="93"/>
      <c r="I1525" s="93"/>
      <c r="J1525" s="94"/>
      <c r="K1525" s="94"/>
      <c r="L1525" s="94"/>
      <c r="M1525" s="94"/>
      <c r="N1525" s="94"/>
      <c r="O1525" s="95"/>
      <c r="P1525" s="96"/>
      <c r="T1525" s="49">
        <v>1491</v>
      </c>
      <c r="U15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5" s="50" t="str">
        <f>IFERROR(INDEX(Tab_UBIGEO[],MATCH(PlnMsv_Tab_DocumentosAux[[#This Row],[ADQ_UBIGEO]],Tab_UBIGEO[UBIGEO],0),MATCH($V$34,Tab_UBIGEO[#Headers],0)),"")</f>
        <v/>
      </c>
      <c r="W1525" s="50" t="str">
        <f>IFERROR(INDEX(Tab_UBIGEO[],MATCH(PlnMsv_Tab_DocumentosAux[[#This Row],[ADQ_UBIGEO]],Tab_UBIGEO[UBIGEO],0),MATCH($W$34,Tab_UBIGEO[#Headers],0)),"")</f>
        <v/>
      </c>
      <c r="X1525" s="51" t="str">
        <f>IFERROR(INDEX(Tab_UBIGEO[],MATCH(PlnMsv_Tab_Documentos[[#This Row],[Departamento]],Tab_UBIGEO[Departamento],0),MATCH(X$34,Tab_UBIGEO[#Headers],0)),"")</f>
        <v/>
      </c>
      <c r="Y1525" s="51" t="str">
        <f>IFERROR(INDEX(Tab_UBIGEO[],MATCH(PlnMsv_Tab_Documentos[[#This Row],[Provincia]],Tab_UBIGEO[Provincia],0),MATCH(Y$34,Tab_UBIGEO[#Headers],0)),"")</f>
        <v/>
      </c>
      <c r="Z1525" s="50" t="str">
        <f>IF(PlnMsv_Tab_Documentos[[#This Row],[Departamento]]&lt;&gt;"",IF(COUNTIF(Tab_UBIGEO[Departamento],PlnMsv_Tab_Documentos[[#This Row],[Departamento]])&gt;=1,1,0),"")</f>
        <v/>
      </c>
      <c r="AA15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5" s="34"/>
    </row>
    <row r="1526" spans="3:29" ht="27.6" customHeight="1">
      <c r="C1526" s="88"/>
      <c r="D1526" s="89"/>
      <c r="E1526" s="90"/>
      <c r="F1526" s="91"/>
      <c r="G1526" s="92"/>
      <c r="H1526" s="93"/>
      <c r="I1526" s="93"/>
      <c r="J1526" s="94"/>
      <c r="K1526" s="94"/>
      <c r="L1526" s="94"/>
      <c r="M1526" s="94"/>
      <c r="N1526" s="94"/>
      <c r="O1526" s="95"/>
      <c r="P1526" s="96"/>
      <c r="T1526" s="49">
        <v>1492</v>
      </c>
      <c r="U15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6" s="50" t="str">
        <f>IFERROR(INDEX(Tab_UBIGEO[],MATCH(PlnMsv_Tab_DocumentosAux[[#This Row],[ADQ_UBIGEO]],Tab_UBIGEO[UBIGEO],0),MATCH($V$34,Tab_UBIGEO[#Headers],0)),"")</f>
        <v/>
      </c>
      <c r="W1526" s="50" t="str">
        <f>IFERROR(INDEX(Tab_UBIGEO[],MATCH(PlnMsv_Tab_DocumentosAux[[#This Row],[ADQ_UBIGEO]],Tab_UBIGEO[UBIGEO],0),MATCH($W$34,Tab_UBIGEO[#Headers],0)),"")</f>
        <v/>
      </c>
      <c r="X1526" s="51" t="str">
        <f>IFERROR(INDEX(Tab_UBIGEO[],MATCH(PlnMsv_Tab_Documentos[[#This Row],[Departamento]],Tab_UBIGEO[Departamento],0),MATCH(X$34,Tab_UBIGEO[#Headers],0)),"")</f>
        <v/>
      </c>
      <c r="Y1526" s="51" t="str">
        <f>IFERROR(INDEX(Tab_UBIGEO[],MATCH(PlnMsv_Tab_Documentos[[#This Row],[Provincia]],Tab_UBIGEO[Provincia],0),MATCH(Y$34,Tab_UBIGEO[#Headers],0)),"")</f>
        <v/>
      </c>
      <c r="Z1526" s="50" t="str">
        <f>IF(PlnMsv_Tab_Documentos[[#This Row],[Departamento]]&lt;&gt;"",IF(COUNTIF(Tab_UBIGEO[Departamento],PlnMsv_Tab_Documentos[[#This Row],[Departamento]])&gt;=1,1,0),"")</f>
        <v/>
      </c>
      <c r="AA15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6" s="34"/>
    </row>
    <row r="1527" spans="3:29" ht="27.6" customHeight="1">
      <c r="C1527" s="88"/>
      <c r="D1527" s="89"/>
      <c r="E1527" s="90"/>
      <c r="F1527" s="91"/>
      <c r="G1527" s="92"/>
      <c r="H1527" s="93"/>
      <c r="I1527" s="93"/>
      <c r="J1527" s="94"/>
      <c r="K1527" s="94"/>
      <c r="L1527" s="94"/>
      <c r="M1527" s="94"/>
      <c r="N1527" s="94"/>
      <c r="O1527" s="95"/>
      <c r="P1527" s="96"/>
      <c r="T1527" s="49">
        <v>1493</v>
      </c>
      <c r="U15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7" s="50" t="str">
        <f>IFERROR(INDEX(Tab_UBIGEO[],MATCH(PlnMsv_Tab_DocumentosAux[[#This Row],[ADQ_UBIGEO]],Tab_UBIGEO[UBIGEO],0),MATCH($V$34,Tab_UBIGEO[#Headers],0)),"")</f>
        <v/>
      </c>
      <c r="W1527" s="50" t="str">
        <f>IFERROR(INDEX(Tab_UBIGEO[],MATCH(PlnMsv_Tab_DocumentosAux[[#This Row],[ADQ_UBIGEO]],Tab_UBIGEO[UBIGEO],0),MATCH($W$34,Tab_UBIGEO[#Headers],0)),"")</f>
        <v/>
      </c>
      <c r="X1527" s="51" t="str">
        <f>IFERROR(INDEX(Tab_UBIGEO[],MATCH(PlnMsv_Tab_Documentos[[#This Row],[Departamento]],Tab_UBIGEO[Departamento],0),MATCH(X$34,Tab_UBIGEO[#Headers],0)),"")</f>
        <v/>
      </c>
      <c r="Y1527" s="51" t="str">
        <f>IFERROR(INDEX(Tab_UBIGEO[],MATCH(PlnMsv_Tab_Documentos[[#This Row],[Provincia]],Tab_UBIGEO[Provincia],0),MATCH(Y$34,Tab_UBIGEO[#Headers],0)),"")</f>
        <v/>
      </c>
      <c r="Z1527" s="50" t="str">
        <f>IF(PlnMsv_Tab_Documentos[[#This Row],[Departamento]]&lt;&gt;"",IF(COUNTIF(Tab_UBIGEO[Departamento],PlnMsv_Tab_Documentos[[#This Row],[Departamento]])&gt;=1,1,0),"")</f>
        <v/>
      </c>
      <c r="AA15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7" s="34"/>
    </row>
    <row r="1528" spans="3:29" ht="27.6" customHeight="1">
      <c r="C1528" s="88"/>
      <c r="D1528" s="89"/>
      <c r="E1528" s="90"/>
      <c r="F1528" s="91"/>
      <c r="G1528" s="92"/>
      <c r="H1528" s="93"/>
      <c r="I1528" s="93"/>
      <c r="J1528" s="94"/>
      <c r="K1528" s="94"/>
      <c r="L1528" s="94"/>
      <c r="M1528" s="94"/>
      <c r="N1528" s="94"/>
      <c r="O1528" s="95"/>
      <c r="P1528" s="96"/>
      <c r="T1528" s="49">
        <v>1494</v>
      </c>
      <c r="U15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8" s="50" t="str">
        <f>IFERROR(INDEX(Tab_UBIGEO[],MATCH(PlnMsv_Tab_DocumentosAux[[#This Row],[ADQ_UBIGEO]],Tab_UBIGEO[UBIGEO],0),MATCH($V$34,Tab_UBIGEO[#Headers],0)),"")</f>
        <v/>
      </c>
      <c r="W1528" s="50" t="str">
        <f>IFERROR(INDEX(Tab_UBIGEO[],MATCH(PlnMsv_Tab_DocumentosAux[[#This Row],[ADQ_UBIGEO]],Tab_UBIGEO[UBIGEO],0),MATCH($W$34,Tab_UBIGEO[#Headers],0)),"")</f>
        <v/>
      </c>
      <c r="X1528" s="51" t="str">
        <f>IFERROR(INDEX(Tab_UBIGEO[],MATCH(PlnMsv_Tab_Documentos[[#This Row],[Departamento]],Tab_UBIGEO[Departamento],0),MATCH(X$34,Tab_UBIGEO[#Headers],0)),"")</f>
        <v/>
      </c>
      <c r="Y1528" s="51" t="str">
        <f>IFERROR(INDEX(Tab_UBIGEO[],MATCH(PlnMsv_Tab_Documentos[[#This Row],[Provincia]],Tab_UBIGEO[Provincia],0),MATCH(Y$34,Tab_UBIGEO[#Headers],0)),"")</f>
        <v/>
      </c>
      <c r="Z1528" s="50" t="str">
        <f>IF(PlnMsv_Tab_Documentos[[#This Row],[Departamento]]&lt;&gt;"",IF(COUNTIF(Tab_UBIGEO[Departamento],PlnMsv_Tab_Documentos[[#This Row],[Departamento]])&gt;=1,1,0),"")</f>
        <v/>
      </c>
      <c r="AA15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8" s="34"/>
    </row>
    <row r="1529" spans="3:29" ht="27.6" customHeight="1">
      <c r="C1529" s="88"/>
      <c r="D1529" s="89"/>
      <c r="E1529" s="90"/>
      <c r="F1529" s="91"/>
      <c r="G1529" s="92"/>
      <c r="H1529" s="93"/>
      <c r="I1529" s="93"/>
      <c r="J1529" s="94"/>
      <c r="K1529" s="94"/>
      <c r="L1529" s="94"/>
      <c r="M1529" s="94"/>
      <c r="N1529" s="94"/>
      <c r="O1529" s="95"/>
      <c r="P1529" s="96"/>
      <c r="T1529" s="49">
        <v>1495</v>
      </c>
      <c r="U15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29" s="50" t="str">
        <f>IFERROR(INDEX(Tab_UBIGEO[],MATCH(PlnMsv_Tab_DocumentosAux[[#This Row],[ADQ_UBIGEO]],Tab_UBIGEO[UBIGEO],0),MATCH($V$34,Tab_UBIGEO[#Headers],0)),"")</f>
        <v/>
      </c>
      <c r="W1529" s="50" t="str">
        <f>IFERROR(INDEX(Tab_UBIGEO[],MATCH(PlnMsv_Tab_DocumentosAux[[#This Row],[ADQ_UBIGEO]],Tab_UBIGEO[UBIGEO],0),MATCH($W$34,Tab_UBIGEO[#Headers],0)),"")</f>
        <v/>
      </c>
      <c r="X1529" s="51" t="str">
        <f>IFERROR(INDEX(Tab_UBIGEO[],MATCH(PlnMsv_Tab_Documentos[[#This Row],[Departamento]],Tab_UBIGEO[Departamento],0),MATCH(X$34,Tab_UBIGEO[#Headers],0)),"")</f>
        <v/>
      </c>
      <c r="Y1529" s="51" t="str">
        <f>IFERROR(INDEX(Tab_UBIGEO[],MATCH(PlnMsv_Tab_Documentos[[#This Row],[Provincia]],Tab_UBIGEO[Provincia],0),MATCH(Y$34,Tab_UBIGEO[#Headers],0)),"")</f>
        <v/>
      </c>
      <c r="Z1529" s="50" t="str">
        <f>IF(PlnMsv_Tab_Documentos[[#This Row],[Departamento]]&lt;&gt;"",IF(COUNTIF(Tab_UBIGEO[Departamento],PlnMsv_Tab_Documentos[[#This Row],[Departamento]])&gt;=1,1,0),"")</f>
        <v/>
      </c>
      <c r="AA15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29" s="34"/>
    </row>
    <row r="1530" spans="3:29" ht="27.6" customHeight="1">
      <c r="C1530" s="88"/>
      <c r="D1530" s="89"/>
      <c r="E1530" s="90"/>
      <c r="F1530" s="91"/>
      <c r="G1530" s="92"/>
      <c r="H1530" s="93"/>
      <c r="I1530" s="93"/>
      <c r="J1530" s="94"/>
      <c r="K1530" s="94"/>
      <c r="L1530" s="94"/>
      <c r="M1530" s="94"/>
      <c r="N1530" s="94"/>
      <c r="O1530" s="95"/>
      <c r="P1530" s="96"/>
      <c r="T1530" s="49">
        <v>1496</v>
      </c>
      <c r="U15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0" s="50" t="str">
        <f>IFERROR(INDEX(Tab_UBIGEO[],MATCH(PlnMsv_Tab_DocumentosAux[[#This Row],[ADQ_UBIGEO]],Tab_UBIGEO[UBIGEO],0),MATCH($V$34,Tab_UBIGEO[#Headers],0)),"")</f>
        <v/>
      </c>
      <c r="W1530" s="50" t="str">
        <f>IFERROR(INDEX(Tab_UBIGEO[],MATCH(PlnMsv_Tab_DocumentosAux[[#This Row],[ADQ_UBIGEO]],Tab_UBIGEO[UBIGEO],0),MATCH($W$34,Tab_UBIGEO[#Headers],0)),"")</f>
        <v/>
      </c>
      <c r="X1530" s="51" t="str">
        <f>IFERROR(INDEX(Tab_UBIGEO[],MATCH(PlnMsv_Tab_Documentos[[#This Row],[Departamento]],Tab_UBIGEO[Departamento],0),MATCH(X$34,Tab_UBIGEO[#Headers],0)),"")</f>
        <v/>
      </c>
      <c r="Y1530" s="51" t="str">
        <f>IFERROR(INDEX(Tab_UBIGEO[],MATCH(PlnMsv_Tab_Documentos[[#This Row],[Provincia]],Tab_UBIGEO[Provincia],0),MATCH(Y$34,Tab_UBIGEO[#Headers],0)),"")</f>
        <v/>
      </c>
      <c r="Z1530" s="50" t="str">
        <f>IF(PlnMsv_Tab_Documentos[[#This Row],[Departamento]]&lt;&gt;"",IF(COUNTIF(Tab_UBIGEO[Departamento],PlnMsv_Tab_Documentos[[#This Row],[Departamento]])&gt;=1,1,0),"")</f>
        <v/>
      </c>
      <c r="AA15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0" s="34"/>
    </row>
    <row r="1531" spans="3:29" ht="27.6" customHeight="1">
      <c r="C1531" s="88"/>
      <c r="D1531" s="89"/>
      <c r="E1531" s="90"/>
      <c r="F1531" s="91"/>
      <c r="G1531" s="92"/>
      <c r="H1531" s="93"/>
      <c r="I1531" s="93"/>
      <c r="J1531" s="94"/>
      <c r="K1531" s="94"/>
      <c r="L1531" s="94"/>
      <c r="M1531" s="94"/>
      <c r="N1531" s="94"/>
      <c r="O1531" s="95"/>
      <c r="P1531" s="96"/>
      <c r="T1531" s="49">
        <v>1497</v>
      </c>
      <c r="U15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1" s="50" t="str">
        <f>IFERROR(INDEX(Tab_UBIGEO[],MATCH(PlnMsv_Tab_DocumentosAux[[#This Row],[ADQ_UBIGEO]],Tab_UBIGEO[UBIGEO],0),MATCH($V$34,Tab_UBIGEO[#Headers],0)),"")</f>
        <v/>
      </c>
      <c r="W1531" s="50" t="str">
        <f>IFERROR(INDEX(Tab_UBIGEO[],MATCH(PlnMsv_Tab_DocumentosAux[[#This Row],[ADQ_UBIGEO]],Tab_UBIGEO[UBIGEO],0),MATCH($W$34,Tab_UBIGEO[#Headers],0)),"")</f>
        <v/>
      </c>
      <c r="X1531" s="51" t="str">
        <f>IFERROR(INDEX(Tab_UBIGEO[],MATCH(PlnMsv_Tab_Documentos[[#This Row],[Departamento]],Tab_UBIGEO[Departamento],0),MATCH(X$34,Tab_UBIGEO[#Headers],0)),"")</f>
        <v/>
      </c>
      <c r="Y1531" s="51" t="str">
        <f>IFERROR(INDEX(Tab_UBIGEO[],MATCH(PlnMsv_Tab_Documentos[[#This Row],[Provincia]],Tab_UBIGEO[Provincia],0),MATCH(Y$34,Tab_UBIGEO[#Headers],0)),"")</f>
        <v/>
      </c>
      <c r="Z1531" s="50" t="str">
        <f>IF(PlnMsv_Tab_Documentos[[#This Row],[Departamento]]&lt;&gt;"",IF(COUNTIF(Tab_UBIGEO[Departamento],PlnMsv_Tab_Documentos[[#This Row],[Departamento]])&gt;=1,1,0),"")</f>
        <v/>
      </c>
      <c r="AA15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1" s="34"/>
    </row>
    <row r="1532" spans="3:29" ht="27.6" customHeight="1">
      <c r="C1532" s="88"/>
      <c r="D1532" s="89"/>
      <c r="E1532" s="90"/>
      <c r="F1532" s="91"/>
      <c r="G1532" s="92"/>
      <c r="H1532" s="93"/>
      <c r="I1532" s="93"/>
      <c r="J1532" s="94"/>
      <c r="K1532" s="94"/>
      <c r="L1532" s="94"/>
      <c r="M1532" s="94"/>
      <c r="N1532" s="94"/>
      <c r="O1532" s="95"/>
      <c r="P1532" s="96"/>
      <c r="T1532" s="49">
        <v>1498</v>
      </c>
      <c r="U15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2" s="50" t="str">
        <f>IFERROR(INDEX(Tab_UBIGEO[],MATCH(PlnMsv_Tab_DocumentosAux[[#This Row],[ADQ_UBIGEO]],Tab_UBIGEO[UBIGEO],0),MATCH($V$34,Tab_UBIGEO[#Headers],0)),"")</f>
        <v/>
      </c>
      <c r="W1532" s="50" t="str">
        <f>IFERROR(INDEX(Tab_UBIGEO[],MATCH(PlnMsv_Tab_DocumentosAux[[#This Row],[ADQ_UBIGEO]],Tab_UBIGEO[UBIGEO],0),MATCH($W$34,Tab_UBIGEO[#Headers],0)),"")</f>
        <v/>
      </c>
      <c r="X1532" s="51" t="str">
        <f>IFERROR(INDEX(Tab_UBIGEO[],MATCH(PlnMsv_Tab_Documentos[[#This Row],[Departamento]],Tab_UBIGEO[Departamento],0),MATCH(X$34,Tab_UBIGEO[#Headers],0)),"")</f>
        <v/>
      </c>
      <c r="Y1532" s="51" t="str">
        <f>IFERROR(INDEX(Tab_UBIGEO[],MATCH(PlnMsv_Tab_Documentos[[#This Row],[Provincia]],Tab_UBIGEO[Provincia],0),MATCH(Y$34,Tab_UBIGEO[#Headers],0)),"")</f>
        <v/>
      </c>
      <c r="Z1532" s="50" t="str">
        <f>IF(PlnMsv_Tab_Documentos[[#This Row],[Departamento]]&lt;&gt;"",IF(COUNTIF(Tab_UBIGEO[Departamento],PlnMsv_Tab_Documentos[[#This Row],[Departamento]])&gt;=1,1,0),"")</f>
        <v/>
      </c>
      <c r="AA15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2" s="34"/>
    </row>
    <row r="1533" spans="3:29" ht="27.6" customHeight="1">
      <c r="C1533" s="88"/>
      <c r="D1533" s="89"/>
      <c r="E1533" s="90"/>
      <c r="F1533" s="91"/>
      <c r="G1533" s="92"/>
      <c r="H1533" s="93"/>
      <c r="I1533" s="93"/>
      <c r="J1533" s="94"/>
      <c r="K1533" s="94"/>
      <c r="L1533" s="94"/>
      <c r="M1533" s="94"/>
      <c r="N1533" s="94"/>
      <c r="O1533" s="95"/>
      <c r="P1533" s="96"/>
      <c r="T1533" s="49">
        <v>1499</v>
      </c>
      <c r="U15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3" s="50" t="str">
        <f>IFERROR(INDEX(Tab_UBIGEO[],MATCH(PlnMsv_Tab_DocumentosAux[[#This Row],[ADQ_UBIGEO]],Tab_UBIGEO[UBIGEO],0),MATCH($V$34,Tab_UBIGEO[#Headers],0)),"")</f>
        <v/>
      </c>
      <c r="W1533" s="50" t="str">
        <f>IFERROR(INDEX(Tab_UBIGEO[],MATCH(PlnMsv_Tab_DocumentosAux[[#This Row],[ADQ_UBIGEO]],Tab_UBIGEO[UBIGEO],0),MATCH($W$34,Tab_UBIGEO[#Headers],0)),"")</f>
        <v/>
      </c>
      <c r="X1533" s="51" t="str">
        <f>IFERROR(INDEX(Tab_UBIGEO[],MATCH(PlnMsv_Tab_Documentos[[#This Row],[Departamento]],Tab_UBIGEO[Departamento],0),MATCH(X$34,Tab_UBIGEO[#Headers],0)),"")</f>
        <v/>
      </c>
      <c r="Y1533" s="51" t="str">
        <f>IFERROR(INDEX(Tab_UBIGEO[],MATCH(PlnMsv_Tab_Documentos[[#This Row],[Provincia]],Tab_UBIGEO[Provincia],0),MATCH(Y$34,Tab_UBIGEO[#Headers],0)),"")</f>
        <v/>
      </c>
      <c r="Z1533" s="50" t="str">
        <f>IF(PlnMsv_Tab_Documentos[[#This Row],[Departamento]]&lt;&gt;"",IF(COUNTIF(Tab_UBIGEO[Departamento],PlnMsv_Tab_Documentos[[#This Row],[Departamento]])&gt;=1,1,0),"")</f>
        <v/>
      </c>
      <c r="AA15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3" s="34"/>
    </row>
    <row r="1534" spans="3:29" ht="27.6" customHeight="1">
      <c r="C1534" s="88"/>
      <c r="D1534" s="89"/>
      <c r="E1534" s="90"/>
      <c r="F1534" s="91"/>
      <c r="G1534" s="92"/>
      <c r="H1534" s="93"/>
      <c r="I1534" s="93"/>
      <c r="J1534" s="94"/>
      <c r="K1534" s="94"/>
      <c r="L1534" s="94"/>
      <c r="M1534" s="94"/>
      <c r="N1534" s="94"/>
      <c r="O1534" s="95"/>
      <c r="P1534" s="96"/>
      <c r="T1534" s="49">
        <v>1500</v>
      </c>
      <c r="U15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4" s="50" t="str">
        <f>IFERROR(INDEX(Tab_UBIGEO[],MATCH(PlnMsv_Tab_DocumentosAux[[#This Row],[ADQ_UBIGEO]],Tab_UBIGEO[UBIGEO],0),MATCH($V$34,Tab_UBIGEO[#Headers],0)),"")</f>
        <v/>
      </c>
      <c r="W1534" s="50" t="str">
        <f>IFERROR(INDEX(Tab_UBIGEO[],MATCH(PlnMsv_Tab_DocumentosAux[[#This Row],[ADQ_UBIGEO]],Tab_UBIGEO[UBIGEO],0),MATCH($W$34,Tab_UBIGEO[#Headers],0)),"")</f>
        <v/>
      </c>
      <c r="X1534" s="51" t="str">
        <f>IFERROR(INDEX(Tab_UBIGEO[],MATCH(PlnMsv_Tab_Documentos[[#This Row],[Departamento]],Tab_UBIGEO[Departamento],0),MATCH(X$34,Tab_UBIGEO[#Headers],0)),"")</f>
        <v/>
      </c>
      <c r="Y1534" s="51" t="str">
        <f>IFERROR(INDEX(Tab_UBIGEO[],MATCH(PlnMsv_Tab_Documentos[[#This Row],[Provincia]],Tab_UBIGEO[Provincia],0),MATCH(Y$34,Tab_UBIGEO[#Headers],0)),"")</f>
        <v/>
      </c>
      <c r="Z1534" s="50" t="str">
        <f>IF(PlnMsv_Tab_Documentos[[#This Row],[Departamento]]&lt;&gt;"",IF(COUNTIF(Tab_UBIGEO[Departamento],PlnMsv_Tab_Documentos[[#This Row],[Departamento]])&gt;=1,1,0),"")</f>
        <v/>
      </c>
      <c r="AA15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4" s="34"/>
    </row>
    <row r="1535" spans="3:29" ht="27.6" customHeight="1">
      <c r="C1535" s="88"/>
      <c r="D1535" s="89"/>
      <c r="E1535" s="90"/>
      <c r="F1535" s="91"/>
      <c r="G1535" s="92"/>
      <c r="H1535" s="93"/>
      <c r="I1535" s="93"/>
      <c r="J1535" s="94"/>
      <c r="K1535" s="94"/>
      <c r="L1535" s="94"/>
      <c r="M1535" s="94"/>
      <c r="N1535" s="94"/>
      <c r="O1535" s="95"/>
      <c r="P1535" s="96"/>
      <c r="T1535" s="49">
        <v>1501</v>
      </c>
      <c r="U15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5" s="50" t="str">
        <f>IFERROR(INDEX(Tab_UBIGEO[],MATCH(PlnMsv_Tab_DocumentosAux[[#This Row],[ADQ_UBIGEO]],Tab_UBIGEO[UBIGEO],0),MATCH($V$34,Tab_UBIGEO[#Headers],0)),"")</f>
        <v/>
      </c>
      <c r="W1535" s="50" t="str">
        <f>IFERROR(INDEX(Tab_UBIGEO[],MATCH(PlnMsv_Tab_DocumentosAux[[#This Row],[ADQ_UBIGEO]],Tab_UBIGEO[UBIGEO],0),MATCH($W$34,Tab_UBIGEO[#Headers],0)),"")</f>
        <v/>
      </c>
      <c r="X1535" s="51" t="str">
        <f>IFERROR(INDEX(Tab_UBIGEO[],MATCH(PlnMsv_Tab_Documentos[[#This Row],[Departamento]],Tab_UBIGEO[Departamento],0),MATCH(X$34,Tab_UBIGEO[#Headers],0)),"")</f>
        <v/>
      </c>
      <c r="Y1535" s="51" t="str">
        <f>IFERROR(INDEX(Tab_UBIGEO[],MATCH(PlnMsv_Tab_Documentos[[#This Row],[Provincia]],Tab_UBIGEO[Provincia],0),MATCH(Y$34,Tab_UBIGEO[#Headers],0)),"")</f>
        <v/>
      </c>
      <c r="Z1535" s="50" t="str">
        <f>IF(PlnMsv_Tab_Documentos[[#This Row],[Departamento]]&lt;&gt;"",IF(COUNTIF(Tab_UBIGEO[Departamento],PlnMsv_Tab_Documentos[[#This Row],[Departamento]])&gt;=1,1,0),"")</f>
        <v/>
      </c>
      <c r="AA15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5" s="34"/>
    </row>
    <row r="1536" spans="3:29" ht="27.6" customHeight="1">
      <c r="C1536" s="88"/>
      <c r="D1536" s="89"/>
      <c r="E1536" s="90"/>
      <c r="F1536" s="91"/>
      <c r="G1536" s="92"/>
      <c r="H1536" s="93"/>
      <c r="I1536" s="93"/>
      <c r="J1536" s="94"/>
      <c r="K1536" s="94"/>
      <c r="L1536" s="94"/>
      <c r="M1536" s="94"/>
      <c r="N1536" s="94"/>
      <c r="O1536" s="95"/>
      <c r="P1536" s="96"/>
      <c r="T1536" s="49">
        <v>1502</v>
      </c>
      <c r="U15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6" s="50" t="str">
        <f>IFERROR(INDEX(Tab_UBIGEO[],MATCH(PlnMsv_Tab_DocumentosAux[[#This Row],[ADQ_UBIGEO]],Tab_UBIGEO[UBIGEO],0),MATCH($V$34,Tab_UBIGEO[#Headers],0)),"")</f>
        <v/>
      </c>
      <c r="W1536" s="50" t="str">
        <f>IFERROR(INDEX(Tab_UBIGEO[],MATCH(PlnMsv_Tab_DocumentosAux[[#This Row],[ADQ_UBIGEO]],Tab_UBIGEO[UBIGEO],0),MATCH($W$34,Tab_UBIGEO[#Headers],0)),"")</f>
        <v/>
      </c>
      <c r="X1536" s="51" t="str">
        <f>IFERROR(INDEX(Tab_UBIGEO[],MATCH(PlnMsv_Tab_Documentos[[#This Row],[Departamento]],Tab_UBIGEO[Departamento],0),MATCH(X$34,Tab_UBIGEO[#Headers],0)),"")</f>
        <v/>
      </c>
      <c r="Y1536" s="51" t="str">
        <f>IFERROR(INDEX(Tab_UBIGEO[],MATCH(PlnMsv_Tab_Documentos[[#This Row],[Provincia]],Tab_UBIGEO[Provincia],0),MATCH(Y$34,Tab_UBIGEO[#Headers],0)),"")</f>
        <v/>
      </c>
      <c r="Z1536" s="50" t="str">
        <f>IF(PlnMsv_Tab_Documentos[[#This Row],[Departamento]]&lt;&gt;"",IF(COUNTIF(Tab_UBIGEO[Departamento],PlnMsv_Tab_Documentos[[#This Row],[Departamento]])&gt;=1,1,0),"")</f>
        <v/>
      </c>
      <c r="AA15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6" s="34"/>
    </row>
    <row r="1537" spans="3:29" ht="27.6" customHeight="1">
      <c r="C1537" s="88"/>
      <c r="D1537" s="89"/>
      <c r="E1537" s="90"/>
      <c r="F1537" s="91"/>
      <c r="G1537" s="92"/>
      <c r="H1537" s="93"/>
      <c r="I1537" s="93"/>
      <c r="J1537" s="94"/>
      <c r="K1537" s="94"/>
      <c r="L1537" s="94"/>
      <c r="M1537" s="94"/>
      <c r="N1537" s="94"/>
      <c r="O1537" s="95"/>
      <c r="P1537" s="96"/>
      <c r="T1537" s="49">
        <v>1503</v>
      </c>
      <c r="U15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7" s="50" t="str">
        <f>IFERROR(INDEX(Tab_UBIGEO[],MATCH(PlnMsv_Tab_DocumentosAux[[#This Row],[ADQ_UBIGEO]],Tab_UBIGEO[UBIGEO],0),MATCH($V$34,Tab_UBIGEO[#Headers],0)),"")</f>
        <v/>
      </c>
      <c r="W1537" s="50" t="str">
        <f>IFERROR(INDEX(Tab_UBIGEO[],MATCH(PlnMsv_Tab_DocumentosAux[[#This Row],[ADQ_UBIGEO]],Tab_UBIGEO[UBIGEO],0),MATCH($W$34,Tab_UBIGEO[#Headers],0)),"")</f>
        <v/>
      </c>
      <c r="X1537" s="51" t="str">
        <f>IFERROR(INDEX(Tab_UBIGEO[],MATCH(PlnMsv_Tab_Documentos[[#This Row],[Departamento]],Tab_UBIGEO[Departamento],0),MATCH(X$34,Tab_UBIGEO[#Headers],0)),"")</f>
        <v/>
      </c>
      <c r="Y1537" s="51" t="str">
        <f>IFERROR(INDEX(Tab_UBIGEO[],MATCH(PlnMsv_Tab_Documentos[[#This Row],[Provincia]],Tab_UBIGEO[Provincia],0),MATCH(Y$34,Tab_UBIGEO[#Headers],0)),"")</f>
        <v/>
      </c>
      <c r="Z1537" s="50" t="str">
        <f>IF(PlnMsv_Tab_Documentos[[#This Row],[Departamento]]&lt;&gt;"",IF(COUNTIF(Tab_UBIGEO[Departamento],PlnMsv_Tab_Documentos[[#This Row],[Departamento]])&gt;=1,1,0),"")</f>
        <v/>
      </c>
      <c r="AA15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7" s="34"/>
    </row>
    <row r="1538" spans="3:29" ht="27.6" customHeight="1">
      <c r="C1538" s="88"/>
      <c r="D1538" s="89"/>
      <c r="E1538" s="90"/>
      <c r="F1538" s="91"/>
      <c r="G1538" s="92"/>
      <c r="H1538" s="93"/>
      <c r="I1538" s="93"/>
      <c r="J1538" s="94"/>
      <c r="K1538" s="94"/>
      <c r="L1538" s="94"/>
      <c r="M1538" s="94"/>
      <c r="N1538" s="94"/>
      <c r="O1538" s="95"/>
      <c r="P1538" s="96"/>
      <c r="T1538" s="49">
        <v>1504</v>
      </c>
      <c r="U15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8" s="50" t="str">
        <f>IFERROR(INDEX(Tab_UBIGEO[],MATCH(PlnMsv_Tab_DocumentosAux[[#This Row],[ADQ_UBIGEO]],Tab_UBIGEO[UBIGEO],0),MATCH($V$34,Tab_UBIGEO[#Headers],0)),"")</f>
        <v/>
      </c>
      <c r="W1538" s="50" t="str">
        <f>IFERROR(INDEX(Tab_UBIGEO[],MATCH(PlnMsv_Tab_DocumentosAux[[#This Row],[ADQ_UBIGEO]],Tab_UBIGEO[UBIGEO],0),MATCH($W$34,Tab_UBIGEO[#Headers],0)),"")</f>
        <v/>
      </c>
      <c r="X1538" s="51" t="str">
        <f>IFERROR(INDEX(Tab_UBIGEO[],MATCH(PlnMsv_Tab_Documentos[[#This Row],[Departamento]],Tab_UBIGEO[Departamento],0),MATCH(X$34,Tab_UBIGEO[#Headers],0)),"")</f>
        <v/>
      </c>
      <c r="Y1538" s="51" t="str">
        <f>IFERROR(INDEX(Tab_UBIGEO[],MATCH(PlnMsv_Tab_Documentos[[#This Row],[Provincia]],Tab_UBIGEO[Provincia],0),MATCH(Y$34,Tab_UBIGEO[#Headers],0)),"")</f>
        <v/>
      </c>
      <c r="Z1538" s="50" t="str">
        <f>IF(PlnMsv_Tab_Documentos[[#This Row],[Departamento]]&lt;&gt;"",IF(COUNTIF(Tab_UBIGEO[Departamento],PlnMsv_Tab_Documentos[[#This Row],[Departamento]])&gt;=1,1,0),"")</f>
        <v/>
      </c>
      <c r="AA15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8" s="34"/>
    </row>
    <row r="1539" spans="3:29" ht="27.6" customHeight="1">
      <c r="C1539" s="88"/>
      <c r="D1539" s="89"/>
      <c r="E1539" s="90"/>
      <c r="F1539" s="91"/>
      <c r="G1539" s="92"/>
      <c r="H1539" s="93"/>
      <c r="I1539" s="93"/>
      <c r="J1539" s="94"/>
      <c r="K1539" s="94"/>
      <c r="L1539" s="94"/>
      <c r="M1539" s="94"/>
      <c r="N1539" s="94"/>
      <c r="O1539" s="95"/>
      <c r="P1539" s="96"/>
      <c r="T1539" s="49">
        <v>1505</v>
      </c>
      <c r="U15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39" s="50" t="str">
        <f>IFERROR(INDEX(Tab_UBIGEO[],MATCH(PlnMsv_Tab_DocumentosAux[[#This Row],[ADQ_UBIGEO]],Tab_UBIGEO[UBIGEO],0),MATCH($V$34,Tab_UBIGEO[#Headers],0)),"")</f>
        <v/>
      </c>
      <c r="W1539" s="50" t="str">
        <f>IFERROR(INDEX(Tab_UBIGEO[],MATCH(PlnMsv_Tab_DocumentosAux[[#This Row],[ADQ_UBIGEO]],Tab_UBIGEO[UBIGEO],0),MATCH($W$34,Tab_UBIGEO[#Headers],0)),"")</f>
        <v/>
      </c>
      <c r="X1539" s="51" t="str">
        <f>IFERROR(INDEX(Tab_UBIGEO[],MATCH(PlnMsv_Tab_Documentos[[#This Row],[Departamento]],Tab_UBIGEO[Departamento],0),MATCH(X$34,Tab_UBIGEO[#Headers],0)),"")</f>
        <v/>
      </c>
      <c r="Y1539" s="51" t="str">
        <f>IFERROR(INDEX(Tab_UBIGEO[],MATCH(PlnMsv_Tab_Documentos[[#This Row],[Provincia]],Tab_UBIGEO[Provincia],0),MATCH(Y$34,Tab_UBIGEO[#Headers],0)),"")</f>
        <v/>
      </c>
      <c r="Z1539" s="50" t="str">
        <f>IF(PlnMsv_Tab_Documentos[[#This Row],[Departamento]]&lt;&gt;"",IF(COUNTIF(Tab_UBIGEO[Departamento],PlnMsv_Tab_Documentos[[#This Row],[Departamento]])&gt;=1,1,0),"")</f>
        <v/>
      </c>
      <c r="AA15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39" s="34"/>
    </row>
    <row r="1540" spans="3:29" ht="27.6" customHeight="1">
      <c r="C1540" s="88"/>
      <c r="D1540" s="89"/>
      <c r="E1540" s="90"/>
      <c r="F1540" s="91"/>
      <c r="G1540" s="92"/>
      <c r="H1540" s="93"/>
      <c r="I1540" s="93"/>
      <c r="J1540" s="94"/>
      <c r="K1540" s="94"/>
      <c r="L1540" s="94"/>
      <c r="M1540" s="94"/>
      <c r="N1540" s="94"/>
      <c r="O1540" s="95"/>
      <c r="P1540" s="96"/>
      <c r="T1540" s="49">
        <v>1506</v>
      </c>
      <c r="U15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0" s="50" t="str">
        <f>IFERROR(INDEX(Tab_UBIGEO[],MATCH(PlnMsv_Tab_DocumentosAux[[#This Row],[ADQ_UBIGEO]],Tab_UBIGEO[UBIGEO],0),MATCH($V$34,Tab_UBIGEO[#Headers],0)),"")</f>
        <v/>
      </c>
      <c r="W1540" s="50" t="str">
        <f>IFERROR(INDEX(Tab_UBIGEO[],MATCH(PlnMsv_Tab_DocumentosAux[[#This Row],[ADQ_UBIGEO]],Tab_UBIGEO[UBIGEO],0),MATCH($W$34,Tab_UBIGEO[#Headers],0)),"")</f>
        <v/>
      </c>
      <c r="X1540" s="51" t="str">
        <f>IFERROR(INDEX(Tab_UBIGEO[],MATCH(PlnMsv_Tab_Documentos[[#This Row],[Departamento]],Tab_UBIGEO[Departamento],0),MATCH(X$34,Tab_UBIGEO[#Headers],0)),"")</f>
        <v/>
      </c>
      <c r="Y1540" s="51" t="str">
        <f>IFERROR(INDEX(Tab_UBIGEO[],MATCH(PlnMsv_Tab_Documentos[[#This Row],[Provincia]],Tab_UBIGEO[Provincia],0),MATCH(Y$34,Tab_UBIGEO[#Headers],0)),"")</f>
        <v/>
      </c>
      <c r="Z1540" s="50" t="str">
        <f>IF(PlnMsv_Tab_Documentos[[#This Row],[Departamento]]&lt;&gt;"",IF(COUNTIF(Tab_UBIGEO[Departamento],PlnMsv_Tab_Documentos[[#This Row],[Departamento]])&gt;=1,1,0),"")</f>
        <v/>
      </c>
      <c r="AA15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0" s="34"/>
    </row>
    <row r="1541" spans="3:29" ht="27.6" customHeight="1">
      <c r="C1541" s="88"/>
      <c r="D1541" s="89"/>
      <c r="E1541" s="90"/>
      <c r="F1541" s="91"/>
      <c r="G1541" s="92"/>
      <c r="H1541" s="93"/>
      <c r="I1541" s="93"/>
      <c r="J1541" s="94"/>
      <c r="K1541" s="94"/>
      <c r="L1541" s="94"/>
      <c r="M1541" s="94"/>
      <c r="N1541" s="94"/>
      <c r="O1541" s="95"/>
      <c r="P1541" s="96"/>
      <c r="T1541" s="49">
        <v>1507</v>
      </c>
      <c r="U15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1" s="50" t="str">
        <f>IFERROR(INDEX(Tab_UBIGEO[],MATCH(PlnMsv_Tab_DocumentosAux[[#This Row],[ADQ_UBIGEO]],Tab_UBIGEO[UBIGEO],0),MATCH($V$34,Tab_UBIGEO[#Headers],0)),"")</f>
        <v/>
      </c>
      <c r="W1541" s="50" t="str">
        <f>IFERROR(INDEX(Tab_UBIGEO[],MATCH(PlnMsv_Tab_DocumentosAux[[#This Row],[ADQ_UBIGEO]],Tab_UBIGEO[UBIGEO],0),MATCH($W$34,Tab_UBIGEO[#Headers],0)),"")</f>
        <v/>
      </c>
      <c r="X1541" s="51" t="str">
        <f>IFERROR(INDEX(Tab_UBIGEO[],MATCH(PlnMsv_Tab_Documentos[[#This Row],[Departamento]],Tab_UBIGEO[Departamento],0),MATCH(X$34,Tab_UBIGEO[#Headers],0)),"")</f>
        <v/>
      </c>
      <c r="Y1541" s="51" t="str">
        <f>IFERROR(INDEX(Tab_UBIGEO[],MATCH(PlnMsv_Tab_Documentos[[#This Row],[Provincia]],Tab_UBIGEO[Provincia],0),MATCH(Y$34,Tab_UBIGEO[#Headers],0)),"")</f>
        <v/>
      </c>
      <c r="Z1541" s="50" t="str">
        <f>IF(PlnMsv_Tab_Documentos[[#This Row],[Departamento]]&lt;&gt;"",IF(COUNTIF(Tab_UBIGEO[Departamento],PlnMsv_Tab_Documentos[[#This Row],[Departamento]])&gt;=1,1,0),"")</f>
        <v/>
      </c>
      <c r="AA15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1" s="34"/>
    </row>
    <row r="1542" spans="3:29" ht="27.6" customHeight="1">
      <c r="C1542" s="88"/>
      <c r="D1542" s="89"/>
      <c r="E1542" s="90"/>
      <c r="F1542" s="91"/>
      <c r="G1542" s="92"/>
      <c r="H1542" s="93"/>
      <c r="I1542" s="93"/>
      <c r="J1542" s="94"/>
      <c r="K1542" s="94"/>
      <c r="L1542" s="94"/>
      <c r="M1542" s="94"/>
      <c r="N1542" s="94"/>
      <c r="O1542" s="95"/>
      <c r="P1542" s="96"/>
      <c r="T1542" s="49">
        <v>1508</v>
      </c>
      <c r="U15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2" s="50" t="str">
        <f>IFERROR(INDEX(Tab_UBIGEO[],MATCH(PlnMsv_Tab_DocumentosAux[[#This Row],[ADQ_UBIGEO]],Tab_UBIGEO[UBIGEO],0),MATCH($V$34,Tab_UBIGEO[#Headers],0)),"")</f>
        <v/>
      </c>
      <c r="W1542" s="50" t="str">
        <f>IFERROR(INDEX(Tab_UBIGEO[],MATCH(PlnMsv_Tab_DocumentosAux[[#This Row],[ADQ_UBIGEO]],Tab_UBIGEO[UBIGEO],0),MATCH($W$34,Tab_UBIGEO[#Headers],0)),"")</f>
        <v/>
      </c>
      <c r="X1542" s="51" t="str">
        <f>IFERROR(INDEX(Tab_UBIGEO[],MATCH(PlnMsv_Tab_Documentos[[#This Row],[Departamento]],Tab_UBIGEO[Departamento],0),MATCH(X$34,Tab_UBIGEO[#Headers],0)),"")</f>
        <v/>
      </c>
      <c r="Y1542" s="51" t="str">
        <f>IFERROR(INDEX(Tab_UBIGEO[],MATCH(PlnMsv_Tab_Documentos[[#This Row],[Provincia]],Tab_UBIGEO[Provincia],0),MATCH(Y$34,Tab_UBIGEO[#Headers],0)),"")</f>
        <v/>
      </c>
      <c r="Z1542" s="50" t="str">
        <f>IF(PlnMsv_Tab_Documentos[[#This Row],[Departamento]]&lt;&gt;"",IF(COUNTIF(Tab_UBIGEO[Departamento],PlnMsv_Tab_Documentos[[#This Row],[Departamento]])&gt;=1,1,0),"")</f>
        <v/>
      </c>
      <c r="AA15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2" s="34"/>
    </row>
    <row r="1543" spans="3:29" ht="27.6" customHeight="1">
      <c r="C1543" s="88"/>
      <c r="D1543" s="89"/>
      <c r="E1543" s="90"/>
      <c r="F1543" s="91"/>
      <c r="G1543" s="92"/>
      <c r="H1543" s="93"/>
      <c r="I1543" s="93"/>
      <c r="J1543" s="94"/>
      <c r="K1543" s="94"/>
      <c r="L1543" s="94"/>
      <c r="M1543" s="94"/>
      <c r="N1543" s="94"/>
      <c r="O1543" s="95"/>
      <c r="P1543" s="96"/>
      <c r="T1543" s="49">
        <v>1509</v>
      </c>
      <c r="U15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3" s="50" t="str">
        <f>IFERROR(INDEX(Tab_UBIGEO[],MATCH(PlnMsv_Tab_DocumentosAux[[#This Row],[ADQ_UBIGEO]],Tab_UBIGEO[UBIGEO],0),MATCH($V$34,Tab_UBIGEO[#Headers],0)),"")</f>
        <v/>
      </c>
      <c r="W1543" s="50" t="str">
        <f>IFERROR(INDEX(Tab_UBIGEO[],MATCH(PlnMsv_Tab_DocumentosAux[[#This Row],[ADQ_UBIGEO]],Tab_UBIGEO[UBIGEO],0),MATCH($W$34,Tab_UBIGEO[#Headers],0)),"")</f>
        <v/>
      </c>
      <c r="X1543" s="51" t="str">
        <f>IFERROR(INDEX(Tab_UBIGEO[],MATCH(PlnMsv_Tab_Documentos[[#This Row],[Departamento]],Tab_UBIGEO[Departamento],0),MATCH(X$34,Tab_UBIGEO[#Headers],0)),"")</f>
        <v/>
      </c>
      <c r="Y1543" s="51" t="str">
        <f>IFERROR(INDEX(Tab_UBIGEO[],MATCH(PlnMsv_Tab_Documentos[[#This Row],[Provincia]],Tab_UBIGEO[Provincia],0),MATCH(Y$34,Tab_UBIGEO[#Headers],0)),"")</f>
        <v/>
      </c>
      <c r="Z1543" s="50" t="str">
        <f>IF(PlnMsv_Tab_Documentos[[#This Row],[Departamento]]&lt;&gt;"",IF(COUNTIF(Tab_UBIGEO[Departamento],PlnMsv_Tab_Documentos[[#This Row],[Departamento]])&gt;=1,1,0),"")</f>
        <v/>
      </c>
      <c r="AA15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3" s="34"/>
    </row>
    <row r="1544" spans="3:29" ht="27.6" customHeight="1">
      <c r="C1544" s="88"/>
      <c r="D1544" s="89"/>
      <c r="E1544" s="90"/>
      <c r="F1544" s="91"/>
      <c r="G1544" s="92"/>
      <c r="H1544" s="93"/>
      <c r="I1544" s="93"/>
      <c r="J1544" s="94"/>
      <c r="K1544" s="94"/>
      <c r="L1544" s="94"/>
      <c r="M1544" s="94"/>
      <c r="N1544" s="94"/>
      <c r="O1544" s="95"/>
      <c r="P1544" s="96"/>
      <c r="T1544" s="49">
        <v>1510</v>
      </c>
      <c r="U15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4" s="50" t="str">
        <f>IFERROR(INDEX(Tab_UBIGEO[],MATCH(PlnMsv_Tab_DocumentosAux[[#This Row],[ADQ_UBIGEO]],Tab_UBIGEO[UBIGEO],0),MATCH($V$34,Tab_UBIGEO[#Headers],0)),"")</f>
        <v/>
      </c>
      <c r="W1544" s="50" t="str">
        <f>IFERROR(INDEX(Tab_UBIGEO[],MATCH(PlnMsv_Tab_DocumentosAux[[#This Row],[ADQ_UBIGEO]],Tab_UBIGEO[UBIGEO],0),MATCH($W$34,Tab_UBIGEO[#Headers],0)),"")</f>
        <v/>
      </c>
      <c r="X1544" s="51" t="str">
        <f>IFERROR(INDEX(Tab_UBIGEO[],MATCH(PlnMsv_Tab_Documentos[[#This Row],[Departamento]],Tab_UBIGEO[Departamento],0),MATCH(X$34,Tab_UBIGEO[#Headers],0)),"")</f>
        <v/>
      </c>
      <c r="Y1544" s="51" t="str">
        <f>IFERROR(INDEX(Tab_UBIGEO[],MATCH(PlnMsv_Tab_Documentos[[#This Row],[Provincia]],Tab_UBIGEO[Provincia],0),MATCH(Y$34,Tab_UBIGEO[#Headers],0)),"")</f>
        <v/>
      </c>
      <c r="Z1544" s="50" t="str">
        <f>IF(PlnMsv_Tab_Documentos[[#This Row],[Departamento]]&lt;&gt;"",IF(COUNTIF(Tab_UBIGEO[Departamento],PlnMsv_Tab_Documentos[[#This Row],[Departamento]])&gt;=1,1,0),"")</f>
        <v/>
      </c>
      <c r="AA15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4" s="34"/>
    </row>
    <row r="1545" spans="3:29" ht="27.6" customHeight="1">
      <c r="C1545" s="88"/>
      <c r="D1545" s="89"/>
      <c r="E1545" s="90"/>
      <c r="F1545" s="91"/>
      <c r="G1545" s="92"/>
      <c r="H1545" s="93"/>
      <c r="I1545" s="93"/>
      <c r="J1545" s="94"/>
      <c r="K1545" s="94"/>
      <c r="L1545" s="94"/>
      <c r="M1545" s="94"/>
      <c r="N1545" s="94"/>
      <c r="O1545" s="95"/>
      <c r="P1545" s="96"/>
      <c r="T1545" s="49">
        <v>1511</v>
      </c>
      <c r="U15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5" s="50" t="str">
        <f>IFERROR(INDEX(Tab_UBIGEO[],MATCH(PlnMsv_Tab_DocumentosAux[[#This Row],[ADQ_UBIGEO]],Tab_UBIGEO[UBIGEO],0),MATCH($V$34,Tab_UBIGEO[#Headers],0)),"")</f>
        <v/>
      </c>
      <c r="W1545" s="50" t="str">
        <f>IFERROR(INDEX(Tab_UBIGEO[],MATCH(PlnMsv_Tab_DocumentosAux[[#This Row],[ADQ_UBIGEO]],Tab_UBIGEO[UBIGEO],0),MATCH($W$34,Tab_UBIGEO[#Headers],0)),"")</f>
        <v/>
      </c>
      <c r="X1545" s="51" t="str">
        <f>IFERROR(INDEX(Tab_UBIGEO[],MATCH(PlnMsv_Tab_Documentos[[#This Row],[Departamento]],Tab_UBIGEO[Departamento],0),MATCH(X$34,Tab_UBIGEO[#Headers],0)),"")</f>
        <v/>
      </c>
      <c r="Y1545" s="51" t="str">
        <f>IFERROR(INDEX(Tab_UBIGEO[],MATCH(PlnMsv_Tab_Documentos[[#This Row],[Provincia]],Tab_UBIGEO[Provincia],0),MATCH(Y$34,Tab_UBIGEO[#Headers],0)),"")</f>
        <v/>
      </c>
      <c r="Z1545" s="50" t="str">
        <f>IF(PlnMsv_Tab_Documentos[[#This Row],[Departamento]]&lt;&gt;"",IF(COUNTIF(Tab_UBIGEO[Departamento],PlnMsv_Tab_Documentos[[#This Row],[Departamento]])&gt;=1,1,0),"")</f>
        <v/>
      </c>
      <c r="AA15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5" s="34"/>
    </row>
    <row r="1546" spans="3:29" ht="27.6" customHeight="1">
      <c r="C1546" s="88"/>
      <c r="D1546" s="89"/>
      <c r="E1546" s="90"/>
      <c r="F1546" s="91"/>
      <c r="G1546" s="92"/>
      <c r="H1546" s="93"/>
      <c r="I1546" s="93"/>
      <c r="J1546" s="94"/>
      <c r="K1546" s="94"/>
      <c r="L1546" s="94"/>
      <c r="M1546" s="94"/>
      <c r="N1546" s="94"/>
      <c r="O1546" s="95"/>
      <c r="P1546" s="96"/>
      <c r="T1546" s="49">
        <v>1512</v>
      </c>
      <c r="U15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6" s="50" t="str">
        <f>IFERROR(INDEX(Tab_UBIGEO[],MATCH(PlnMsv_Tab_DocumentosAux[[#This Row],[ADQ_UBIGEO]],Tab_UBIGEO[UBIGEO],0),MATCH($V$34,Tab_UBIGEO[#Headers],0)),"")</f>
        <v/>
      </c>
      <c r="W1546" s="50" t="str">
        <f>IFERROR(INDEX(Tab_UBIGEO[],MATCH(PlnMsv_Tab_DocumentosAux[[#This Row],[ADQ_UBIGEO]],Tab_UBIGEO[UBIGEO],0),MATCH($W$34,Tab_UBIGEO[#Headers],0)),"")</f>
        <v/>
      </c>
      <c r="X1546" s="51" t="str">
        <f>IFERROR(INDEX(Tab_UBIGEO[],MATCH(PlnMsv_Tab_Documentos[[#This Row],[Departamento]],Tab_UBIGEO[Departamento],0),MATCH(X$34,Tab_UBIGEO[#Headers],0)),"")</f>
        <v/>
      </c>
      <c r="Y1546" s="51" t="str">
        <f>IFERROR(INDEX(Tab_UBIGEO[],MATCH(PlnMsv_Tab_Documentos[[#This Row],[Provincia]],Tab_UBIGEO[Provincia],0),MATCH(Y$34,Tab_UBIGEO[#Headers],0)),"")</f>
        <v/>
      </c>
      <c r="Z1546" s="50" t="str">
        <f>IF(PlnMsv_Tab_Documentos[[#This Row],[Departamento]]&lt;&gt;"",IF(COUNTIF(Tab_UBIGEO[Departamento],PlnMsv_Tab_Documentos[[#This Row],[Departamento]])&gt;=1,1,0),"")</f>
        <v/>
      </c>
      <c r="AA15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6" s="34"/>
    </row>
    <row r="1547" spans="3:29" ht="27.6" customHeight="1">
      <c r="C1547" s="88"/>
      <c r="D1547" s="89"/>
      <c r="E1547" s="90"/>
      <c r="F1547" s="91"/>
      <c r="G1547" s="92"/>
      <c r="H1547" s="93"/>
      <c r="I1547" s="93"/>
      <c r="J1547" s="94"/>
      <c r="K1547" s="94"/>
      <c r="L1547" s="94"/>
      <c r="M1547" s="94"/>
      <c r="N1547" s="94"/>
      <c r="O1547" s="95"/>
      <c r="P1547" s="96"/>
      <c r="T1547" s="49">
        <v>1513</v>
      </c>
      <c r="U15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7" s="50" t="str">
        <f>IFERROR(INDEX(Tab_UBIGEO[],MATCH(PlnMsv_Tab_DocumentosAux[[#This Row],[ADQ_UBIGEO]],Tab_UBIGEO[UBIGEO],0),MATCH($V$34,Tab_UBIGEO[#Headers],0)),"")</f>
        <v/>
      </c>
      <c r="W1547" s="50" t="str">
        <f>IFERROR(INDEX(Tab_UBIGEO[],MATCH(PlnMsv_Tab_DocumentosAux[[#This Row],[ADQ_UBIGEO]],Tab_UBIGEO[UBIGEO],0),MATCH($W$34,Tab_UBIGEO[#Headers],0)),"")</f>
        <v/>
      </c>
      <c r="X1547" s="51" t="str">
        <f>IFERROR(INDEX(Tab_UBIGEO[],MATCH(PlnMsv_Tab_Documentos[[#This Row],[Departamento]],Tab_UBIGEO[Departamento],0),MATCH(X$34,Tab_UBIGEO[#Headers],0)),"")</f>
        <v/>
      </c>
      <c r="Y1547" s="51" t="str">
        <f>IFERROR(INDEX(Tab_UBIGEO[],MATCH(PlnMsv_Tab_Documentos[[#This Row],[Provincia]],Tab_UBIGEO[Provincia],0),MATCH(Y$34,Tab_UBIGEO[#Headers],0)),"")</f>
        <v/>
      </c>
      <c r="Z1547" s="50" t="str">
        <f>IF(PlnMsv_Tab_Documentos[[#This Row],[Departamento]]&lt;&gt;"",IF(COUNTIF(Tab_UBIGEO[Departamento],PlnMsv_Tab_Documentos[[#This Row],[Departamento]])&gt;=1,1,0),"")</f>
        <v/>
      </c>
      <c r="AA15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7" s="34"/>
    </row>
    <row r="1548" spans="3:29" ht="27.6" customHeight="1">
      <c r="C1548" s="88"/>
      <c r="D1548" s="89"/>
      <c r="E1548" s="90"/>
      <c r="F1548" s="91"/>
      <c r="G1548" s="92"/>
      <c r="H1548" s="93"/>
      <c r="I1548" s="93"/>
      <c r="J1548" s="94"/>
      <c r="K1548" s="94"/>
      <c r="L1548" s="94"/>
      <c r="M1548" s="94"/>
      <c r="N1548" s="94"/>
      <c r="O1548" s="95"/>
      <c r="P1548" s="96"/>
      <c r="T1548" s="49">
        <v>1514</v>
      </c>
      <c r="U15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8" s="50" t="str">
        <f>IFERROR(INDEX(Tab_UBIGEO[],MATCH(PlnMsv_Tab_DocumentosAux[[#This Row],[ADQ_UBIGEO]],Tab_UBIGEO[UBIGEO],0),MATCH($V$34,Tab_UBIGEO[#Headers],0)),"")</f>
        <v/>
      </c>
      <c r="W1548" s="50" t="str">
        <f>IFERROR(INDEX(Tab_UBIGEO[],MATCH(PlnMsv_Tab_DocumentosAux[[#This Row],[ADQ_UBIGEO]],Tab_UBIGEO[UBIGEO],0),MATCH($W$34,Tab_UBIGEO[#Headers],0)),"")</f>
        <v/>
      </c>
      <c r="X1548" s="51" t="str">
        <f>IFERROR(INDEX(Tab_UBIGEO[],MATCH(PlnMsv_Tab_Documentos[[#This Row],[Departamento]],Tab_UBIGEO[Departamento],0),MATCH(X$34,Tab_UBIGEO[#Headers],0)),"")</f>
        <v/>
      </c>
      <c r="Y1548" s="51" t="str">
        <f>IFERROR(INDEX(Tab_UBIGEO[],MATCH(PlnMsv_Tab_Documentos[[#This Row],[Provincia]],Tab_UBIGEO[Provincia],0),MATCH(Y$34,Tab_UBIGEO[#Headers],0)),"")</f>
        <v/>
      </c>
      <c r="Z1548" s="50" t="str">
        <f>IF(PlnMsv_Tab_Documentos[[#This Row],[Departamento]]&lt;&gt;"",IF(COUNTIF(Tab_UBIGEO[Departamento],PlnMsv_Tab_Documentos[[#This Row],[Departamento]])&gt;=1,1,0),"")</f>
        <v/>
      </c>
      <c r="AA15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8" s="34"/>
    </row>
    <row r="1549" spans="3:29" ht="27.6" customHeight="1">
      <c r="C1549" s="88"/>
      <c r="D1549" s="89"/>
      <c r="E1549" s="90"/>
      <c r="F1549" s="91"/>
      <c r="G1549" s="92"/>
      <c r="H1549" s="93"/>
      <c r="I1549" s="93"/>
      <c r="J1549" s="94"/>
      <c r="K1549" s="94"/>
      <c r="L1549" s="94"/>
      <c r="M1549" s="94"/>
      <c r="N1549" s="94"/>
      <c r="O1549" s="95"/>
      <c r="P1549" s="96"/>
      <c r="T1549" s="49">
        <v>1515</v>
      </c>
      <c r="U15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49" s="50" t="str">
        <f>IFERROR(INDEX(Tab_UBIGEO[],MATCH(PlnMsv_Tab_DocumentosAux[[#This Row],[ADQ_UBIGEO]],Tab_UBIGEO[UBIGEO],0),MATCH($V$34,Tab_UBIGEO[#Headers],0)),"")</f>
        <v/>
      </c>
      <c r="W1549" s="50" t="str">
        <f>IFERROR(INDEX(Tab_UBIGEO[],MATCH(PlnMsv_Tab_DocumentosAux[[#This Row],[ADQ_UBIGEO]],Tab_UBIGEO[UBIGEO],0),MATCH($W$34,Tab_UBIGEO[#Headers],0)),"")</f>
        <v/>
      </c>
      <c r="X1549" s="51" t="str">
        <f>IFERROR(INDEX(Tab_UBIGEO[],MATCH(PlnMsv_Tab_Documentos[[#This Row],[Departamento]],Tab_UBIGEO[Departamento],0),MATCH(X$34,Tab_UBIGEO[#Headers],0)),"")</f>
        <v/>
      </c>
      <c r="Y1549" s="51" t="str">
        <f>IFERROR(INDEX(Tab_UBIGEO[],MATCH(PlnMsv_Tab_Documentos[[#This Row],[Provincia]],Tab_UBIGEO[Provincia],0),MATCH(Y$34,Tab_UBIGEO[#Headers],0)),"")</f>
        <v/>
      </c>
      <c r="Z1549" s="50" t="str">
        <f>IF(PlnMsv_Tab_Documentos[[#This Row],[Departamento]]&lt;&gt;"",IF(COUNTIF(Tab_UBIGEO[Departamento],PlnMsv_Tab_Documentos[[#This Row],[Departamento]])&gt;=1,1,0),"")</f>
        <v/>
      </c>
      <c r="AA15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49" s="34"/>
    </row>
    <row r="1550" spans="3:29" ht="27.6" customHeight="1">
      <c r="C1550" s="88"/>
      <c r="D1550" s="89"/>
      <c r="E1550" s="90"/>
      <c r="F1550" s="91"/>
      <c r="G1550" s="92"/>
      <c r="H1550" s="93"/>
      <c r="I1550" s="93"/>
      <c r="J1550" s="94"/>
      <c r="K1550" s="94"/>
      <c r="L1550" s="94"/>
      <c r="M1550" s="94"/>
      <c r="N1550" s="94"/>
      <c r="O1550" s="95"/>
      <c r="P1550" s="96"/>
      <c r="T1550" s="49">
        <v>1516</v>
      </c>
      <c r="U15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0" s="50" t="str">
        <f>IFERROR(INDEX(Tab_UBIGEO[],MATCH(PlnMsv_Tab_DocumentosAux[[#This Row],[ADQ_UBIGEO]],Tab_UBIGEO[UBIGEO],0),MATCH($V$34,Tab_UBIGEO[#Headers],0)),"")</f>
        <v/>
      </c>
      <c r="W1550" s="50" t="str">
        <f>IFERROR(INDEX(Tab_UBIGEO[],MATCH(PlnMsv_Tab_DocumentosAux[[#This Row],[ADQ_UBIGEO]],Tab_UBIGEO[UBIGEO],0),MATCH($W$34,Tab_UBIGEO[#Headers],0)),"")</f>
        <v/>
      </c>
      <c r="X1550" s="51" t="str">
        <f>IFERROR(INDEX(Tab_UBIGEO[],MATCH(PlnMsv_Tab_Documentos[[#This Row],[Departamento]],Tab_UBIGEO[Departamento],0),MATCH(X$34,Tab_UBIGEO[#Headers],0)),"")</f>
        <v/>
      </c>
      <c r="Y1550" s="51" t="str">
        <f>IFERROR(INDEX(Tab_UBIGEO[],MATCH(PlnMsv_Tab_Documentos[[#This Row],[Provincia]],Tab_UBIGEO[Provincia],0),MATCH(Y$34,Tab_UBIGEO[#Headers],0)),"")</f>
        <v/>
      </c>
      <c r="Z1550" s="50" t="str">
        <f>IF(PlnMsv_Tab_Documentos[[#This Row],[Departamento]]&lt;&gt;"",IF(COUNTIF(Tab_UBIGEO[Departamento],PlnMsv_Tab_Documentos[[#This Row],[Departamento]])&gt;=1,1,0),"")</f>
        <v/>
      </c>
      <c r="AA15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0" s="34"/>
    </row>
    <row r="1551" spans="3:29" ht="27.6" customHeight="1">
      <c r="C1551" s="88"/>
      <c r="D1551" s="89"/>
      <c r="E1551" s="90"/>
      <c r="F1551" s="91"/>
      <c r="G1551" s="92"/>
      <c r="H1551" s="93"/>
      <c r="I1551" s="93"/>
      <c r="J1551" s="94"/>
      <c r="K1551" s="94"/>
      <c r="L1551" s="94"/>
      <c r="M1551" s="94"/>
      <c r="N1551" s="94"/>
      <c r="O1551" s="95"/>
      <c r="P1551" s="96"/>
      <c r="T1551" s="49">
        <v>1517</v>
      </c>
      <c r="U15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1" s="50" t="str">
        <f>IFERROR(INDEX(Tab_UBIGEO[],MATCH(PlnMsv_Tab_DocumentosAux[[#This Row],[ADQ_UBIGEO]],Tab_UBIGEO[UBIGEO],0),MATCH($V$34,Tab_UBIGEO[#Headers],0)),"")</f>
        <v/>
      </c>
      <c r="W1551" s="50" t="str">
        <f>IFERROR(INDEX(Tab_UBIGEO[],MATCH(PlnMsv_Tab_DocumentosAux[[#This Row],[ADQ_UBIGEO]],Tab_UBIGEO[UBIGEO],0),MATCH($W$34,Tab_UBIGEO[#Headers],0)),"")</f>
        <v/>
      </c>
      <c r="X1551" s="51" t="str">
        <f>IFERROR(INDEX(Tab_UBIGEO[],MATCH(PlnMsv_Tab_Documentos[[#This Row],[Departamento]],Tab_UBIGEO[Departamento],0),MATCH(X$34,Tab_UBIGEO[#Headers],0)),"")</f>
        <v/>
      </c>
      <c r="Y1551" s="51" t="str">
        <f>IFERROR(INDEX(Tab_UBIGEO[],MATCH(PlnMsv_Tab_Documentos[[#This Row],[Provincia]],Tab_UBIGEO[Provincia],0),MATCH(Y$34,Tab_UBIGEO[#Headers],0)),"")</f>
        <v/>
      </c>
      <c r="Z1551" s="50" t="str">
        <f>IF(PlnMsv_Tab_Documentos[[#This Row],[Departamento]]&lt;&gt;"",IF(COUNTIF(Tab_UBIGEO[Departamento],PlnMsv_Tab_Documentos[[#This Row],[Departamento]])&gt;=1,1,0),"")</f>
        <v/>
      </c>
      <c r="AA15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1" s="34"/>
    </row>
    <row r="1552" spans="3:29" ht="27.6" customHeight="1">
      <c r="C1552" s="88"/>
      <c r="D1552" s="89"/>
      <c r="E1552" s="90"/>
      <c r="F1552" s="91"/>
      <c r="G1552" s="92"/>
      <c r="H1552" s="93"/>
      <c r="I1552" s="93"/>
      <c r="J1552" s="94"/>
      <c r="K1552" s="94"/>
      <c r="L1552" s="94"/>
      <c r="M1552" s="94"/>
      <c r="N1552" s="94"/>
      <c r="O1552" s="95"/>
      <c r="P1552" s="96"/>
      <c r="T1552" s="49">
        <v>1518</v>
      </c>
      <c r="U15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2" s="50" t="str">
        <f>IFERROR(INDEX(Tab_UBIGEO[],MATCH(PlnMsv_Tab_DocumentosAux[[#This Row],[ADQ_UBIGEO]],Tab_UBIGEO[UBIGEO],0),MATCH($V$34,Tab_UBIGEO[#Headers],0)),"")</f>
        <v/>
      </c>
      <c r="W1552" s="50" t="str">
        <f>IFERROR(INDEX(Tab_UBIGEO[],MATCH(PlnMsv_Tab_DocumentosAux[[#This Row],[ADQ_UBIGEO]],Tab_UBIGEO[UBIGEO],0),MATCH($W$34,Tab_UBIGEO[#Headers],0)),"")</f>
        <v/>
      </c>
      <c r="X1552" s="51" t="str">
        <f>IFERROR(INDEX(Tab_UBIGEO[],MATCH(PlnMsv_Tab_Documentos[[#This Row],[Departamento]],Tab_UBIGEO[Departamento],0),MATCH(X$34,Tab_UBIGEO[#Headers],0)),"")</f>
        <v/>
      </c>
      <c r="Y1552" s="51" t="str">
        <f>IFERROR(INDEX(Tab_UBIGEO[],MATCH(PlnMsv_Tab_Documentos[[#This Row],[Provincia]],Tab_UBIGEO[Provincia],0),MATCH(Y$34,Tab_UBIGEO[#Headers],0)),"")</f>
        <v/>
      </c>
      <c r="Z1552" s="50" t="str">
        <f>IF(PlnMsv_Tab_Documentos[[#This Row],[Departamento]]&lt;&gt;"",IF(COUNTIF(Tab_UBIGEO[Departamento],PlnMsv_Tab_Documentos[[#This Row],[Departamento]])&gt;=1,1,0),"")</f>
        <v/>
      </c>
      <c r="AA15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2" s="34"/>
    </row>
    <row r="1553" spans="3:29" ht="27.6" customHeight="1">
      <c r="C1553" s="88"/>
      <c r="D1553" s="89"/>
      <c r="E1553" s="90"/>
      <c r="F1553" s="91"/>
      <c r="G1553" s="92"/>
      <c r="H1553" s="93"/>
      <c r="I1553" s="93"/>
      <c r="J1553" s="94"/>
      <c r="K1553" s="94"/>
      <c r="L1553" s="94"/>
      <c r="M1553" s="94"/>
      <c r="N1553" s="94"/>
      <c r="O1553" s="95"/>
      <c r="P1553" s="96"/>
      <c r="T1553" s="49">
        <v>1519</v>
      </c>
      <c r="U15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3" s="50" t="str">
        <f>IFERROR(INDEX(Tab_UBIGEO[],MATCH(PlnMsv_Tab_DocumentosAux[[#This Row],[ADQ_UBIGEO]],Tab_UBIGEO[UBIGEO],0),MATCH($V$34,Tab_UBIGEO[#Headers],0)),"")</f>
        <v/>
      </c>
      <c r="W1553" s="50" t="str">
        <f>IFERROR(INDEX(Tab_UBIGEO[],MATCH(PlnMsv_Tab_DocumentosAux[[#This Row],[ADQ_UBIGEO]],Tab_UBIGEO[UBIGEO],0),MATCH($W$34,Tab_UBIGEO[#Headers],0)),"")</f>
        <v/>
      </c>
      <c r="X1553" s="51" t="str">
        <f>IFERROR(INDEX(Tab_UBIGEO[],MATCH(PlnMsv_Tab_Documentos[[#This Row],[Departamento]],Tab_UBIGEO[Departamento],0),MATCH(X$34,Tab_UBIGEO[#Headers],0)),"")</f>
        <v/>
      </c>
      <c r="Y1553" s="51" t="str">
        <f>IFERROR(INDEX(Tab_UBIGEO[],MATCH(PlnMsv_Tab_Documentos[[#This Row],[Provincia]],Tab_UBIGEO[Provincia],0),MATCH(Y$34,Tab_UBIGEO[#Headers],0)),"")</f>
        <v/>
      </c>
      <c r="Z1553" s="50" t="str">
        <f>IF(PlnMsv_Tab_Documentos[[#This Row],[Departamento]]&lt;&gt;"",IF(COUNTIF(Tab_UBIGEO[Departamento],PlnMsv_Tab_Documentos[[#This Row],[Departamento]])&gt;=1,1,0),"")</f>
        <v/>
      </c>
      <c r="AA15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3" s="34"/>
    </row>
    <row r="1554" spans="3:29" ht="27.6" customHeight="1">
      <c r="C1554" s="88"/>
      <c r="D1554" s="89"/>
      <c r="E1554" s="90"/>
      <c r="F1554" s="91"/>
      <c r="G1554" s="92"/>
      <c r="H1554" s="93"/>
      <c r="I1554" s="93"/>
      <c r="J1554" s="94"/>
      <c r="K1554" s="94"/>
      <c r="L1554" s="94"/>
      <c r="M1554" s="94"/>
      <c r="N1554" s="94"/>
      <c r="O1554" s="95"/>
      <c r="P1554" s="96"/>
      <c r="T1554" s="49">
        <v>1520</v>
      </c>
      <c r="U15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4" s="50" t="str">
        <f>IFERROR(INDEX(Tab_UBIGEO[],MATCH(PlnMsv_Tab_DocumentosAux[[#This Row],[ADQ_UBIGEO]],Tab_UBIGEO[UBIGEO],0),MATCH($V$34,Tab_UBIGEO[#Headers],0)),"")</f>
        <v/>
      </c>
      <c r="W1554" s="50" t="str">
        <f>IFERROR(INDEX(Tab_UBIGEO[],MATCH(PlnMsv_Tab_DocumentosAux[[#This Row],[ADQ_UBIGEO]],Tab_UBIGEO[UBIGEO],0),MATCH($W$34,Tab_UBIGEO[#Headers],0)),"")</f>
        <v/>
      </c>
      <c r="X1554" s="51" t="str">
        <f>IFERROR(INDEX(Tab_UBIGEO[],MATCH(PlnMsv_Tab_Documentos[[#This Row],[Departamento]],Tab_UBIGEO[Departamento],0),MATCH(X$34,Tab_UBIGEO[#Headers],0)),"")</f>
        <v/>
      </c>
      <c r="Y1554" s="51" t="str">
        <f>IFERROR(INDEX(Tab_UBIGEO[],MATCH(PlnMsv_Tab_Documentos[[#This Row],[Provincia]],Tab_UBIGEO[Provincia],0),MATCH(Y$34,Tab_UBIGEO[#Headers],0)),"")</f>
        <v/>
      </c>
      <c r="Z1554" s="50" t="str">
        <f>IF(PlnMsv_Tab_Documentos[[#This Row],[Departamento]]&lt;&gt;"",IF(COUNTIF(Tab_UBIGEO[Departamento],PlnMsv_Tab_Documentos[[#This Row],[Departamento]])&gt;=1,1,0),"")</f>
        <v/>
      </c>
      <c r="AA15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4" s="34"/>
    </row>
    <row r="1555" spans="3:29" ht="27.6" customHeight="1">
      <c r="C1555" s="88"/>
      <c r="D1555" s="89"/>
      <c r="E1555" s="90"/>
      <c r="F1555" s="91"/>
      <c r="G1555" s="92"/>
      <c r="H1555" s="93"/>
      <c r="I1555" s="93"/>
      <c r="J1555" s="94"/>
      <c r="K1555" s="94"/>
      <c r="L1555" s="94"/>
      <c r="M1555" s="94"/>
      <c r="N1555" s="94"/>
      <c r="O1555" s="95"/>
      <c r="P1555" s="96"/>
      <c r="T1555" s="49">
        <v>1521</v>
      </c>
      <c r="U15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5" s="50" t="str">
        <f>IFERROR(INDEX(Tab_UBIGEO[],MATCH(PlnMsv_Tab_DocumentosAux[[#This Row],[ADQ_UBIGEO]],Tab_UBIGEO[UBIGEO],0),MATCH($V$34,Tab_UBIGEO[#Headers],0)),"")</f>
        <v/>
      </c>
      <c r="W1555" s="50" t="str">
        <f>IFERROR(INDEX(Tab_UBIGEO[],MATCH(PlnMsv_Tab_DocumentosAux[[#This Row],[ADQ_UBIGEO]],Tab_UBIGEO[UBIGEO],0),MATCH($W$34,Tab_UBIGEO[#Headers],0)),"")</f>
        <v/>
      </c>
      <c r="X1555" s="51" t="str">
        <f>IFERROR(INDEX(Tab_UBIGEO[],MATCH(PlnMsv_Tab_Documentos[[#This Row],[Departamento]],Tab_UBIGEO[Departamento],0),MATCH(X$34,Tab_UBIGEO[#Headers],0)),"")</f>
        <v/>
      </c>
      <c r="Y1555" s="51" t="str">
        <f>IFERROR(INDEX(Tab_UBIGEO[],MATCH(PlnMsv_Tab_Documentos[[#This Row],[Provincia]],Tab_UBIGEO[Provincia],0),MATCH(Y$34,Tab_UBIGEO[#Headers],0)),"")</f>
        <v/>
      </c>
      <c r="Z1555" s="50" t="str">
        <f>IF(PlnMsv_Tab_Documentos[[#This Row],[Departamento]]&lt;&gt;"",IF(COUNTIF(Tab_UBIGEO[Departamento],PlnMsv_Tab_Documentos[[#This Row],[Departamento]])&gt;=1,1,0),"")</f>
        <v/>
      </c>
      <c r="AA15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5" s="34"/>
    </row>
    <row r="1556" spans="3:29" ht="27.6" customHeight="1">
      <c r="C1556" s="88"/>
      <c r="D1556" s="89"/>
      <c r="E1556" s="90"/>
      <c r="F1556" s="91"/>
      <c r="G1556" s="92"/>
      <c r="H1556" s="93"/>
      <c r="I1556" s="93"/>
      <c r="J1556" s="94"/>
      <c r="K1556" s="94"/>
      <c r="L1556" s="94"/>
      <c r="M1556" s="94"/>
      <c r="N1556" s="94"/>
      <c r="O1556" s="95"/>
      <c r="P1556" s="96"/>
      <c r="T1556" s="49">
        <v>1522</v>
      </c>
      <c r="U15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6" s="50" t="str">
        <f>IFERROR(INDEX(Tab_UBIGEO[],MATCH(PlnMsv_Tab_DocumentosAux[[#This Row],[ADQ_UBIGEO]],Tab_UBIGEO[UBIGEO],0),MATCH($V$34,Tab_UBIGEO[#Headers],0)),"")</f>
        <v/>
      </c>
      <c r="W1556" s="50" t="str">
        <f>IFERROR(INDEX(Tab_UBIGEO[],MATCH(PlnMsv_Tab_DocumentosAux[[#This Row],[ADQ_UBIGEO]],Tab_UBIGEO[UBIGEO],0),MATCH($W$34,Tab_UBIGEO[#Headers],0)),"")</f>
        <v/>
      </c>
      <c r="X1556" s="51" t="str">
        <f>IFERROR(INDEX(Tab_UBIGEO[],MATCH(PlnMsv_Tab_Documentos[[#This Row],[Departamento]],Tab_UBIGEO[Departamento],0),MATCH(X$34,Tab_UBIGEO[#Headers],0)),"")</f>
        <v/>
      </c>
      <c r="Y1556" s="51" t="str">
        <f>IFERROR(INDEX(Tab_UBIGEO[],MATCH(PlnMsv_Tab_Documentos[[#This Row],[Provincia]],Tab_UBIGEO[Provincia],0),MATCH(Y$34,Tab_UBIGEO[#Headers],0)),"")</f>
        <v/>
      </c>
      <c r="Z1556" s="50" t="str">
        <f>IF(PlnMsv_Tab_Documentos[[#This Row],[Departamento]]&lt;&gt;"",IF(COUNTIF(Tab_UBIGEO[Departamento],PlnMsv_Tab_Documentos[[#This Row],[Departamento]])&gt;=1,1,0),"")</f>
        <v/>
      </c>
      <c r="AA15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6" s="34"/>
    </row>
    <row r="1557" spans="3:29" ht="27.6" customHeight="1">
      <c r="C1557" s="88"/>
      <c r="D1557" s="89"/>
      <c r="E1557" s="90"/>
      <c r="F1557" s="91"/>
      <c r="G1557" s="92"/>
      <c r="H1557" s="93"/>
      <c r="I1557" s="93"/>
      <c r="J1557" s="94"/>
      <c r="K1557" s="94"/>
      <c r="L1557" s="94"/>
      <c r="M1557" s="94"/>
      <c r="N1557" s="94"/>
      <c r="O1557" s="95"/>
      <c r="P1557" s="96"/>
      <c r="T1557" s="49">
        <v>1523</v>
      </c>
      <c r="U15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7" s="50" t="str">
        <f>IFERROR(INDEX(Tab_UBIGEO[],MATCH(PlnMsv_Tab_DocumentosAux[[#This Row],[ADQ_UBIGEO]],Tab_UBIGEO[UBIGEO],0),MATCH($V$34,Tab_UBIGEO[#Headers],0)),"")</f>
        <v/>
      </c>
      <c r="W1557" s="50" t="str">
        <f>IFERROR(INDEX(Tab_UBIGEO[],MATCH(PlnMsv_Tab_DocumentosAux[[#This Row],[ADQ_UBIGEO]],Tab_UBIGEO[UBIGEO],0),MATCH($W$34,Tab_UBIGEO[#Headers],0)),"")</f>
        <v/>
      </c>
      <c r="X1557" s="51" t="str">
        <f>IFERROR(INDEX(Tab_UBIGEO[],MATCH(PlnMsv_Tab_Documentos[[#This Row],[Departamento]],Tab_UBIGEO[Departamento],0),MATCH(X$34,Tab_UBIGEO[#Headers],0)),"")</f>
        <v/>
      </c>
      <c r="Y1557" s="51" t="str">
        <f>IFERROR(INDEX(Tab_UBIGEO[],MATCH(PlnMsv_Tab_Documentos[[#This Row],[Provincia]],Tab_UBIGEO[Provincia],0),MATCH(Y$34,Tab_UBIGEO[#Headers],0)),"")</f>
        <v/>
      </c>
      <c r="Z1557" s="50" t="str">
        <f>IF(PlnMsv_Tab_Documentos[[#This Row],[Departamento]]&lt;&gt;"",IF(COUNTIF(Tab_UBIGEO[Departamento],PlnMsv_Tab_Documentos[[#This Row],[Departamento]])&gt;=1,1,0),"")</f>
        <v/>
      </c>
      <c r="AA15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7" s="34"/>
    </row>
    <row r="1558" spans="3:29" ht="27.6" customHeight="1">
      <c r="C1558" s="88"/>
      <c r="D1558" s="89"/>
      <c r="E1558" s="90"/>
      <c r="F1558" s="91"/>
      <c r="G1558" s="92"/>
      <c r="H1558" s="93"/>
      <c r="I1558" s="93"/>
      <c r="J1558" s="94"/>
      <c r="K1558" s="94"/>
      <c r="L1558" s="94"/>
      <c r="M1558" s="94"/>
      <c r="N1558" s="94"/>
      <c r="O1558" s="95"/>
      <c r="P1558" s="96"/>
      <c r="T1558" s="49">
        <v>1524</v>
      </c>
      <c r="U15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8" s="50" t="str">
        <f>IFERROR(INDEX(Tab_UBIGEO[],MATCH(PlnMsv_Tab_DocumentosAux[[#This Row],[ADQ_UBIGEO]],Tab_UBIGEO[UBIGEO],0),MATCH($V$34,Tab_UBIGEO[#Headers],0)),"")</f>
        <v/>
      </c>
      <c r="W1558" s="50" t="str">
        <f>IFERROR(INDEX(Tab_UBIGEO[],MATCH(PlnMsv_Tab_DocumentosAux[[#This Row],[ADQ_UBIGEO]],Tab_UBIGEO[UBIGEO],0),MATCH($W$34,Tab_UBIGEO[#Headers],0)),"")</f>
        <v/>
      </c>
      <c r="X1558" s="51" t="str">
        <f>IFERROR(INDEX(Tab_UBIGEO[],MATCH(PlnMsv_Tab_Documentos[[#This Row],[Departamento]],Tab_UBIGEO[Departamento],0),MATCH(X$34,Tab_UBIGEO[#Headers],0)),"")</f>
        <v/>
      </c>
      <c r="Y1558" s="51" t="str">
        <f>IFERROR(INDEX(Tab_UBIGEO[],MATCH(PlnMsv_Tab_Documentos[[#This Row],[Provincia]],Tab_UBIGEO[Provincia],0),MATCH(Y$34,Tab_UBIGEO[#Headers],0)),"")</f>
        <v/>
      </c>
      <c r="Z1558" s="50" t="str">
        <f>IF(PlnMsv_Tab_Documentos[[#This Row],[Departamento]]&lt;&gt;"",IF(COUNTIF(Tab_UBIGEO[Departamento],PlnMsv_Tab_Documentos[[#This Row],[Departamento]])&gt;=1,1,0),"")</f>
        <v/>
      </c>
      <c r="AA15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8" s="34"/>
    </row>
    <row r="1559" spans="3:29" ht="27.6" customHeight="1">
      <c r="C1559" s="88"/>
      <c r="D1559" s="89"/>
      <c r="E1559" s="90"/>
      <c r="F1559" s="91"/>
      <c r="G1559" s="92"/>
      <c r="H1559" s="93"/>
      <c r="I1559" s="93"/>
      <c r="J1559" s="94"/>
      <c r="K1559" s="94"/>
      <c r="L1559" s="94"/>
      <c r="M1559" s="94"/>
      <c r="N1559" s="94"/>
      <c r="O1559" s="95"/>
      <c r="P1559" s="96"/>
      <c r="T1559" s="49">
        <v>1525</v>
      </c>
      <c r="U15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59" s="50" t="str">
        <f>IFERROR(INDEX(Tab_UBIGEO[],MATCH(PlnMsv_Tab_DocumentosAux[[#This Row],[ADQ_UBIGEO]],Tab_UBIGEO[UBIGEO],0),MATCH($V$34,Tab_UBIGEO[#Headers],0)),"")</f>
        <v/>
      </c>
      <c r="W1559" s="50" t="str">
        <f>IFERROR(INDEX(Tab_UBIGEO[],MATCH(PlnMsv_Tab_DocumentosAux[[#This Row],[ADQ_UBIGEO]],Tab_UBIGEO[UBIGEO],0),MATCH($W$34,Tab_UBIGEO[#Headers],0)),"")</f>
        <v/>
      </c>
      <c r="X1559" s="51" t="str">
        <f>IFERROR(INDEX(Tab_UBIGEO[],MATCH(PlnMsv_Tab_Documentos[[#This Row],[Departamento]],Tab_UBIGEO[Departamento],0),MATCH(X$34,Tab_UBIGEO[#Headers],0)),"")</f>
        <v/>
      </c>
      <c r="Y1559" s="51" t="str">
        <f>IFERROR(INDEX(Tab_UBIGEO[],MATCH(PlnMsv_Tab_Documentos[[#This Row],[Provincia]],Tab_UBIGEO[Provincia],0),MATCH(Y$34,Tab_UBIGEO[#Headers],0)),"")</f>
        <v/>
      </c>
      <c r="Z1559" s="50" t="str">
        <f>IF(PlnMsv_Tab_Documentos[[#This Row],[Departamento]]&lt;&gt;"",IF(COUNTIF(Tab_UBIGEO[Departamento],PlnMsv_Tab_Documentos[[#This Row],[Departamento]])&gt;=1,1,0),"")</f>
        <v/>
      </c>
      <c r="AA15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59" s="34"/>
    </row>
    <row r="1560" spans="3:29" ht="27.6" customHeight="1">
      <c r="C1560" s="88"/>
      <c r="D1560" s="89"/>
      <c r="E1560" s="90"/>
      <c r="F1560" s="91"/>
      <c r="G1560" s="92"/>
      <c r="H1560" s="93"/>
      <c r="I1560" s="93"/>
      <c r="J1560" s="94"/>
      <c r="K1560" s="94"/>
      <c r="L1560" s="94"/>
      <c r="M1560" s="94"/>
      <c r="N1560" s="94"/>
      <c r="O1560" s="95"/>
      <c r="P1560" s="96"/>
      <c r="T1560" s="49">
        <v>1526</v>
      </c>
      <c r="U15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0" s="50" t="str">
        <f>IFERROR(INDEX(Tab_UBIGEO[],MATCH(PlnMsv_Tab_DocumentosAux[[#This Row],[ADQ_UBIGEO]],Tab_UBIGEO[UBIGEO],0),MATCH($V$34,Tab_UBIGEO[#Headers],0)),"")</f>
        <v/>
      </c>
      <c r="W1560" s="50" t="str">
        <f>IFERROR(INDEX(Tab_UBIGEO[],MATCH(PlnMsv_Tab_DocumentosAux[[#This Row],[ADQ_UBIGEO]],Tab_UBIGEO[UBIGEO],0),MATCH($W$34,Tab_UBIGEO[#Headers],0)),"")</f>
        <v/>
      </c>
      <c r="X1560" s="51" t="str">
        <f>IFERROR(INDEX(Tab_UBIGEO[],MATCH(PlnMsv_Tab_Documentos[[#This Row],[Departamento]],Tab_UBIGEO[Departamento],0),MATCH(X$34,Tab_UBIGEO[#Headers],0)),"")</f>
        <v/>
      </c>
      <c r="Y1560" s="51" t="str">
        <f>IFERROR(INDEX(Tab_UBIGEO[],MATCH(PlnMsv_Tab_Documentos[[#This Row],[Provincia]],Tab_UBIGEO[Provincia],0),MATCH(Y$34,Tab_UBIGEO[#Headers],0)),"")</f>
        <v/>
      </c>
      <c r="Z1560" s="50" t="str">
        <f>IF(PlnMsv_Tab_Documentos[[#This Row],[Departamento]]&lt;&gt;"",IF(COUNTIF(Tab_UBIGEO[Departamento],PlnMsv_Tab_Documentos[[#This Row],[Departamento]])&gt;=1,1,0),"")</f>
        <v/>
      </c>
      <c r="AA15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0" s="34"/>
    </row>
    <row r="1561" spans="3:29" ht="27.6" customHeight="1">
      <c r="C1561" s="88"/>
      <c r="D1561" s="89"/>
      <c r="E1561" s="90"/>
      <c r="F1561" s="91"/>
      <c r="G1561" s="92"/>
      <c r="H1561" s="93"/>
      <c r="I1561" s="93"/>
      <c r="J1561" s="94"/>
      <c r="K1561" s="94"/>
      <c r="L1561" s="94"/>
      <c r="M1561" s="94"/>
      <c r="N1561" s="94"/>
      <c r="O1561" s="95"/>
      <c r="P1561" s="96"/>
      <c r="T1561" s="49">
        <v>1527</v>
      </c>
      <c r="U15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1" s="50" t="str">
        <f>IFERROR(INDEX(Tab_UBIGEO[],MATCH(PlnMsv_Tab_DocumentosAux[[#This Row],[ADQ_UBIGEO]],Tab_UBIGEO[UBIGEO],0),MATCH($V$34,Tab_UBIGEO[#Headers],0)),"")</f>
        <v/>
      </c>
      <c r="W1561" s="50" t="str">
        <f>IFERROR(INDEX(Tab_UBIGEO[],MATCH(PlnMsv_Tab_DocumentosAux[[#This Row],[ADQ_UBIGEO]],Tab_UBIGEO[UBIGEO],0),MATCH($W$34,Tab_UBIGEO[#Headers],0)),"")</f>
        <v/>
      </c>
      <c r="X1561" s="51" t="str">
        <f>IFERROR(INDEX(Tab_UBIGEO[],MATCH(PlnMsv_Tab_Documentos[[#This Row],[Departamento]],Tab_UBIGEO[Departamento],0),MATCH(X$34,Tab_UBIGEO[#Headers],0)),"")</f>
        <v/>
      </c>
      <c r="Y1561" s="51" t="str">
        <f>IFERROR(INDEX(Tab_UBIGEO[],MATCH(PlnMsv_Tab_Documentos[[#This Row],[Provincia]],Tab_UBIGEO[Provincia],0),MATCH(Y$34,Tab_UBIGEO[#Headers],0)),"")</f>
        <v/>
      </c>
      <c r="Z1561" s="50" t="str">
        <f>IF(PlnMsv_Tab_Documentos[[#This Row],[Departamento]]&lt;&gt;"",IF(COUNTIF(Tab_UBIGEO[Departamento],PlnMsv_Tab_Documentos[[#This Row],[Departamento]])&gt;=1,1,0),"")</f>
        <v/>
      </c>
      <c r="AA15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1" s="34"/>
    </row>
    <row r="1562" spans="3:29" ht="27.6" customHeight="1">
      <c r="C1562" s="88"/>
      <c r="D1562" s="89"/>
      <c r="E1562" s="90"/>
      <c r="F1562" s="91"/>
      <c r="G1562" s="92"/>
      <c r="H1562" s="93"/>
      <c r="I1562" s="93"/>
      <c r="J1562" s="94"/>
      <c r="K1562" s="94"/>
      <c r="L1562" s="94"/>
      <c r="M1562" s="94"/>
      <c r="N1562" s="94"/>
      <c r="O1562" s="95"/>
      <c r="P1562" s="96"/>
      <c r="T1562" s="49">
        <v>1528</v>
      </c>
      <c r="U15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2" s="50" t="str">
        <f>IFERROR(INDEX(Tab_UBIGEO[],MATCH(PlnMsv_Tab_DocumentosAux[[#This Row],[ADQ_UBIGEO]],Tab_UBIGEO[UBIGEO],0),MATCH($V$34,Tab_UBIGEO[#Headers],0)),"")</f>
        <v/>
      </c>
      <c r="W1562" s="50" t="str">
        <f>IFERROR(INDEX(Tab_UBIGEO[],MATCH(PlnMsv_Tab_DocumentosAux[[#This Row],[ADQ_UBIGEO]],Tab_UBIGEO[UBIGEO],0),MATCH($W$34,Tab_UBIGEO[#Headers],0)),"")</f>
        <v/>
      </c>
      <c r="X1562" s="51" t="str">
        <f>IFERROR(INDEX(Tab_UBIGEO[],MATCH(PlnMsv_Tab_Documentos[[#This Row],[Departamento]],Tab_UBIGEO[Departamento],0),MATCH(X$34,Tab_UBIGEO[#Headers],0)),"")</f>
        <v/>
      </c>
      <c r="Y1562" s="51" t="str">
        <f>IFERROR(INDEX(Tab_UBIGEO[],MATCH(PlnMsv_Tab_Documentos[[#This Row],[Provincia]],Tab_UBIGEO[Provincia],0),MATCH(Y$34,Tab_UBIGEO[#Headers],0)),"")</f>
        <v/>
      </c>
      <c r="Z1562" s="50" t="str">
        <f>IF(PlnMsv_Tab_Documentos[[#This Row],[Departamento]]&lt;&gt;"",IF(COUNTIF(Tab_UBIGEO[Departamento],PlnMsv_Tab_Documentos[[#This Row],[Departamento]])&gt;=1,1,0),"")</f>
        <v/>
      </c>
      <c r="AA15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2" s="34"/>
    </row>
    <row r="1563" spans="3:29" ht="27.6" customHeight="1">
      <c r="C1563" s="88"/>
      <c r="D1563" s="89"/>
      <c r="E1563" s="90"/>
      <c r="F1563" s="91"/>
      <c r="G1563" s="92"/>
      <c r="H1563" s="93"/>
      <c r="I1563" s="93"/>
      <c r="J1563" s="94"/>
      <c r="K1563" s="94"/>
      <c r="L1563" s="94"/>
      <c r="M1563" s="94"/>
      <c r="N1563" s="94"/>
      <c r="O1563" s="95"/>
      <c r="P1563" s="96"/>
      <c r="T1563" s="49">
        <v>1529</v>
      </c>
      <c r="U15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3" s="50" t="str">
        <f>IFERROR(INDEX(Tab_UBIGEO[],MATCH(PlnMsv_Tab_DocumentosAux[[#This Row],[ADQ_UBIGEO]],Tab_UBIGEO[UBIGEO],0),MATCH($V$34,Tab_UBIGEO[#Headers],0)),"")</f>
        <v/>
      </c>
      <c r="W1563" s="50" t="str">
        <f>IFERROR(INDEX(Tab_UBIGEO[],MATCH(PlnMsv_Tab_DocumentosAux[[#This Row],[ADQ_UBIGEO]],Tab_UBIGEO[UBIGEO],0),MATCH($W$34,Tab_UBIGEO[#Headers],0)),"")</f>
        <v/>
      </c>
      <c r="X1563" s="51" t="str">
        <f>IFERROR(INDEX(Tab_UBIGEO[],MATCH(PlnMsv_Tab_Documentos[[#This Row],[Departamento]],Tab_UBIGEO[Departamento],0),MATCH(X$34,Tab_UBIGEO[#Headers],0)),"")</f>
        <v/>
      </c>
      <c r="Y1563" s="51" t="str">
        <f>IFERROR(INDEX(Tab_UBIGEO[],MATCH(PlnMsv_Tab_Documentos[[#This Row],[Provincia]],Tab_UBIGEO[Provincia],0),MATCH(Y$34,Tab_UBIGEO[#Headers],0)),"")</f>
        <v/>
      </c>
      <c r="Z1563" s="50" t="str">
        <f>IF(PlnMsv_Tab_Documentos[[#This Row],[Departamento]]&lt;&gt;"",IF(COUNTIF(Tab_UBIGEO[Departamento],PlnMsv_Tab_Documentos[[#This Row],[Departamento]])&gt;=1,1,0),"")</f>
        <v/>
      </c>
      <c r="AA15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3" s="34"/>
    </row>
    <row r="1564" spans="3:29" ht="27.6" customHeight="1">
      <c r="C1564" s="88"/>
      <c r="D1564" s="89"/>
      <c r="E1564" s="90"/>
      <c r="F1564" s="91"/>
      <c r="G1564" s="92"/>
      <c r="H1564" s="93"/>
      <c r="I1564" s="93"/>
      <c r="J1564" s="94"/>
      <c r="K1564" s="94"/>
      <c r="L1564" s="94"/>
      <c r="M1564" s="94"/>
      <c r="N1564" s="94"/>
      <c r="O1564" s="95"/>
      <c r="P1564" s="96"/>
      <c r="T1564" s="49">
        <v>1530</v>
      </c>
      <c r="U15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4" s="50" t="str">
        <f>IFERROR(INDEX(Tab_UBIGEO[],MATCH(PlnMsv_Tab_DocumentosAux[[#This Row],[ADQ_UBIGEO]],Tab_UBIGEO[UBIGEO],0),MATCH($V$34,Tab_UBIGEO[#Headers],0)),"")</f>
        <v/>
      </c>
      <c r="W1564" s="50" t="str">
        <f>IFERROR(INDEX(Tab_UBIGEO[],MATCH(PlnMsv_Tab_DocumentosAux[[#This Row],[ADQ_UBIGEO]],Tab_UBIGEO[UBIGEO],0),MATCH($W$34,Tab_UBIGEO[#Headers],0)),"")</f>
        <v/>
      </c>
      <c r="X1564" s="51" t="str">
        <f>IFERROR(INDEX(Tab_UBIGEO[],MATCH(PlnMsv_Tab_Documentos[[#This Row],[Departamento]],Tab_UBIGEO[Departamento],0),MATCH(X$34,Tab_UBIGEO[#Headers],0)),"")</f>
        <v/>
      </c>
      <c r="Y1564" s="51" t="str">
        <f>IFERROR(INDEX(Tab_UBIGEO[],MATCH(PlnMsv_Tab_Documentos[[#This Row],[Provincia]],Tab_UBIGEO[Provincia],0),MATCH(Y$34,Tab_UBIGEO[#Headers],0)),"")</f>
        <v/>
      </c>
      <c r="Z1564" s="50" t="str">
        <f>IF(PlnMsv_Tab_Documentos[[#This Row],[Departamento]]&lt;&gt;"",IF(COUNTIF(Tab_UBIGEO[Departamento],PlnMsv_Tab_Documentos[[#This Row],[Departamento]])&gt;=1,1,0),"")</f>
        <v/>
      </c>
      <c r="AA15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4" s="34"/>
    </row>
    <row r="1565" spans="3:29" ht="27.6" customHeight="1">
      <c r="C1565" s="88"/>
      <c r="D1565" s="89"/>
      <c r="E1565" s="90"/>
      <c r="F1565" s="91"/>
      <c r="G1565" s="92"/>
      <c r="H1565" s="93"/>
      <c r="I1565" s="93"/>
      <c r="J1565" s="94"/>
      <c r="K1565" s="94"/>
      <c r="L1565" s="94"/>
      <c r="M1565" s="94"/>
      <c r="N1565" s="94"/>
      <c r="O1565" s="95"/>
      <c r="P1565" s="96"/>
      <c r="T1565" s="49">
        <v>1531</v>
      </c>
      <c r="U15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5" s="50" t="str">
        <f>IFERROR(INDEX(Tab_UBIGEO[],MATCH(PlnMsv_Tab_DocumentosAux[[#This Row],[ADQ_UBIGEO]],Tab_UBIGEO[UBIGEO],0),MATCH($V$34,Tab_UBIGEO[#Headers],0)),"")</f>
        <v/>
      </c>
      <c r="W1565" s="50" t="str">
        <f>IFERROR(INDEX(Tab_UBIGEO[],MATCH(PlnMsv_Tab_DocumentosAux[[#This Row],[ADQ_UBIGEO]],Tab_UBIGEO[UBIGEO],0),MATCH($W$34,Tab_UBIGEO[#Headers],0)),"")</f>
        <v/>
      </c>
      <c r="X1565" s="51" t="str">
        <f>IFERROR(INDEX(Tab_UBIGEO[],MATCH(PlnMsv_Tab_Documentos[[#This Row],[Departamento]],Tab_UBIGEO[Departamento],0),MATCH(X$34,Tab_UBIGEO[#Headers],0)),"")</f>
        <v/>
      </c>
      <c r="Y1565" s="51" t="str">
        <f>IFERROR(INDEX(Tab_UBIGEO[],MATCH(PlnMsv_Tab_Documentos[[#This Row],[Provincia]],Tab_UBIGEO[Provincia],0),MATCH(Y$34,Tab_UBIGEO[#Headers],0)),"")</f>
        <v/>
      </c>
      <c r="Z1565" s="50" t="str">
        <f>IF(PlnMsv_Tab_Documentos[[#This Row],[Departamento]]&lt;&gt;"",IF(COUNTIF(Tab_UBIGEO[Departamento],PlnMsv_Tab_Documentos[[#This Row],[Departamento]])&gt;=1,1,0),"")</f>
        <v/>
      </c>
      <c r="AA15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5" s="34"/>
    </row>
    <row r="1566" spans="3:29" ht="27.6" customHeight="1">
      <c r="C1566" s="88"/>
      <c r="D1566" s="89"/>
      <c r="E1566" s="90"/>
      <c r="F1566" s="91"/>
      <c r="G1566" s="92"/>
      <c r="H1566" s="93"/>
      <c r="I1566" s="93"/>
      <c r="J1566" s="94"/>
      <c r="K1566" s="94"/>
      <c r="L1566" s="94"/>
      <c r="M1566" s="94"/>
      <c r="N1566" s="94"/>
      <c r="O1566" s="95"/>
      <c r="P1566" s="96"/>
      <c r="T1566" s="49">
        <v>1532</v>
      </c>
      <c r="U15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6" s="50" t="str">
        <f>IFERROR(INDEX(Tab_UBIGEO[],MATCH(PlnMsv_Tab_DocumentosAux[[#This Row],[ADQ_UBIGEO]],Tab_UBIGEO[UBIGEO],0),MATCH($V$34,Tab_UBIGEO[#Headers],0)),"")</f>
        <v/>
      </c>
      <c r="W1566" s="50" t="str">
        <f>IFERROR(INDEX(Tab_UBIGEO[],MATCH(PlnMsv_Tab_DocumentosAux[[#This Row],[ADQ_UBIGEO]],Tab_UBIGEO[UBIGEO],0),MATCH($W$34,Tab_UBIGEO[#Headers],0)),"")</f>
        <v/>
      </c>
      <c r="X1566" s="51" t="str">
        <f>IFERROR(INDEX(Tab_UBIGEO[],MATCH(PlnMsv_Tab_Documentos[[#This Row],[Departamento]],Tab_UBIGEO[Departamento],0),MATCH(X$34,Tab_UBIGEO[#Headers],0)),"")</f>
        <v/>
      </c>
      <c r="Y1566" s="51" t="str">
        <f>IFERROR(INDEX(Tab_UBIGEO[],MATCH(PlnMsv_Tab_Documentos[[#This Row],[Provincia]],Tab_UBIGEO[Provincia],0),MATCH(Y$34,Tab_UBIGEO[#Headers],0)),"")</f>
        <v/>
      </c>
      <c r="Z1566" s="50" t="str">
        <f>IF(PlnMsv_Tab_Documentos[[#This Row],[Departamento]]&lt;&gt;"",IF(COUNTIF(Tab_UBIGEO[Departamento],PlnMsv_Tab_Documentos[[#This Row],[Departamento]])&gt;=1,1,0),"")</f>
        <v/>
      </c>
      <c r="AA15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6" s="34"/>
    </row>
    <row r="1567" spans="3:29" ht="27.6" customHeight="1">
      <c r="C1567" s="88"/>
      <c r="D1567" s="89"/>
      <c r="E1567" s="90"/>
      <c r="F1567" s="91"/>
      <c r="G1567" s="92"/>
      <c r="H1567" s="93"/>
      <c r="I1567" s="93"/>
      <c r="J1567" s="94"/>
      <c r="K1567" s="94"/>
      <c r="L1567" s="94"/>
      <c r="M1567" s="94"/>
      <c r="N1567" s="94"/>
      <c r="O1567" s="95"/>
      <c r="P1567" s="96"/>
      <c r="T1567" s="49">
        <v>1533</v>
      </c>
      <c r="U15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7" s="50" t="str">
        <f>IFERROR(INDEX(Tab_UBIGEO[],MATCH(PlnMsv_Tab_DocumentosAux[[#This Row],[ADQ_UBIGEO]],Tab_UBIGEO[UBIGEO],0),MATCH($V$34,Tab_UBIGEO[#Headers],0)),"")</f>
        <v/>
      </c>
      <c r="W1567" s="50" t="str">
        <f>IFERROR(INDEX(Tab_UBIGEO[],MATCH(PlnMsv_Tab_DocumentosAux[[#This Row],[ADQ_UBIGEO]],Tab_UBIGEO[UBIGEO],0),MATCH($W$34,Tab_UBIGEO[#Headers],0)),"")</f>
        <v/>
      </c>
      <c r="X1567" s="51" t="str">
        <f>IFERROR(INDEX(Tab_UBIGEO[],MATCH(PlnMsv_Tab_Documentos[[#This Row],[Departamento]],Tab_UBIGEO[Departamento],0),MATCH(X$34,Tab_UBIGEO[#Headers],0)),"")</f>
        <v/>
      </c>
      <c r="Y1567" s="51" t="str">
        <f>IFERROR(INDEX(Tab_UBIGEO[],MATCH(PlnMsv_Tab_Documentos[[#This Row],[Provincia]],Tab_UBIGEO[Provincia],0),MATCH(Y$34,Tab_UBIGEO[#Headers],0)),"")</f>
        <v/>
      </c>
      <c r="Z1567" s="50" t="str">
        <f>IF(PlnMsv_Tab_Documentos[[#This Row],[Departamento]]&lt;&gt;"",IF(COUNTIF(Tab_UBIGEO[Departamento],PlnMsv_Tab_Documentos[[#This Row],[Departamento]])&gt;=1,1,0),"")</f>
        <v/>
      </c>
      <c r="AA15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7" s="34"/>
    </row>
    <row r="1568" spans="3:29" ht="27.6" customHeight="1">
      <c r="C1568" s="88"/>
      <c r="D1568" s="89"/>
      <c r="E1568" s="90"/>
      <c r="F1568" s="91"/>
      <c r="G1568" s="92"/>
      <c r="H1568" s="93"/>
      <c r="I1568" s="93"/>
      <c r="J1568" s="94"/>
      <c r="K1568" s="94"/>
      <c r="L1568" s="94"/>
      <c r="M1568" s="94"/>
      <c r="N1568" s="94"/>
      <c r="O1568" s="95"/>
      <c r="P1568" s="96"/>
      <c r="T1568" s="49">
        <v>1534</v>
      </c>
      <c r="U15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8" s="50" t="str">
        <f>IFERROR(INDEX(Tab_UBIGEO[],MATCH(PlnMsv_Tab_DocumentosAux[[#This Row],[ADQ_UBIGEO]],Tab_UBIGEO[UBIGEO],0),MATCH($V$34,Tab_UBIGEO[#Headers],0)),"")</f>
        <v/>
      </c>
      <c r="W1568" s="50" t="str">
        <f>IFERROR(INDEX(Tab_UBIGEO[],MATCH(PlnMsv_Tab_DocumentosAux[[#This Row],[ADQ_UBIGEO]],Tab_UBIGEO[UBIGEO],0),MATCH($W$34,Tab_UBIGEO[#Headers],0)),"")</f>
        <v/>
      </c>
      <c r="X1568" s="51" t="str">
        <f>IFERROR(INDEX(Tab_UBIGEO[],MATCH(PlnMsv_Tab_Documentos[[#This Row],[Departamento]],Tab_UBIGEO[Departamento],0),MATCH(X$34,Tab_UBIGEO[#Headers],0)),"")</f>
        <v/>
      </c>
      <c r="Y1568" s="51" t="str">
        <f>IFERROR(INDEX(Tab_UBIGEO[],MATCH(PlnMsv_Tab_Documentos[[#This Row],[Provincia]],Tab_UBIGEO[Provincia],0),MATCH(Y$34,Tab_UBIGEO[#Headers],0)),"")</f>
        <v/>
      </c>
      <c r="Z1568" s="50" t="str">
        <f>IF(PlnMsv_Tab_Documentos[[#This Row],[Departamento]]&lt;&gt;"",IF(COUNTIF(Tab_UBIGEO[Departamento],PlnMsv_Tab_Documentos[[#This Row],[Departamento]])&gt;=1,1,0),"")</f>
        <v/>
      </c>
      <c r="AA15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8" s="34"/>
    </row>
    <row r="1569" spans="3:29" ht="27.6" customHeight="1">
      <c r="C1569" s="88"/>
      <c r="D1569" s="89"/>
      <c r="E1569" s="90"/>
      <c r="F1569" s="91"/>
      <c r="G1569" s="92"/>
      <c r="H1569" s="93"/>
      <c r="I1569" s="93"/>
      <c r="J1569" s="94"/>
      <c r="K1569" s="94"/>
      <c r="L1569" s="94"/>
      <c r="M1569" s="94"/>
      <c r="N1569" s="94"/>
      <c r="O1569" s="95"/>
      <c r="P1569" s="96"/>
      <c r="T1569" s="49">
        <v>1535</v>
      </c>
      <c r="U15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69" s="50" t="str">
        <f>IFERROR(INDEX(Tab_UBIGEO[],MATCH(PlnMsv_Tab_DocumentosAux[[#This Row],[ADQ_UBIGEO]],Tab_UBIGEO[UBIGEO],0),MATCH($V$34,Tab_UBIGEO[#Headers],0)),"")</f>
        <v/>
      </c>
      <c r="W1569" s="50" t="str">
        <f>IFERROR(INDEX(Tab_UBIGEO[],MATCH(PlnMsv_Tab_DocumentosAux[[#This Row],[ADQ_UBIGEO]],Tab_UBIGEO[UBIGEO],0),MATCH($W$34,Tab_UBIGEO[#Headers],0)),"")</f>
        <v/>
      </c>
      <c r="X1569" s="51" t="str">
        <f>IFERROR(INDEX(Tab_UBIGEO[],MATCH(PlnMsv_Tab_Documentos[[#This Row],[Departamento]],Tab_UBIGEO[Departamento],0),MATCH(X$34,Tab_UBIGEO[#Headers],0)),"")</f>
        <v/>
      </c>
      <c r="Y1569" s="51" t="str">
        <f>IFERROR(INDEX(Tab_UBIGEO[],MATCH(PlnMsv_Tab_Documentos[[#This Row],[Provincia]],Tab_UBIGEO[Provincia],0),MATCH(Y$34,Tab_UBIGEO[#Headers],0)),"")</f>
        <v/>
      </c>
      <c r="Z1569" s="50" t="str">
        <f>IF(PlnMsv_Tab_Documentos[[#This Row],[Departamento]]&lt;&gt;"",IF(COUNTIF(Tab_UBIGEO[Departamento],PlnMsv_Tab_Documentos[[#This Row],[Departamento]])&gt;=1,1,0),"")</f>
        <v/>
      </c>
      <c r="AA15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69" s="34"/>
    </row>
    <row r="1570" spans="3:29" ht="27.6" customHeight="1">
      <c r="C1570" s="88"/>
      <c r="D1570" s="89"/>
      <c r="E1570" s="90"/>
      <c r="F1570" s="91"/>
      <c r="G1570" s="92"/>
      <c r="H1570" s="93"/>
      <c r="I1570" s="93"/>
      <c r="J1570" s="94"/>
      <c r="K1570" s="94"/>
      <c r="L1570" s="94"/>
      <c r="M1570" s="94"/>
      <c r="N1570" s="94"/>
      <c r="O1570" s="95"/>
      <c r="P1570" s="96"/>
      <c r="T1570" s="49">
        <v>1536</v>
      </c>
      <c r="U15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0" s="50" t="str">
        <f>IFERROR(INDEX(Tab_UBIGEO[],MATCH(PlnMsv_Tab_DocumentosAux[[#This Row],[ADQ_UBIGEO]],Tab_UBIGEO[UBIGEO],0),MATCH($V$34,Tab_UBIGEO[#Headers],0)),"")</f>
        <v/>
      </c>
      <c r="W1570" s="50" t="str">
        <f>IFERROR(INDEX(Tab_UBIGEO[],MATCH(PlnMsv_Tab_DocumentosAux[[#This Row],[ADQ_UBIGEO]],Tab_UBIGEO[UBIGEO],0),MATCH($W$34,Tab_UBIGEO[#Headers],0)),"")</f>
        <v/>
      </c>
      <c r="X1570" s="51" t="str">
        <f>IFERROR(INDEX(Tab_UBIGEO[],MATCH(PlnMsv_Tab_Documentos[[#This Row],[Departamento]],Tab_UBIGEO[Departamento],0),MATCH(X$34,Tab_UBIGEO[#Headers],0)),"")</f>
        <v/>
      </c>
      <c r="Y1570" s="51" t="str">
        <f>IFERROR(INDEX(Tab_UBIGEO[],MATCH(PlnMsv_Tab_Documentos[[#This Row],[Provincia]],Tab_UBIGEO[Provincia],0),MATCH(Y$34,Tab_UBIGEO[#Headers],0)),"")</f>
        <v/>
      </c>
      <c r="Z1570" s="50" t="str">
        <f>IF(PlnMsv_Tab_Documentos[[#This Row],[Departamento]]&lt;&gt;"",IF(COUNTIF(Tab_UBIGEO[Departamento],PlnMsv_Tab_Documentos[[#This Row],[Departamento]])&gt;=1,1,0),"")</f>
        <v/>
      </c>
      <c r="AA15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0" s="34"/>
    </row>
    <row r="1571" spans="3:29" ht="27.6" customHeight="1">
      <c r="C1571" s="88"/>
      <c r="D1571" s="89"/>
      <c r="E1571" s="90"/>
      <c r="F1571" s="91"/>
      <c r="G1571" s="92"/>
      <c r="H1571" s="93"/>
      <c r="I1571" s="93"/>
      <c r="J1571" s="94"/>
      <c r="K1571" s="94"/>
      <c r="L1571" s="94"/>
      <c r="M1571" s="94"/>
      <c r="N1571" s="94"/>
      <c r="O1571" s="95"/>
      <c r="P1571" s="96"/>
      <c r="T1571" s="49">
        <v>1537</v>
      </c>
      <c r="U15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1" s="50" t="str">
        <f>IFERROR(INDEX(Tab_UBIGEO[],MATCH(PlnMsv_Tab_DocumentosAux[[#This Row],[ADQ_UBIGEO]],Tab_UBIGEO[UBIGEO],0),MATCH($V$34,Tab_UBIGEO[#Headers],0)),"")</f>
        <v/>
      </c>
      <c r="W1571" s="50" t="str">
        <f>IFERROR(INDEX(Tab_UBIGEO[],MATCH(PlnMsv_Tab_DocumentosAux[[#This Row],[ADQ_UBIGEO]],Tab_UBIGEO[UBIGEO],0),MATCH($W$34,Tab_UBIGEO[#Headers],0)),"")</f>
        <v/>
      </c>
      <c r="X1571" s="51" t="str">
        <f>IFERROR(INDEX(Tab_UBIGEO[],MATCH(PlnMsv_Tab_Documentos[[#This Row],[Departamento]],Tab_UBIGEO[Departamento],0),MATCH(X$34,Tab_UBIGEO[#Headers],0)),"")</f>
        <v/>
      </c>
      <c r="Y1571" s="51" t="str">
        <f>IFERROR(INDEX(Tab_UBIGEO[],MATCH(PlnMsv_Tab_Documentos[[#This Row],[Provincia]],Tab_UBIGEO[Provincia],0),MATCH(Y$34,Tab_UBIGEO[#Headers],0)),"")</f>
        <v/>
      </c>
      <c r="Z1571" s="50" t="str">
        <f>IF(PlnMsv_Tab_Documentos[[#This Row],[Departamento]]&lt;&gt;"",IF(COUNTIF(Tab_UBIGEO[Departamento],PlnMsv_Tab_Documentos[[#This Row],[Departamento]])&gt;=1,1,0),"")</f>
        <v/>
      </c>
      <c r="AA15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1" s="34"/>
    </row>
    <row r="1572" spans="3:29" ht="27.6" customHeight="1">
      <c r="C1572" s="88"/>
      <c r="D1572" s="89"/>
      <c r="E1572" s="90"/>
      <c r="F1572" s="91"/>
      <c r="G1572" s="92"/>
      <c r="H1572" s="93"/>
      <c r="I1572" s="93"/>
      <c r="J1572" s="94"/>
      <c r="K1572" s="94"/>
      <c r="L1572" s="94"/>
      <c r="M1572" s="94"/>
      <c r="N1572" s="94"/>
      <c r="O1572" s="95"/>
      <c r="P1572" s="96"/>
      <c r="T1572" s="49">
        <v>1538</v>
      </c>
      <c r="U15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2" s="50" t="str">
        <f>IFERROR(INDEX(Tab_UBIGEO[],MATCH(PlnMsv_Tab_DocumentosAux[[#This Row],[ADQ_UBIGEO]],Tab_UBIGEO[UBIGEO],0),MATCH($V$34,Tab_UBIGEO[#Headers],0)),"")</f>
        <v/>
      </c>
      <c r="W1572" s="50" t="str">
        <f>IFERROR(INDEX(Tab_UBIGEO[],MATCH(PlnMsv_Tab_DocumentosAux[[#This Row],[ADQ_UBIGEO]],Tab_UBIGEO[UBIGEO],0),MATCH($W$34,Tab_UBIGEO[#Headers],0)),"")</f>
        <v/>
      </c>
      <c r="X1572" s="51" t="str">
        <f>IFERROR(INDEX(Tab_UBIGEO[],MATCH(PlnMsv_Tab_Documentos[[#This Row],[Departamento]],Tab_UBIGEO[Departamento],0),MATCH(X$34,Tab_UBIGEO[#Headers],0)),"")</f>
        <v/>
      </c>
      <c r="Y1572" s="51" t="str">
        <f>IFERROR(INDEX(Tab_UBIGEO[],MATCH(PlnMsv_Tab_Documentos[[#This Row],[Provincia]],Tab_UBIGEO[Provincia],0),MATCH(Y$34,Tab_UBIGEO[#Headers],0)),"")</f>
        <v/>
      </c>
      <c r="Z1572" s="50" t="str">
        <f>IF(PlnMsv_Tab_Documentos[[#This Row],[Departamento]]&lt;&gt;"",IF(COUNTIF(Tab_UBIGEO[Departamento],PlnMsv_Tab_Documentos[[#This Row],[Departamento]])&gt;=1,1,0),"")</f>
        <v/>
      </c>
      <c r="AA15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2" s="34"/>
    </row>
    <row r="1573" spans="3:29" ht="27.6" customHeight="1">
      <c r="C1573" s="88"/>
      <c r="D1573" s="89"/>
      <c r="E1573" s="90"/>
      <c r="F1573" s="91"/>
      <c r="G1573" s="92"/>
      <c r="H1573" s="93"/>
      <c r="I1573" s="93"/>
      <c r="J1573" s="94"/>
      <c r="K1573" s="94"/>
      <c r="L1573" s="94"/>
      <c r="M1573" s="94"/>
      <c r="N1573" s="94"/>
      <c r="O1573" s="95"/>
      <c r="P1573" s="96"/>
      <c r="T1573" s="49">
        <v>1539</v>
      </c>
      <c r="U15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3" s="50" t="str">
        <f>IFERROR(INDEX(Tab_UBIGEO[],MATCH(PlnMsv_Tab_DocumentosAux[[#This Row],[ADQ_UBIGEO]],Tab_UBIGEO[UBIGEO],0),MATCH($V$34,Tab_UBIGEO[#Headers],0)),"")</f>
        <v/>
      </c>
      <c r="W1573" s="50" t="str">
        <f>IFERROR(INDEX(Tab_UBIGEO[],MATCH(PlnMsv_Tab_DocumentosAux[[#This Row],[ADQ_UBIGEO]],Tab_UBIGEO[UBIGEO],0),MATCH($W$34,Tab_UBIGEO[#Headers],0)),"")</f>
        <v/>
      </c>
      <c r="X1573" s="51" t="str">
        <f>IFERROR(INDEX(Tab_UBIGEO[],MATCH(PlnMsv_Tab_Documentos[[#This Row],[Departamento]],Tab_UBIGEO[Departamento],0),MATCH(X$34,Tab_UBIGEO[#Headers],0)),"")</f>
        <v/>
      </c>
      <c r="Y1573" s="51" t="str">
        <f>IFERROR(INDEX(Tab_UBIGEO[],MATCH(PlnMsv_Tab_Documentos[[#This Row],[Provincia]],Tab_UBIGEO[Provincia],0),MATCH(Y$34,Tab_UBIGEO[#Headers],0)),"")</f>
        <v/>
      </c>
      <c r="Z1573" s="50" t="str">
        <f>IF(PlnMsv_Tab_Documentos[[#This Row],[Departamento]]&lt;&gt;"",IF(COUNTIF(Tab_UBIGEO[Departamento],PlnMsv_Tab_Documentos[[#This Row],[Departamento]])&gt;=1,1,0),"")</f>
        <v/>
      </c>
      <c r="AA15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3" s="34"/>
    </row>
    <row r="1574" spans="3:29" ht="27.6" customHeight="1">
      <c r="C1574" s="88"/>
      <c r="D1574" s="89"/>
      <c r="E1574" s="90"/>
      <c r="F1574" s="91"/>
      <c r="G1574" s="92"/>
      <c r="H1574" s="93"/>
      <c r="I1574" s="93"/>
      <c r="J1574" s="94"/>
      <c r="K1574" s="94"/>
      <c r="L1574" s="94"/>
      <c r="M1574" s="94"/>
      <c r="N1574" s="94"/>
      <c r="O1574" s="95"/>
      <c r="P1574" s="96"/>
      <c r="T1574" s="49">
        <v>1540</v>
      </c>
      <c r="U15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4" s="50" t="str">
        <f>IFERROR(INDEX(Tab_UBIGEO[],MATCH(PlnMsv_Tab_DocumentosAux[[#This Row],[ADQ_UBIGEO]],Tab_UBIGEO[UBIGEO],0),MATCH($V$34,Tab_UBIGEO[#Headers],0)),"")</f>
        <v/>
      </c>
      <c r="W1574" s="50" t="str">
        <f>IFERROR(INDEX(Tab_UBIGEO[],MATCH(PlnMsv_Tab_DocumentosAux[[#This Row],[ADQ_UBIGEO]],Tab_UBIGEO[UBIGEO],0),MATCH($W$34,Tab_UBIGEO[#Headers],0)),"")</f>
        <v/>
      </c>
      <c r="X1574" s="51" t="str">
        <f>IFERROR(INDEX(Tab_UBIGEO[],MATCH(PlnMsv_Tab_Documentos[[#This Row],[Departamento]],Tab_UBIGEO[Departamento],0),MATCH(X$34,Tab_UBIGEO[#Headers],0)),"")</f>
        <v/>
      </c>
      <c r="Y1574" s="51" t="str">
        <f>IFERROR(INDEX(Tab_UBIGEO[],MATCH(PlnMsv_Tab_Documentos[[#This Row],[Provincia]],Tab_UBIGEO[Provincia],0),MATCH(Y$34,Tab_UBIGEO[#Headers],0)),"")</f>
        <v/>
      </c>
      <c r="Z1574" s="50" t="str">
        <f>IF(PlnMsv_Tab_Documentos[[#This Row],[Departamento]]&lt;&gt;"",IF(COUNTIF(Tab_UBIGEO[Departamento],PlnMsv_Tab_Documentos[[#This Row],[Departamento]])&gt;=1,1,0),"")</f>
        <v/>
      </c>
      <c r="AA15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4" s="34"/>
    </row>
    <row r="1575" spans="3:29" ht="27.6" customHeight="1">
      <c r="C1575" s="88"/>
      <c r="D1575" s="89"/>
      <c r="E1575" s="90"/>
      <c r="F1575" s="91"/>
      <c r="G1575" s="92"/>
      <c r="H1575" s="93"/>
      <c r="I1575" s="93"/>
      <c r="J1575" s="94"/>
      <c r="K1575" s="94"/>
      <c r="L1575" s="94"/>
      <c r="M1575" s="94"/>
      <c r="N1575" s="94"/>
      <c r="O1575" s="95"/>
      <c r="P1575" s="96"/>
      <c r="T1575" s="49">
        <v>1541</v>
      </c>
      <c r="U15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5" s="50" t="str">
        <f>IFERROR(INDEX(Tab_UBIGEO[],MATCH(PlnMsv_Tab_DocumentosAux[[#This Row],[ADQ_UBIGEO]],Tab_UBIGEO[UBIGEO],0),MATCH($V$34,Tab_UBIGEO[#Headers],0)),"")</f>
        <v/>
      </c>
      <c r="W1575" s="50" t="str">
        <f>IFERROR(INDEX(Tab_UBIGEO[],MATCH(PlnMsv_Tab_DocumentosAux[[#This Row],[ADQ_UBIGEO]],Tab_UBIGEO[UBIGEO],0),MATCH($W$34,Tab_UBIGEO[#Headers],0)),"")</f>
        <v/>
      </c>
      <c r="X1575" s="51" t="str">
        <f>IFERROR(INDEX(Tab_UBIGEO[],MATCH(PlnMsv_Tab_Documentos[[#This Row],[Departamento]],Tab_UBIGEO[Departamento],0),MATCH(X$34,Tab_UBIGEO[#Headers],0)),"")</f>
        <v/>
      </c>
      <c r="Y1575" s="51" t="str">
        <f>IFERROR(INDEX(Tab_UBIGEO[],MATCH(PlnMsv_Tab_Documentos[[#This Row],[Provincia]],Tab_UBIGEO[Provincia],0),MATCH(Y$34,Tab_UBIGEO[#Headers],0)),"")</f>
        <v/>
      </c>
      <c r="Z1575" s="50" t="str">
        <f>IF(PlnMsv_Tab_Documentos[[#This Row],[Departamento]]&lt;&gt;"",IF(COUNTIF(Tab_UBIGEO[Departamento],PlnMsv_Tab_Documentos[[#This Row],[Departamento]])&gt;=1,1,0),"")</f>
        <v/>
      </c>
      <c r="AA15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5" s="34"/>
    </row>
    <row r="1576" spans="3:29" ht="27.6" customHeight="1">
      <c r="C1576" s="88"/>
      <c r="D1576" s="89"/>
      <c r="E1576" s="90"/>
      <c r="F1576" s="91"/>
      <c r="G1576" s="92"/>
      <c r="H1576" s="93"/>
      <c r="I1576" s="93"/>
      <c r="J1576" s="94"/>
      <c r="K1576" s="94"/>
      <c r="L1576" s="94"/>
      <c r="M1576" s="94"/>
      <c r="N1576" s="94"/>
      <c r="O1576" s="95"/>
      <c r="P1576" s="96"/>
      <c r="T1576" s="49">
        <v>1542</v>
      </c>
      <c r="U15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6" s="50" t="str">
        <f>IFERROR(INDEX(Tab_UBIGEO[],MATCH(PlnMsv_Tab_DocumentosAux[[#This Row],[ADQ_UBIGEO]],Tab_UBIGEO[UBIGEO],0),MATCH($V$34,Tab_UBIGEO[#Headers],0)),"")</f>
        <v/>
      </c>
      <c r="W1576" s="50" t="str">
        <f>IFERROR(INDEX(Tab_UBIGEO[],MATCH(PlnMsv_Tab_DocumentosAux[[#This Row],[ADQ_UBIGEO]],Tab_UBIGEO[UBIGEO],0),MATCH($W$34,Tab_UBIGEO[#Headers],0)),"")</f>
        <v/>
      </c>
      <c r="X1576" s="51" t="str">
        <f>IFERROR(INDEX(Tab_UBIGEO[],MATCH(PlnMsv_Tab_Documentos[[#This Row],[Departamento]],Tab_UBIGEO[Departamento],0),MATCH(X$34,Tab_UBIGEO[#Headers],0)),"")</f>
        <v/>
      </c>
      <c r="Y1576" s="51" t="str">
        <f>IFERROR(INDEX(Tab_UBIGEO[],MATCH(PlnMsv_Tab_Documentos[[#This Row],[Provincia]],Tab_UBIGEO[Provincia],0),MATCH(Y$34,Tab_UBIGEO[#Headers],0)),"")</f>
        <v/>
      </c>
      <c r="Z1576" s="50" t="str">
        <f>IF(PlnMsv_Tab_Documentos[[#This Row],[Departamento]]&lt;&gt;"",IF(COUNTIF(Tab_UBIGEO[Departamento],PlnMsv_Tab_Documentos[[#This Row],[Departamento]])&gt;=1,1,0),"")</f>
        <v/>
      </c>
      <c r="AA15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6" s="34"/>
    </row>
    <row r="1577" spans="3:29" ht="27.6" customHeight="1">
      <c r="C1577" s="88"/>
      <c r="D1577" s="89"/>
      <c r="E1577" s="90"/>
      <c r="F1577" s="91"/>
      <c r="G1577" s="92"/>
      <c r="H1577" s="93"/>
      <c r="I1577" s="93"/>
      <c r="J1577" s="94"/>
      <c r="K1577" s="94"/>
      <c r="L1577" s="94"/>
      <c r="M1577" s="94"/>
      <c r="N1577" s="94"/>
      <c r="O1577" s="95"/>
      <c r="P1577" s="96"/>
      <c r="T1577" s="49">
        <v>1543</v>
      </c>
      <c r="U15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7" s="50" t="str">
        <f>IFERROR(INDEX(Tab_UBIGEO[],MATCH(PlnMsv_Tab_DocumentosAux[[#This Row],[ADQ_UBIGEO]],Tab_UBIGEO[UBIGEO],0),MATCH($V$34,Tab_UBIGEO[#Headers],0)),"")</f>
        <v/>
      </c>
      <c r="W1577" s="50" t="str">
        <f>IFERROR(INDEX(Tab_UBIGEO[],MATCH(PlnMsv_Tab_DocumentosAux[[#This Row],[ADQ_UBIGEO]],Tab_UBIGEO[UBIGEO],0),MATCH($W$34,Tab_UBIGEO[#Headers],0)),"")</f>
        <v/>
      </c>
      <c r="X1577" s="51" t="str">
        <f>IFERROR(INDEX(Tab_UBIGEO[],MATCH(PlnMsv_Tab_Documentos[[#This Row],[Departamento]],Tab_UBIGEO[Departamento],0),MATCH(X$34,Tab_UBIGEO[#Headers],0)),"")</f>
        <v/>
      </c>
      <c r="Y1577" s="51" t="str">
        <f>IFERROR(INDEX(Tab_UBIGEO[],MATCH(PlnMsv_Tab_Documentos[[#This Row],[Provincia]],Tab_UBIGEO[Provincia],0),MATCH(Y$34,Tab_UBIGEO[#Headers],0)),"")</f>
        <v/>
      </c>
      <c r="Z1577" s="50" t="str">
        <f>IF(PlnMsv_Tab_Documentos[[#This Row],[Departamento]]&lt;&gt;"",IF(COUNTIF(Tab_UBIGEO[Departamento],PlnMsv_Tab_Documentos[[#This Row],[Departamento]])&gt;=1,1,0),"")</f>
        <v/>
      </c>
      <c r="AA15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7" s="34"/>
    </row>
    <row r="1578" spans="3:29" ht="27.6" customHeight="1">
      <c r="C1578" s="88"/>
      <c r="D1578" s="89"/>
      <c r="E1578" s="90"/>
      <c r="F1578" s="91"/>
      <c r="G1578" s="92"/>
      <c r="H1578" s="93"/>
      <c r="I1578" s="93"/>
      <c r="J1578" s="94"/>
      <c r="K1578" s="94"/>
      <c r="L1578" s="94"/>
      <c r="M1578" s="94"/>
      <c r="N1578" s="94"/>
      <c r="O1578" s="95"/>
      <c r="P1578" s="96"/>
      <c r="T1578" s="49">
        <v>1544</v>
      </c>
      <c r="U15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8" s="50" t="str">
        <f>IFERROR(INDEX(Tab_UBIGEO[],MATCH(PlnMsv_Tab_DocumentosAux[[#This Row],[ADQ_UBIGEO]],Tab_UBIGEO[UBIGEO],0),MATCH($V$34,Tab_UBIGEO[#Headers],0)),"")</f>
        <v/>
      </c>
      <c r="W1578" s="50" t="str">
        <f>IFERROR(INDEX(Tab_UBIGEO[],MATCH(PlnMsv_Tab_DocumentosAux[[#This Row],[ADQ_UBIGEO]],Tab_UBIGEO[UBIGEO],0),MATCH($W$34,Tab_UBIGEO[#Headers],0)),"")</f>
        <v/>
      </c>
      <c r="X1578" s="51" t="str">
        <f>IFERROR(INDEX(Tab_UBIGEO[],MATCH(PlnMsv_Tab_Documentos[[#This Row],[Departamento]],Tab_UBIGEO[Departamento],0),MATCH(X$34,Tab_UBIGEO[#Headers],0)),"")</f>
        <v/>
      </c>
      <c r="Y1578" s="51" t="str">
        <f>IFERROR(INDEX(Tab_UBIGEO[],MATCH(PlnMsv_Tab_Documentos[[#This Row],[Provincia]],Tab_UBIGEO[Provincia],0),MATCH(Y$34,Tab_UBIGEO[#Headers],0)),"")</f>
        <v/>
      </c>
      <c r="Z1578" s="50" t="str">
        <f>IF(PlnMsv_Tab_Documentos[[#This Row],[Departamento]]&lt;&gt;"",IF(COUNTIF(Tab_UBIGEO[Departamento],PlnMsv_Tab_Documentos[[#This Row],[Departamento]])&gt;=1,1,0),"")</f>
        <v/>
      </c>
      <c r="AA15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8" s="34"/>
    </row>
    <row r="1579" spans="3:29" ht="27.6" customHeight="1">
      <c r="C1579" s="88"/>
      <c r="D1579" s="89"/>
      <c r="E1579" s="90"/>
      <c r="F1579" s="91"/>
      <c r="G1579" s="92"/>
      <c r="H1579" s="93"/>
      <c r="I1579" s="93"/>
      <c r="J1579" s="94"/>
      <c r="K1579" s="94"/>
      <c r="L1579" s="94"/>
      <c r="M1579" s="94"/>
      <c r="N1579" s="94"/>
      <c r="O1579" s="95"/>
      <c r="P1579" s="96"/>
      <c r="T1579" s="49">
        <v>1545</v>
      </c>
      <c r="U15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79" s="50" t="str">
        <f>IFERROR(INDEX(Tab_UBIGEO[],MATCH(PlnMsv_Tab_DocumentosAux[[#This Row],[ADQ_UBIGEO]],Tab_UBIGEO[UBIGEO],0),MATCH($V$34,Tab_UBIGEO[#Headers],0)),"")</f>
        <v/>
      </c>
      <c r="W1579" s="50" t="str">
        <f>IFERROR(INDEX(Tab_UBIGEO[],MATCH(PlnMsv_Tab_DocumentosAux[[#This Row],[ADQ_UBIGEO]],Tab_UBIGEO[UBIGEO],0),MATCH($W$34,Tab_UBIGEO[#Headers],0)),"")</f>
        <v/>
      </c>
      <c r="X1579" s="51" t="str">
        <f>IFERROR(INDEX(Tab_UBIGEO[],MATCH(PlnMsv_Tab_Documentos[[#This Row],[Departamento]],Tab_UBIGEO[Departamento],0),MATCH(X$34,Tab_UBIGEO[#Headers],0)),"")</f>
        <v/>
      </c>
      <c r="Y1579" s="51" t="str">
        <f>IFERROR(INDEX(Tab_UBIGEO[],MATCH(PlnMsv_Tab_Documentos[[#This Row],[Provincia]],Tab_UBIGEO[Provincia],0),MATCH(Y$34,Tab_UBIGEO[#Headers],0)),"")</f>
        <v/>
      </c>
      <c r="Z1579" s="50" t="str">
        <f>IF(PlnMsv_Tab_Documentos[[#This Row],[Departamento]]&lt;&gt;"",IF(COUNTIF(Tab_UBIGEO[Departamento],PlnMsv_Tab_Documentos[[#This Row],[Departamento]])&gt;=1,1,0),"")</f>
        <v/>
      </c>
      <c r="AA15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79" s="34"/>
    </row>
    <row r="1580" spans="3:29" ht="27.6" customHeight="1">
      <c r="C1580" s="88"/>
      <c r="D1580" s="89"/>
      <c r="E1580" s="90"/>
      <c r="F1580" s="91"/>
      <c r="G1580" s="92"/>
      <c r="H1580" s="93"/>
      <c r="I1580" s="93"/>
      <c r="J1580" s="94"/>
      <c r="K1580" s="94"/>
      <c r="L1580" s="94"/>
      <c r="M1580" s="94"/>
      <c r="N1580" s="94"/>
      <c r="O1580" s="95"/>
      <c r="P1580" s="96"/>
      <c r="T1580" s="49">
        <v>1546</v>
      </c>
      <c r="U15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0" s="50" t="str">
        <f>IFERROR(INDEX(Tab_UBIGEO[],MATCH(PlnMsv_Tab_DocumentosAux[[#This Row],[ADQ_UBIGEO]],Tab_UBIGEO[UBIGEO],0),MATCH($V$34,Tab_UBIGEO[#Headers],0)),"")</f>
        <v/>
      </c>
      <c r="W1580" s="50" t="str">
        <f>IFERROR(INDEX(Tab_UBIGEO[],MATCH(PlnMsv_Tab_DocumentosAux[[#This Row],[ADQ_UBIGEO]],Tab_UBIGEO[UBIGEO],0),MATCH($W$34,Tab_UBIGEO[#Headers],0)),"")</f>
        <v/>
      </c>
      <c r="X1580" s="51" t="str">
        <f>IFERROR(INDEX(Tab_UBIGEO[],MATCH(PlnMsv_Tab_Documentos[[#This Row],[Departamento]],Tab_UBIGEO[Departamento],0),MATCH(X$34,Tab_UBIGEO[#Headers],0)),"")</f>
        <v/>
      </c>
      <c r="Y1580" s="51" t="str">
        <f>IFERROR(INDEX(Tab_UBIGEO[],MATCH(PlnMsv_Tab_Documentos[[#This Row],[Provincia]],Tab_UBIGEO[Provincia],0),MATCH(Y$34,Tab_UBIGEO[#Headers],0)),"")</f>
        <v/>
      </c>
      <c r="Z1580" s="50" t="str">
        <f>IF(PlnMsv_Tab_Documentos[[#This Row],[Departamento]]&lt;&gt;"",IF(COUNTIF(Tab_UBIGEO[Departamento],PlnMsv_Tab_Documentos[[#This Row],[Departamento]])&gt;=1,1,0),"")</f>
        <v/>
      </c>
      <c r="AA15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0" s="34"/>
    </row>
    <row r="1581" spans="3:29" ht="27.6" customHeight="1">
      <c r="C1581" s="88"/>
      <c r="D1581" s="89"/>
      <c r="E1581" s="90"/>
      <c r="F1581" s="91"/>
      <c r="G1581" s="92"/>
      <c r="H1581" s="93"/>
      <c r="I1581" s="93"/>
      <c r="J1581" s="94"/>
      <c r="K1581" s="94"/>
      <c r="L1581" s="94"/>
      <c r="M1581" s="94"/>
      <c r="N1581" s="94"/>
      <c r="O1581" s="95"/>
      <c r="P1581" s="96"/>
      <c r="T1581" s="49">
        <v>1547</v>
      </c>
      <c r="U15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1" s="50" t="str">
        <f>IFERROR(INDEX(Tab_UBIGEO[],MATCH(PlnMsv_Tab_DocumentosAux[[#This Row],[ADQ_UBIGEO]],Tab_UBIGEO[UBIGEO],0),MATCH($V$34,Tab_UBIGEO[#Headers],0)),"")</f>
        <v/>
      </c>
      <c r="W1581" s="50" t="str">
        <f>IFERROR(INDEX(Tab_UBIGEO[],MATCH(PlnMsv_Tab_DocumentosAux[[#This Row],[ADQ_UBIGEO]],Tab_UBIGEO[UBIGEO],0),MATCH($W$34,Tab_UBIGEO[#Headers],0)),"")</f>
        <v/>
      </c>
      <c r="X1581" s="51" t="str">
        <f>IFERROR(INDEX(Tab_UBIGEO[],MATCH(PlnMsv_Tab_Documentos[[#This Row],[Departamento]],Tab_UBIGEO[Departamento],0),MATCH(X$34,Tab_UBIGEO[#Headers],0)),"")</f>
        <v/>
      </c>
      <c r="Y1581" s="51" t="str">
        <f>IFERROR(INDEX(Tab_UBIGEO[],MATCH(PlnMsv_Tab_Documentos[[#This Row],[Provincia]],Tab_UBIGEO[Provincia],0),MATCH(Y$34,Tab_UBIGEO[#Headers],0)),"")</f>
        <v/>
      </c>
      <c r="Z1581" s="50" t="str">
        <f>IF(PlnMsv_Tab_Documentos[[#This Row],[Departamento]]&lt;&gt;"",IF(COUNTIF(Tab_UBIGEO[Departamento],PlnMsv_Tab_Documentos[[#This Row],[Departamento]])&gt;=1,1,0),"")</f>
        <v/>
      </c>
      <c r="AA15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1" s="34"/>
    </row>
    <row r="1582" spans="3:29" ht="27.6" customHeight="1">
      <c r="C1582" s="88"/>
      <c r="D1582" s="89"/>
      <c r="E1582" s="90"/>
      <c r="F1582" s="91"/>
      <c r="G1582" s="92"/>
      <c r="H1582" s="93"/>
      <c r="I1582" s="93"/>
      <c r="J1582" s="94"/>
      <c r="K1582" s="94"/>
      <c r="L1582" s="94"/>
      <c r="M1582" s="94"/>
      <c r="N1582" s="94"/>
      <c r="O1582" s="95"/>
      <c r="P1582" s="96"/>
      <c r="T1582" s="49">
        <v>1548</v>
      </c>
      <c r="U15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2" s="50" t="str">
        <f>IFERROR(INDEX(Tab_UBIGEO[],MATCH(PlnMsv_Tab_DocumentosAux[[#This Row],[ADQ_UBIGEO]],Tab_UBIGEO[UBIGEO],0),MATCH($V$34,Tab_UBIGEO[#Headers],0)),"")</f>
        <v/>
      </c>
      <c r="W1582" s="50" t="str">
        <f>IFERROR(INDEX(Tab_UBIGEO[],MATCH(PlnMsv_Tab_DocumentosAux[[#This Row],[ADQ_UBIGEO]],Tab_UBIGEO[UBIGEO],0),MATCH($W$34,Tab_UBIGEO[#Headers],0)),"")</f>
        <v/>
      </c>
      <c r="X1582" s="51" t="str">
        <f>IFERROR(INDEX(Tab_UBIGEO[],MATCH(PlnMsv_Tab_Documentos[[#This Row],[Departamento]],Tab_UBIGEO[Departamento],0),MATCH(X$34,Tab_UBIGEO[#Headers],0)),"")</f>
        <v/>
      </c>
      <c r="Y1582" s="51" t="str">
        <f>IFERROR(INDEX(Tab_UBIGEO[],MATCH(PlnMsv_Tab_Documentos[[#This Row],[Provincia]],Tab_UBIGEO[Provincia],0),MATCH(Y$34,Tab_UBIGEO[#Headers],0)),"")</f>
        <v/>
      </c>
      <c r="Z1582" s="50" t="str">
        <f>IF(PlnMsv_Tab_Documentos[[#This Row],[Departamento]]&lt;&gt;"",IF(COUNTIF(Tab_UBIGEO[Departamento],PlnMsv_Tab_Documentos[[#This Row],[Departamento]])&gt;=1,1,0),"")</f>
        <v/>
      </c>
      <c r="AA15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2" s="34"/>
    </row>
    <row r="1583" spans="3:29" ht="27.6" customHeight="1">
      <c r="C1583" s="88"/>
      <c r="D1583" s="89"/>
      <c r="E1583" s="90"/>
      <c r="F1583" s="91"/>
      <c r="G1583" s="92"/>
      <c r="H1583" s="93"/>
      <c r="I1583" s="93"/>
      <c r="J1583" s="94"/>
      <c r="K1583" s="94"/>
      <c r="L1583" s="94"/>
      <c r="M1583" s="94"/>
      <c r="N1583" s="94"/>
      <c r="O1583" s="95"/>
      <c r="P1583" s="96"/>
      <c r="T1583" s="49">
        <v>1549</v>
      </c>
      <c r="U15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3" s="50" t="str">
        <f>IFERROR(INDEX(Tab_UBIGEO[],MATCH(PlnMsv_Tab_DocumentosAux[[#This Row],[ADQ_UBIGEO]],Tab_UBIGEO[UBIGEO],0),MATCH($V$34,Tab_UBIGEO[#Headers],0)),"")</f>
        <v/>
      </c>
      <c r="W1583" s="50" t="str">
        <f>IFERROR(INDEX(Tab_UBIGEO[],MATCH(PlnMsv_Tab_DocumentosAux[[#This Row],[ADQ_UBIGEO]],Tab_UBIGEO[UBIGEO],0),MATCH($W$34,Tab_UBIGEO[#Headers],0)),"")</f>
        <v/>
      </c>
      <c r="X1583" s="51" t="str">
        <f>IFERROR(INDEX(Tab_UBIGEO[],MATCH(PlnMsv_Tab_Documentos[[#This Row],[Departamento]],Tab_UBIGEO[Departamento],0),MATCH(X$34,Tab_UBIGEO[#Headers],0)),"")</f>
        <v/>
      </c>
      <c r="Y1583" s="51" t="str">
        <f>IFERROR(INDEX(Tab_UBIGEO[],MATCH(PlnMsv_Tab_Documentos[[#This Row],[Provincia]],Tab_UBIGEO[Provincia],0),MATCH(Y$34,Tab_UBIGEO[#Headers],0)),"")</f>
        <v/>
      </c>
      <c r="Z1583" s="50" t="str">
        <f>IF(PlnMsv_Tab_Documentos[[#This Row],[Departamento]]&lt;&gt;"",IF(COUNTIF(Tab_UBIGEO[Departamento],PlnMsv_Tab_Documentos[[#This Row],[Departamento]])&gt;=1,1,0),"")</f>
        <v/>
      </c>
      <c r="AA15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3" s="34"/>
    </row>
    <row r="1584" spans="3:29" ht="27.6" customHeight="1">
      <c r="C1584" s="88"/>
      <c r="D1584" s="89"/>
      <c r="E1584" s="90"/>
      <c r="F1584" s="91"/>
      <c r="G1584" s="92"/>
      <c r="H1584" s="93"/>
      <c r="I1584" s="93"/>
      <c r="J1584" s="94"/>
      <c r="K1584" s="94"/>
      <c r="L1584" s="94"/>
      <c r="M1584" s="94"/>
      <c r="N1584" s="94"/>
      <c r="O1584" s="95"/>
      <c r="P1584" s="96"/>
      <c r="T1584" s="49">
        <v>1550</v>
      </c>
      <c r="U15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4" s="50" t="str">
        <f>IFERROR(INDEX(Tab_UBIGEO[],MATCH(PlnMsv_Tab_DocumentosAux[[#This Row],[ADQ_UBIGEO]],Tab_UBIGEO[UBIGEO],0),MATCH($V$34,Tab_UBIGEO[#Headers],0)),"")</f>
        <v/>
      </c>
      <c r="W1584" s="50" t="str">
        <f>IFERROR(INDEX(Tab_UBIGEO[],MATCH(PlnMsv_Tab_DocumentosAux[[#This Row],[ADQ_UBIGEO]],Tab_UBIGEO[UBIGEO],0),MATCH($W$34,Tab_UBIGEO[#Headers],0)),"")</f>
        <v/>
      </c>
      <c r="X1584" s="51" t="str">
        <f>IFERROR(INDEX(Tab_UBIGEO[],MATCH(PlnMsv_Tab_Documentos[[#This Row],[Departamento]],Tab_UBIGEO[Departamento],0),MATCH(X$34,Tab_UBIGEO[#Headers],0)),"")</f>
        <v/>
      </c>
      <c r="Y1584" s="51" t="str">
        <f>IFERROR(INDEX(Tab_UBIGEO[],MATCH(PlnMsv_Tab_Documentos[[#This Row],[Provincia]],Tab_UBIGEO[Provincia],0),MATCH(Y$34,Tab_UBIGEO[#Headers],0)),"")</f>
        <v/>
      </c>
      <c r="Z1584" s="50" t="str">
        <f>IF(PlnMsv_Tab_Documentos[[#This Row],[Departamento]]&lt;&gt;"",IF(COUNTIF(Tab_UBIGEO[Departamento],PlnMsv_Tab_Documentos[[#This Row],[Departamento]])&gt;=1,1,0),"")</f>
        <v/>
      </c>
      <c r="AA15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4" s="34"/>
    </row>
    <row r="1585" spans="3:29" ht="27.6" customHeight="1">
      <c r="C1585" s="88"/>
      <c r="D1585" s="89"/>
      <c r="E1585" s="90"/>
      <c r="F1585" s="91"/>
      <c r="G1585" s="92"/>
      <c r="H1585" s="93"/>
      <c r="I1585" s="93"/>
      <c r="J1585" s="94"/>
      <c r="K1585" s="94"/>
      <c r="L1585" s="94"/>
      <c r="M1585" s="94"/>
      <c r="N1585" s="94"/>
      <c r="O1585" s="95"/>
      <c r="P1585" s="96"/>
      <c r="T1585" s="49">
        <v>1551</v>
      </c>
      <c r="U15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5" s="50" t="str">
        <f>IFERROR(INDEX(Tab_UBIGEO[],MATCH(PlnMsv_Tab_DocumentosAux[[#This Row],[ADQ_UBIGEO]],Tab_UBIGEO[UBIGEO],0),MATCH($V$34,Tab_UBIGEO[#Headers],0)),"")</f>
        <v/>
      </c>
      <c r="W1585" s="50" t="str">
        <f>IFERROR(INDEX(Tab_UBIGEO[],MATCH(PlnMsv_Tab_DocumentosAux[[#This Row],[ADQ_UBIGEO]],Tab_UBIGEO[UBIGEO],0),MATCH($W$34,Tab_UBIGEO[#Headers],0)),"")</f>
        <v/>
      </c>
      <c r="X1585" s="51" t="str">
        <f>IFERROR(INDEX(Tab_UBIGEO[],MATCH(PlnMsv_Tab_Documentos[[#This Row],[Departamento]],Tab_UBIGEO[Departamento],0),MATCH(X$34,Tab_UBIGEO[#Headers],0)),"")</f>
        <v/>
      </c>
      <c r="Y1585" s="51" t="str">
        <f>IFERROR(INDEX(Tab_UBIGEO[],MATCH(PlnMsv_Tab_Documentos[[#This Row],[Provincia]],Tab_UBIGEO[Provincia],0),MATCH(Y$34,Tab_UBIGEO[#Headers],0)),"")</f>
        <v/>
      </c>
      <c r="Z1585" s="50" t="str">
        <f>IF(PlnMsv_Tab_Documentos[[#This Row],[Departamento]]&lt;&gt;"",IF(COUNTIF(Tab_UBIGEO[Departamento],PlnMsv_Tab_Documentos[[#This Row],[Departamento]])&gt;=1,1,0),"")</f>
        <v/>
      </c>
      <c r="AA15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5" s="34"/>
    </row>
    <row r="1586" spans="3:29" ht="27.6" customHeight="1">
      <c r="C1586" s="88"/>
      <c r="D1586" s="89"/>
      <c r="E1586" s="90"/>
      <c r="F1586" s="91"/>
      <c r="G1586" s="92"/>
      <c r="H1586" s="93"/>
      <c r="I1586" s="93"/>
      <c r="J1586" s="94"/>
      <c r="K1586" s="94"/>
      <c r="L1586" s="94"/>
      <c r="M1586" s="94"/>
      <c r="N1586" s="94"/>
      <c r="O1586" s="95"/>
      <c r="P1586" s="96"/>
      <c r="T1586" s="49">
        <v>1552</v>
      </c>
      <c r="U15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6" s="50" t="str">
        <f>IFERROR(INDEX(Tab_UBIGEO[],MATCH(PlnMsv_Tab_DocumentosAux[[#This Row],[ADQ_UBIGEO]],Tab_UBIGEO[UBIGEO],0),MATCH($V$34,Tab_UBIGEO[#Headers],0)),"")</f>
        <v/>
      </c>
      <c r="W1586" s="50" t="str">
        <f>IFERROR(INDEX(Tab_UBIGEO[],MATCH(PlnMsv_Tab_DocumentosAux[[#This Row],[ADQ_UBIGEO]],Tab_UBIGEO[UBIGEO],0),MATCH($W$34,Tab_UBIGEO[#Headers],0)),"")</f>
        <v/>
      </c>
      <c r="X1586" s="51" t="str">
        <f>IFERROR(INDEX(Tab_UBIGEO[],MATCH(PlnMsv_Tab_Documentos[[#This Row],[Departamento]],Tab_UBIGEO[Departamento],0),MATCH(X$34,Tab_UBIGEO[#Headers],0)),"")</f>
        <v/>
      </c>
      <c r="Y1586" s="51" t="str">
        <f>IFERROR(INDEX(Tab_UBIGEO[],MATCH(PlnMsv_Tab_Documentos[[#This Row],[Provincia]],Tab_UBIGEO[Provincia],0),MATCH(Y$34,Tab_UBIGEO[#Headers],0)),"")</f>
        <v/>
      </c>
      <c r="Z1586" s="50" t="str">
        <f>IF(PlnMsv_Tab_Documentos[[#This Row],[Departamento]]&lt;&gt;"",IF(COUNTIF(Tab_UBIGEO[Departamento],PlnMsv_Tab_Documentos[[#This Row],[Departamento]])&gt;=1,1,0),"")</f>
        <v/>
      </c>
      <c r="AA15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6" s="34"/>
    </row>
    <row r="1587" spans="3:29" ht="27.6" customHeight="1">
      <c r="C1587" s="88"/>
      <c r="D1587" s="89"/>
      <c r="E1587" s="90"/>
      <c r="F1587" s="91"/>
      <c r="G1587" s="92"/>
      <c r="H1587" s="93"/>
      <c r="I1587" s="93"/>
      <c r="J1587" s="94"/>
      <c r="K1587" s="94"/>
      <c r="L1587" s="94"/>
      <c r="M1587" s="94"/>
      <c r="N1587" s="94"/>
      <c r="O1587" s="95"/>
      <c r="P1587" s="96"/>
      <c r="T1587" s="49">
        <v>1553</v>
      </c>
      <c r="U15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7" s="50" t="str">
        <f>IFERROR(INDEX(Tab_UBIGEO[],MATCH(PlnMsv_Tab_DocumentosAux[[#This Row],[ADQ_UBIGEO]],Tab_UBIGEO[UBIGEO],0),MATCH($V$34,Tab_UBIGEO[#Headers],0)),"")</f>
        <v/>
      </c>
      <c r="W1587" s="50" t="str">
        <f>IFERROR(INDEX(Tab_UBIGEO[],MATCH(PlnMsv_Tab_DocumentosAux[[#This Row],[ADQ_UBIGEO]],Tab_UBIGEO[UBIGEO],0),MATCH($W$34,Tab_UBIGEO[#Headers],0)),"")</f>
        <v/>
      </c>
      <c r="X1587" s="51" t="str">
        <f>IFERROR(INDEX(Tab_UBIGEO[],MATCH(PlnMsv_Tab_Documentos[[#This Row],[Departamento]],Tab_UBIGEO[Departamento],0),MATCH(X$34,Tab_UBIGEO[#Headers],0)),"")</f>
        <v/>
      </c>
      <c r="Y1587" s="51" t="str">
        <f>IFERROR(INDEX(Tab_UBIGEO[],MATCH(PlnMsv_Tab_Documentos[[#This Row],[Provincia]],Tab_UBIGEO[Provincia],0),MATCH(Y$34,Tab_UBIGEO[#Headers],0)),"")</f>
        <v/>
      </c>
      <c r="Z1587" s="50" t="str">
        <f>IF(PlnMsv_Tab_Documentos[[#This Row],[Departamento]]&lt;&gt;"",IF(COUNTIF(Tab_UBIGEO[Departamento],PlnMsv_Tab_Documentos[[#This Row],[Departamento]])&gt;=1,1,0),"")</f>
        <v/>
      </c>
      <c r="AA15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7" s="34"/>
    </row>
    <row r="1588" spans="3:29" ht="27.6" customHeight="1">
      <c r="C1588" s="88"/>
      <c r="D1588" s="89"/>
      <c r="E1588" s="90"/>
      <c r="F1588" s="91"/>
      <c r="G1588" s="92"/>
      <c r="H1588" s="93"/>
      <c r="I1588" s="93"/>
      <c r="J1588" s="94"/>
      <c r="K1588" s="94"/>
      <c r="L1588" s="94"/>
      <c r="M1588" s="94"/>
      <c r="N1588" s="94"/>
      <c r="O1588" s="95"/>
      <c r="P1588" s="96"/>
      <c r="T1588" s="49">
        <v>1554</v>
      </c>
      <c r="U15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8" s="50" t="str">
        <f>IFERROR(INDEX(Tab_UBIGEO[],MATCH(PlnMsv_Tab_DocumentosAux[[#This Row],[ADQ_UBIGEO]],Tab_UBIGEO[UBIGEO],0),MATCH($V$34,Tab_UBIGEO[#Headers],0)),"")</f>
        <v/>
      </c>
      <c r="W1588" s="50" t="str">
        <f>IFERROR(INDEX(Tab_UBIGEO[],MATCH(PlnMsv_Tab_DocumentosAux[[#This Row],[ADQ_UBIGEO]],Tab_UBIGEO[UBIGEO],0),MATCH($W$34,Tab_UBIGEO[#Headers],0)),"")</f>
        <v/>
      </c>
      <c r="X1588" s="51" t="str">
        <f>IFERROR(INDEX(Tab_UBIGEO[],MATCH(PlnMsv_Tab_Documentos[[#This Row],[Departamento]],Tab_UBIGEO[Departamento],0),MATCH(X$34,Tab_UBIGEO[#Headers],0)),"")</f>
        <v/>
      </c>
      <c r="Y1588" s="51" t="str">
        <f>IFERROR(INDEX(Tab_UBIGEO[],MATCH(PlnMsv_Tab_Documentos[[#This Row],[Provincia]],Tab_UBIGEO[Provincia],0),MATCH(Y$34,Tab_UBIGEO[#Headers],0)),"")</f>
        <v/>
      </c>
      <c r="Z1588" s="50" t="str">
        <f>IF(PlnMsv_Tab_Documentos[[#This Row],[Departamento]]&lt;&gt;"",IF(COUNTIF(Tab_UBIGEO[Departamento],PlnMsv_Tab_Documentos[[#This Row],[Departamento]])&gt;=1,1,0),"")</f>
        <v/>
      </c>
      <c r="AA15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8" s="34"/>
    </row>
    <row r="1589" spans="3:29" ht="27.6" customHeight="1">
      <c r="C1589" s="88"/>
      <c r="D1589" s="89"/>
      <c r="E1589" s="90"/>
      <c r="F1589" s="91"/>
      <c r="G1589" s="92"/>
      <c r="H1589" s="93"/>
      <c r="I1589" s="93"/>
      <c r="J1589" s="94"/>
      <c r="K1589" s="94"/>
      <c r="L1589" s="94"/>
      <c r="M1589" s="94"/>
      <c r="N1589" s="94"/>
      <c r="O1589" s="95"/>
      <c r="P1589" s="96"/>
      <c r="T1589" s="49">
        <v>1555</v>
      </c>
      <c r="U15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89" s="50" t="str">
        <f>IFERROR(INDEX(Tab_UBIGEO[],MATCH(PlnMsv_Tab_DocumentosAux[[#This Row],[ADQ_UBIGEO]],Tab_UBIGEO[UBIGEO],0),MATCH($V$34,Tab_UBIGEO[#Headers],0)),"")</f>
        <v/>
      </c>
      <c r="W1589" s="50" t="str">
        <f>IFERROR(INDEX(Tab_UBIGEO[],MATCH(PlnMsv_Tab_DocumentosAux[[#This Row],[ADQ_UBIGEO]],Tab_UBIGEO[UBIGEO],0),MATCH($W$34,Tab_UBIGEO[#Headers],0)),"")</f>
        <v/>
      </c>
      <c r="X1589" s="51" t="str">
        <f>IFERROR(INDEX(Tab_UBIGEO[],MATCH(PlnMsv_Tab_Documentos[[#This Row],[Departamento]],Tab_UBIGEO[Departamento],0),MATCH(X$34,Tab_UBIGEO[#Headers],0)),"")</f>
        <v/>
      </c>
      <c r="Y1589" s="51" t="str">
        <f>IFERROR(INDEX(Tab_UBIGEO[],MATCH(PlnMsv_Tab_Documentos[[#This Row],[Provincia]],Tab_UBIGEO[Provincia],0),MATCH(Y$34,Tab_UBIGEO[#Headers],0)),"")</f>
        <v/>
      </c>
      <c r="Z1589" s="50" t="str">
        <f>IF(PlnMsv_Tab_Documentos[[#This Row],[Departamento]]&lt;&gt;"",IF(COUNTIF(Tab_UBIGEO[Departamento],PlnMsv_Tab_Documentos[[#This Row],[Departamento]])&gt;=1,1,0),"")</f>
        <v/>
      </c>
      <c r="AA15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89" s="34"/>
    </row>
    <row r="1590" spans="3:29" ht="27.6" customHeight="1">
      <c r="C1590" s="88"/>
      <c r="D1590" s="89"/>
      <c r="E1590" s="90"/>
      <c r="F1590" s="91"/>
      <c r="G1590" s="92"/>
      <c r="H1590" s="93"/>
      <c r="I1590" s="93"/>
      <c r="J1590" s="94"/>
      <c r="K1590" s="94"/>
      <c r="L1590" s="94"/>
      <c r="M1590" s="94"/>
      <c r="N1590" s="94"/>
      <c r="O1590" s="95"/>
      <c r="P1590" s="96"/>
      <c r="T1590" s="49">
        <v>1556</v>
      </c>
      <c r="U15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0" s="50" t="str">
        <f>IFERROR(INDEX(Tab_UBIGEO[],MATCH(PlnMsv_Tab_DocumentosAux[[#This Row],[ADQ_UBIGEO]],Tab_UBIGEO[UBIGEO],0),MATCH($V$34,Tab_UBIGEO[#Headers],0)),"")</f>
        <v/>
      </c>
      <c r="W1590" s="50" t="str">
        <f>IFERROR(INDEX(Tab_UBIGEO[],MATCH(PlnMsv_Tab_DocumentosAux[[#This Row],[ADQ_UBIGEO]],Tab_UBIGEO[UBIGEO],0),MATCH($W$34,Tab_UBIGEO[#Headers],0)),"")</f>
        <v/>
      </c>
      <c r="X1590" s="51" t="str">
        <f>IFERROR(INDEX(Tab_UBIGEO[],MATCH(PlnMsv_Tab_Documentos[[#This Row],[Departamento]],Tab_UBIGEO[Departamento],0),MATCH(X$34,Tab_UBIGEO[#Headers],0)),"")</f>
        <v/>
      </c>
      <c r="Y1590" s="51" t="str">
        <f>IFERROR(INDEX(Tab_UBIGEO[],MATCH(PlnMsv_Tab_Documentos[[#This Row],[Provincia]],Tab_UBIGEO[Provincia],0),MATCH(Y$34,Tab_UBIGEO[#Headers],0)),"")</f>
        <v/>
      </c>
      <c r="Z1590" s="50" t="str">
        <f>IF(PlnMsv_Tab_Documentos[[#This Row],[Departamento]]&lt;&gt;"",IF(COUNTIF(Tab_UBIGEO[Departamento],PlnMsv_Tab_Documentos[[#This Row],[Departamento]])&gt;=1,1,0),"")</f>
        <v/>
      </c>
      <c r="AA15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0" s="34"/>
    </row>
    <row r="1591" spans="3:29" ht="27.6" customHeight="1">
      <c r="C1591" s="88"/>
      <c r="D1591" s="89"/>
      <c r="E1591" s="90"/>
      <c r="F1591" s="91"/>
      <c r="G1591" s="92"/>
      <c r="H1591" s="93"/>
      <c r="I1591" s="93"/>
      <c r="J1591" s="94"/>
      <c r="K1591" s="94"/>
      <c r="L1591" s="94"/>
      <c r="M1591" s="94"/>
      <c r="N1591" s="94"/>
      <c r="O1591" s="95"/>
      <c r="P1591" s="96"/>
      <c r="T1591" s="49">
        <v>1557</v>
      </c>
      <c r="U15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1" s="50" t="str">
        <f>IFERROR(INDEX(Tab_UBIGEO[],MATCH(PlnMsv_Tab_DocumentosAux[[#This Row],[ADQ_UBIGEO]],Tab_UBIGEO[UBIGEO],0),MATCH($V$34,Tab_UBIGEO[#Headers],0)),"")</f>
        <v/>
      </c>
      <c r="W1591" s="50" t="str">
        <f>IFERROR(INDEX(Tab_UBIGEO[],MATCH(PlnMsv_Tab_DocumentosAux[[#This Row],[ADQ_UBIGEO]],Tab_UBIGEO[UBIGEO],0),MATCH($W$34,Tab_UBIGEO[#Headers],0)),"")</f>
        <v/>
      </c>
      <c r="X1591" s="51" t="str">
        <f>IFERROR(INDEX(Tab_UBIGEO[],MATCH(PlnMsv_Tab_Documentos[[#This Row],[Departamento]],Tab_UBIGEO[Departamento],0),MATCH(X$34,Tab_UBIGEO[#Headers],0)),"")</f>
        <v/>
      </c>
      <c r="Y1591" s="51" t="str">
        <f>IFERROR(INDEX(Tab_UBIGEO[],MATCH(PlnMsv_Tab_Documentos[[#This Row],[Provincia]],Tab_UBIGEO[Provincia],0),MATCH(Y$34,Tab_UBIGEO[#Headers],0)),"")</f>
        <v/>
      </c>
      <c r="Z1591" s="50" t="str">
        <f>IF(PlnMsv_Tab_Documentos[[#This Row],[Departamento]]&lt;&gt;"",IF(COUNTIF(Tab_UBIGEO[Departamento],PlnMsv_Tab_Documentos[[#This Row],[Departamento]])&gt;=1,1,0),"")</f>
        <v/>
      </c>
      <c r="AA15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1" s="34"/>
    </row>
    <row r="1592" spans="3:29" ht="27.6" customHeight="1">
      <c r="C1592" s="88"/>
      <c r="D1592" s="89"/>
      <c r="E1592" s="90"/>
      <c r="F1592" s="91"/>
      <c r="G1592" s="92"/>
      <c r="H1592" s="93"/>
      <c r="I1592" s="93"/>
      <c r="J1592" s="94"/>
      <c r="K1592" s="94"/>
      <c r="L1592" s="94"/>
      <c r="M1592" s="94"/>
      <c r="N1592" s="94"/>
      <c r="O1592" s="95"/>
      <c r="P1592" s="96"/>
      <c r="T1592" s="49">
        <v>1558</v>
      </c>
      <c r="U15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2" s="50" t="str">
        <f>IFERROR(INDEX(Tab_UBIGEO[],MATCH(PlnMsv_Tab_DocumentosAux[[#This Row],[ADQ_UBIGEO]],Tab_UBIGEO[UBIGEO],0),MATCH($V$34,Tab_UBIGEO[#Headers],0)),"")</f>
        <v/>
      </c>
      <c r="W1592" s="50" t="str">
        <f>IFERROR(INDEX(Tab_UBIGEO[],MATCH(PlnMsv_Tab_DocumentosAux[[#This Row],[ADQ_UBIGEO]],Tab_UBIGEO[UBIGEO],0),MATCH($W$34,Tab_UBIGEO[#Headers],0)),"")</f>
        <v/>
      </c>
      <c r="X1592" s="51" t="str">
        <f>IFERROR(INDEX(Tab_UBIGEO[],MATCH(PlnMsv_Tab_Documentos[[#This Row],[Departamento]],Tab_UBIGEO[Departamento],0),MATCH(X$34,Tab_UBIGEO[#Headers],0)),"")</f>
        <v/>
      </c>
      <c r="Y1592" s="51" t="str">
        <f>IFERROR(INDEX(Tab_UBIGEO[],MATCH(PlnMsv_Tab_Documentos[[#This Row],[Provincia]],Tab_UBIGEO[Provincia],0),MATCH(Y$34,Tab_UBIGEO[#Headers],0)),"")</f>
        <v/>
      </c>
      <c r="Z1592" s="50" t="str">
        <f>IF(PlnMsv_Tab_Documentos[[#This Row],[Departamento]]&lt;&gt;"",IF(COUNTIF(Tab_UBIGEO[Departamento],PlnMsv_Tab_Documentos[[#This Row],[Departamento]])&gt;=1,1,0),"")</f>
        <v/>
      </c>
      <c r="AA15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2" s="34"/>
    </row>
    <row r="1593" spans="3:29" ht="27.6" customHeight="1">
      <c r="C1593" s="88"/>
      <c r="D1593" s="89"/>
      <c r="E1593" s="90"/>
      <c r="F1593" s="91"/>
      <c r="G1593" s="92"/>
      <c r="H1593" s="93"/>
      <c r="I1593" s="93"/>
      <c r="J1593" s="94"/>
      <c r="K1593" s="94"/>
      <c r="L1593" s="94"/>
      <c r="M1593" s="94"/>
      <c r="N1593" s="94"/>
      <c r="O1593" s="95"/>
      <c r="P1593" s="96"/>
      <c r="T1593" s="49">
        <v>1559</v>
      </c>
      <c r="U15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3" s="50" t="str">
        <f>IFERROR(INDEX(Tab_UBIGEO[],MATCH(PlnMsv_Tab_DocumentosAux[[#This Row],[ADQ_UBIGEO]],Tab_UBIGEO[UBIGEO],0),MATCH($V$34,Tab_UBIGEO[#Headers],0)),"")</f>
        <v/>
      </c>
      <c r="W1593" s="50" t="str">
        <f>IFERROR(INDEX(Tab_UBIGEO[],MATCH(PlnMsv_Tab_DocumentosAux[[#This Row],[ADQ_UBIGEO]],Tab_UBIGEO[UBIGEO],0),MATCH($W$34,Tab_UBIGEO[#Headers],0)),"")</f>
        <v/>
      </c>
      <c r="X1593" s="51" t="str">
        <f>IFERROR(INDEX(Tab_UBIGEO[],MATCH(PlnMsv_Tab_Documentos[[#This Row],[Departamento]],Tab_UBIGEO[Departamento],0),MATCH(X$34,Tab_UBIGEO[#Headers],0)),"")</f>
        <v/>
      </c>
      <c r="Y1593" s="51" t="str">
        <f>IFERROR(INDEX(Tab_UBIGEO[],MATCH(PlnMsv_Tab_Documentos[[#This Row],[Provincia]],Tab_UBIGEO[Provincia],0),MATCH(Y$34,Tab_UBIGEO[#Headers],0)),"")</f>
        <v/>
      </c>
      <c r="Z1593" s="50" t="str">
        <f>IF(PlnMsv_Tab_Documentos[[#This Row],[Departamento]]&lt;&gt;"",IF(COUNTIF(Tab_UBIGEO[Departamento],PlnMsv_Tab_Documentos[[#This Row],[Departamento]])&gt;=1,1,0),"")</f>
        <v/>
      </c>
      <c r="AA15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3" s="34"/>
    </row>
    <row r="1594" spans="3:29" ht="27.6" customHeight="1">
      <c r="C1594" s="88"/>
      <c r="D1594" s="89"/>
      <c r="E1594" s="90"/>
      <c r="F1594" s="91"/>
      <c r="G1594" s="92"/>
      <c r="H1594" s="93"/>
      <c r="I1594" s="93"/>
      <c r="J1594" s="94"/>
      <c r="K1594" s="94"/>
      <c r="L1594" s="94"/>
      <c r="M1594" s="94"/>
      <c r="N1594" s="94"/>
      <c r="O1594" s="95"/>
      <c r="P1594" s="96"/>
      <c r="T1594" s="49">
        <v>1560</v>
      </c>
      <c r="U15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4" s="50" t="str">
        <f>IFERROR(INDEX(Tab_UBIGEO[],MATCH(PlnMsv_Tab_DocumentosAux[[#This Row],[ADQ_UBIGEO]],Tab_UBIGEO[UBIGEO],0),MATCH($V$34,Tab_UBIGEO[#Headers],0)),"")</f>
        <v/>
      </c>
      <c r="W1594" s="50" t="str">
        <f>IFERROR(INDEX(Tab_UBIGEO[],MATCH(PlnMsv_Tab_DocumentosAux[[#This Row],[ADQ_UBIGEO]],Tab_UBIGEO[UBIGEO],0),MATCH($W$34,Tab_UBIGEO[#Headers],0)),"")</f>
        <v/>
      </c>
      <c r="X1594" s="51" t="str">
        <f>IFERROR(INDEX(Tab_UBIGEO[],MATCH(PlnMsv_Tab_Documentos[[#This Row],[Departamento]],Tab_UBIGEO[Departamento],0),MATCH(X$34,Tab_UBIGEO[#Headers],0)),"")</f>
        <v/>
      </c>
      <c r="Y1594" s="51" t="str">
        <f>IFERROR(INDEX(Tab_UBIGEO[],MATCH(PlnMsv_Tab_Documentos[[#This Row],[Provincia]],Tab_UBIGEO[Provincia],0),MATCH(Y$34,Tab_UBIGEO[#Headers],0)),"")</f>
        <v/>
      </c>
      <c r="Z1594" s="50" t="str">
        <f>IF(PlnMsv_Tab_Documentos[[#This Row],[Departamento]]&lt;&gt;"",IF(COUNTIF(Tab_UBIGEO[Departamento],PlnMsv_Tab_Documentos[[#This Row],[Departamento]])&gt;=1,1,0),"")</f>
        <v/>
      </c>
      <c r="AA15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4" s="34"/>
    </row>
    <row r="1595" spans="3:29" ht="27.6" customHeight="1">
      <c r="C1595" s="88"/>
      <c r="D1595" s="89"/>
      <c r="E1595" s="90"/>
      <c r="F1595" s="91"/>
      <c r="G1595" s="92"/>
      <c r="H1595" s="93"/>
      <c r="I1595" s="93"/>
      <c r="J1595" s="94"/>
      <c r="K1595" s="94"/>
      <c r="L1595" s="94"/>
      <c r="M1595" s="94"/>
      <c r="N1595" s="94"/>
      <c r="O1595" s="95"/>
      <c r="P1595" s="96"/>
      <c r="T1595" s="49">
        <v>1561</v>
      </c>
      <c r="U15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5" s="50" t="str">
        <f>IFERROR(INDEX(Tab_UBIGEO[],MATCH(PlnMsv_Tab_DocumentosAux[[#This Row],[ADQ_UBIGEO]],Tab_UBIGEO[UBIGEO],0),MATCH($V$34,Tab_UBIGEO[#Headers],0)),"")</f>
        <v/>
      </c>
      <c r="W1595" s="50" t="str">
        <f>IFERROR(INDEX(Tab_UBIGEO[],MATCH(PlnMsv_Tab_DocumentosAux[[#This Row],[ADQ_UBIGEO]],Tab_UBIGEO[UBIGEO],0),MATCH($W$34,Tab_UBIGEO[#Headers],0)),"")</f>
        <v/>
      </c>
      <c r="X1595" s="51" t="str">
        <f>IFERROR(INDEX(Tab_UBIGEO[],MATCH(PlnMsv_Tab_Documentos[[#This Row],[Departamento]],Tab_UBIGEO[Departamento],0),MATCH(X$34,Tab_UBIGEO[#Headers],0)),"")</f>
        <v/>
      </c>
      <c r="Y1595" s="51" t="str">
        <f>IFERROR(INDEX(Tab_UBIGEO[],MATCH(PlnMsv_Tab_Documentos[[#This Row],[Provincia]],Tab_UBIGEO[Provincia],0),MATCH(Y$34,Tab_UBIGEO[#Headers],0)),"")</f>
        <v/>
      </c>
      <c r="Z1595" s="50" t="str">
        <f>IF(PlnMsv_Tab_Documentos[[#This Row],[Departamento]]&lt;&gt;"",IF(COUNTIF(Tab_UBIGEO[Departamento],PlnMsv_Tab_Documentos[[#This Row],[Departamento]])&gt;=1,1,0),"")</f>
        <v/>
      </c>
      <c r="AA15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5" s="34"/>
    </row>
    <row r="1596" spans="3:29" ht="27.6" customHeight="1">
      <c r="C1596" s="88"/>
      <c r="D1596" s="89"/>
      <c r="E1596" s="90"/>
      <c r="F1596" s="91"/>
      <c r="G1596" s="92"/>
      <c r="H1596" s="93"/>
      <c r="I1596" s="93"/>
      <c r="J1596" s="94"/>
      <c r="K1596" s="94"/>
      <c r="L1596" s="94"/>
      <c r="M1596" s="94"/>
      <c r="N1596" s="94"/>
      <c r="O1596" s="95"/>
      <c r="P1596" s="96"/>
      <c r="T1596" s="49">
        <v>1562</v>
      </c>
      <c r="U15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6" s="50" t="str">
        <f>IFERROR(INDEX(Tab_UBIGEO[],MATCH(PlnMsv_Tab_DocumentosAux[[#This Row],[ADQ_UBIGEO]],Tab_UBIGEO[UBIGEO],0),MATCH($V$34,Tab_UBIGEO[#Headers],0)),"")</f>
        <v/>
      </c>
      <c r="W1596" s="50" t="str">
        <f>IFERROR(INDEX(Tab_UBIGEO[],MATCH(PlnMsv_Tab_DocumentosAux[[#This Row],[ADQ_UBIGEO]],Tab_UBIGEO[UBIGEO],0),MATCH($W$34,Tab_UBIGEO[#Headers],0)),"")</f>
        <v/>
      </c>
      <c r="X1596" s="51" t="str">
        <f>IFERROR(INDEX(Tab_UBIGEO[],MATCH(PlnMsv_Tab_Documentos[[#This Row],[Departamento]],Tab_UBIGEO[Departamento],0),MATCH(X$34,Tab_UBIGEO[#Headers],0)),"")</f>
        <v/>
      </c>
      <c r="Y1596" s="51" t="str">
        <f>IFERROR(INDEX(Tab_UBIGEO[],MATCH(PlnMsv_Tab_Documentos[[#This Row],[Provincia]],Tab_UBIGEO[Provincia],0),MATCH(Y$34,Tab_UBIGEO[#Headers],0)),"")</f>
        <v/>
      </c>
      <c r="Z1596" s="50" t="str">
        <f>IF(PlnMsv_Tab_Documentos[[#This Row],[Departamento]]&lt;&gt;"",IF(COUNTIF(Tab_UBIGEO[Departamento],PlnMsv_Tab_Documentos[[#This Row],[Departamento]])&gt;=1,1,0),"")</f>
        <v/>
      </c>
      <c r="AA15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6" s="34"/>
    </row>
    <row r="1597" spans="3:29" ht="27.6" customHeight="1">
      <c r="C1597" s="88"/>
      <c r="D1597" s="89"/>
      <c r="E1597" s="90"/>
      <c r="F1597" s="91"/>
      <c r="G1597" s="92"/>
      <c r="H1597" s="93"/>
      <c r="I1597" s="93"/>
      <c r="J1597" s="94"/>
      <c r="K1597" s="94"/>
      <c r="L1597" s="94"/>
      <c r="M1597" s="94"/>
      <c r="N1597" s="94"/>
      <c r="O1597" s="95"/>
      <c r="P1597" s="96"/>
      <c r="T1597" s="49">
        <v>1563</v>
      </c>
      <c r="U15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7" s="50" t="str">
        <f>IFERROR(INDEX(Tab_UBIGEO[],MATCH(PlnMsv_Tab_DocumentosAux[[#This Row],[ADQ_UBIGEO]],Tab_UBIGEO[UBIGEO],0),MATCH($V$34,Tab_UBIGEO[#Headers],0)),"")</f>
        <v/>
      </c>
      <c r="W1597" s="50" t="str">
        <f>IFERROR(INDEX(Tab_UBIGEO[],MATCH(PlnMsv_Tab_DocumentosAux[[#This Row],[ADQ_UBIGEO]],Tab_UBIGEO[UBIGEO],0),MATCH($W$34,Tab_UBIGEO[#Headers],0)),"")</f>
        <v/>
      </c>
      <c r="X1597" s="51" t="str">
        <f>IFERROR(INDEX(Tab_UBIGEO[],MATCH(PlnMsv_Tab_Documentos[[#This Row],[Departamento]],Tab_UBIGEO[Departamento],0),MATCH(X$34,Tab_UBIGEO[#Headers],0)),"")</f>
        <v/>
      </c>
      <c r="Y1597" s="51" t="str">
        <f>IFERROR(INDEX(Tab_UBIGEO[],MATCH(PlnMsv_Tab_Documentos[[#This Row],[Provincia]],Tab_UBIGEO[Provincia],0),MATCH(Y$34,Tab_UBIGEO[#Headers],0)),"")</f>
        <v/>
      </c>
      <c r="Z1597" s="50" t="str">
        <f>IF(PlnMsv_Tab_Documentos[[#This Row],[Departamento]]&lt;&gt;"",IF(COUNTIF(Tab_UBIGEO[Departamento],PlnMsv_Tab_Documentos[[#This Row],[Departamento]])&gt;=1,1,0),"")</f>
        <v/>
      </c>
      <c r="AA15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7" s="34"/>
    </row>
    <row r="1598" spans="3:29" ht="27.6" customHeight="1">
      <c r="C1598" s="88"/>
      <c r="D1598" s="89"/>
      <c r="E1598" s="90"/>
      <c r="F1598" s="91"/>
      <c r="G1598" s="92"/>
      <c r="H1598" s="93"/>
      <c r="I1598" s="93"/>
      <c r="J1598" s="94"/>
      <c r="K1598" s="94"/>
      <c r="L1598" s="94"/>
      <c r="M1598" s="94"/>
      <c r="N1598" s="94"/>
      <c r="O1598" s="95"/>
      <c r="P1598" s="96"/>
      <c r="T1598" s="49">
        <v>1564</v>
      </c>
      <c r="U15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8" s="50" t="str">
        <f>IFERROR(INDEX(Tab_UBIGEO[],MATCH(PlnMsv_Tab_DocumentosAux[[#This Row],[ADQ_UBIGEO]],Tab_UBIGEO[UBIGEO],0),MATCH($V$34,Tab_UBIGEO[#Headers],0)),"")</f>
        <v/>
      </c>
      <c r="W1598" s="50" t="str">
        <f>IFERROR(INDEX(Tab_UBIGEO[],MATCH(PlnMsv_Tab_DocumentosAux[[#This Row],[ADQ_UBIGEO]],Tab_UBIGEO[UBIGEO],0),MATCH($W$34,Tab_UBIGEO[#Headers],0)),"")</f>
        <v/>
      </c>
      <c r="X1598" s="51" t="str">
        <f>IFERROR(INDEX(Tab_UBIGEO[],MATCH(PlnMsv_Tab_Documentos[[#This Row],[Departamento]],Tab_UBIGEO[Departamento],0),MATCH(X$34,Tab_UBIGEO[#Headers],0)),"")</f>
        <v/>
      </c>
      <c r="Y1598" s="51" t="str">
        <f>IFERROR(INDEX(Tab_UBIGEO[],MATCH(PlnMsv_Tab_Documentos[[#This Row],[Provincia]],Tab_UBIGEO[Provincia],0),MATCH(Y$34,Tab_UBIGEO[#Headers],0)),"")</f>
        <v/>
      </c>
      <c r="Z1598" s="50" t="str">
        <f>IF(PlnMsv_Tab_Documentos[[#This Row],[Departamento]]&lt;&gt;"",IF(COUNTIF(Tab_UBIGEO[Departamento],PlnMsv_Tab_Documentos[[#This Row],[Departamento]])&gt;=1,1,0),"")</f>
        <v/>
      </c>
      <c r="AA15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8" s="34"/>
    </row>
    <row r="1599" spans="3:29" ht="27.6" customHeight="1">
      <c r="C1599" s="88"/>
      <c r="D1599" s="89"/>
      <c r="E1599" s="90"/>
      <c r="F1599" s="91"/>
      <c r="G1599" s="92"/>
      <c r="H1599" s="93"/>
      <c r="I1599" s="93"/>
      <c r="J1599" s="94"/>
      <c r="K1599" s="94"/>
      <c r="L1599" s="94"/>
      <c r="M1599" s="94"/>
      <c r="N1599" s="94"/>
      <c r="O1599" s="95"/>
      <c r="P1599" s="96"/>
      <c r="T1599" s="49">
        <v>1565</v>
      </c>
      <c r="U15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599" s="50" t="str">
        <f>IFERROR(INDEX(Tab_UBIGEO[],MATCH(PlnMsv_Tab_DocumentosAux[[#This Row],[ADQ_UBIGEO]],Tab_UBIGEO[UBIGEO],0),MATCH($V$34,Tab_UBIGEO[#Headers],0)),"")</f>
        <v/>
      </c>
      <c r="W1599" s="50" t="str">
        <f>IFERROR(INDEX(Tab_UBIGEO[],MATCH(PlnMsv_Tab_DocumentosAux[[#This Row],[ADQ_UBIGEO]],Tab_UBIGEO[UBIGEO],0),MATCH($W$34,Tab_UBIGEO[#Headers],0)),"")</f>
        <v/>
      </c>
      <c r="X1599" s="51" t="str">
        <f>IFERROR(INDEX(Tab_UBIGEO[],MATCH(PlnMsv_Tab_Documentos[[#This Row],[Departamento]],Tab_UBIGEO[Departamento],0),MATCH(X$34,Tab_UBIGEO[#Headers],0)),"")</f>
        <v/>
      </c>
      <c r="Y1599" s="51" t="str">
        <f>IFERROR(INDEX(Tab_UBIGEO[],MATCH(PlnMsv_Tab_Documentos[[#This Row],[Provincia]],Tab_UBIGEO[Provincia],0),MATCH(Y$34,Tab_UBIGEO[#Headers],0)),"")</f>
        <v/>
      </c>
      <c r="Z1599" s="50" t="str">
        <f>IF(PlnMsv_Tab_Documentos[[#This Row],[Departamento]]&lt;&gt;"",IF(COUNTIF(Tab_UBIGEO[Departamento],PlnMsv_Tab_Documentos[[#This Row],[Departamento]])&gt;=1,1,0),"")</f>
        <v/>
      </c>
      <c r="AA15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5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599" s="34"/>
    </row>
    <row r="1600" spans="3:29" ht="27.6" customHeight="1">
      <c r="C1600" s="88"/>
      <c r="D1600" s="89"/>
      <c r="E1600" s="90"/>
      <c r="F1600" s="91"/>
      <c r="G1600" s="92"/>
      <c r="H1600" s="93"/>
      <c r="I1600" s="93"/>
      <c r="J1600" s="94"/>
      <c r="K1600" s="94"/>
      <c r="L1600" s="94"/>
      <c r="M1600" s="94"/>
      <c r="N1600" s="94"/>
      <c r="O1600" s="95"/>
      <c r="P1600" s="96"/>
      <c r="T1600" s="49">
        <v>1566</v>
      </c>
      <c r="U16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0" s="50" t="str">
        <f>IFERROR(INDEX(Tab_UBIGEO[],MATCH(PlnMsv_Tab_DocumentosAux[[#This Row],[ADQ_UBIGEO]],Tab_UBIGEO[UBIGEO],0),MATCH($V$34,Tab_UBIGEO[#Headers],0)),"")</f>
        <v/>
      </c>
      <c r="W1600" s="50" t="str">
        <f>IFERROR(INDEX(Tab_UBIGEO[],MATCH(PlnMsv_Tab_DocumentosAux[[#This Row],[ADQ_UBIGEO]],Tab_UBIGEO[UBIGEO],0),MATCH($W$34,Tab_UBIGEO[#Headers],0)),"")</f>
        <v/>
      </c>
      <c r="X1600" s="51" t="str">
        <f>IFERROR(INDEX(Tab_UBIGEO[],MATCH(PlnMsv_Tab_Documentos[[#This Row],[Departamento]],Tab_UBIGEO[Departamento],0),MATCH(X$34,Tab_UBIGEO[#Headers],0)),"")</f>
        <v/>
      </c>
      <c r="Y1600" s="51" t="str">
        <f>IFERROR(INDEX(Tab_UBIGEO[],MATCH(PlnMsv_Tab_Documentos[[#This Row],[Provincia]],Tab_UBIGEO[Provincia],0),MATCH(Y$34,Tab_UBIGEO[#Headers],0)),"")</f>
        <v/>
      </c>
      <c r="Z1600" s="50" t="str">
        <f>IF(PlnMsv_Tab_Documentos[[#This Row],[Departamento]]&lt;&gt;"",IF(COUNTIF(Tab_UBIGEO[Departamento],PlnMsv_Tab_Documentos[[#This Row],[Departamento]])&gt;=1,1,0),"")</f>
        <v/>
      </c>
      <c r="AA16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0" s="34"/>
    </row>
    <row r="1601" spans="3:29" ht="27.6" customHeight="1">
      <c r="C1601" s="88"/>
      <c r="D1601" s="89"/>
      <c r="E1601" s="90"/>
      <c r="F1601" s="91"/>
      <c r="G1601" s="92"/>
      <c r="H1601" s="93"/>
      <c r="I1601" s="93"/>
      <c r="J1601" s="94"/>
      <c r="K1601" s="94"/>
      <c r="L1601" s="94"/>
      <c r="M1601" s="94"/>
      <c r="N1601" s="94"/>
      <c r="O1601" s="95"/>
      <c r="P1601" s="96"/>
      <c r="T1601" s="49">
        <v>1567</v>
      </c>
      <c r="U16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1" s="50" t="str">
        <f>IFERROR(INDEX(Tab_UBIGEO[],MATCH(PlnMsv_Tab_DocumentosAux[[#This Row],[ADQ_UBIGEO]],Tab_UBIGEO[UBIGEO],0),MATCH($V$34,Tab_UBIGEO[#Headers],0)),"")</f>
        <v/>
      </c>
      <c r="W1601" s="50" t="str">
        <f>IFERROR(INDEX(Tab_UBIGEO[],MATCH(PlnMsv_Tab_DocumentosAux[[#This Row],[ADQ_UBIGEO]],Tab_UBIGEO[UBIGEO],0),MATCH($W$34,Tab_UBIGEO[#Headers],0)),"")</f>
        <v/>
      </c>
      <c r="X1601" s="51" t="str">
        <f>IFERROR(INDEX(Tab_UBIGEO[],MATCH(PlnMsv_Tab_Documentos[[#This Row],[Departamento]],Tab_UBIGEO[Departamento],0),MATCH(X$34,Tab_UBIGEO[#Headers],0)),"")</f>
        <v/>
      </c>
      <c r="Y1601" s="51" t="str">
        <f>IFERROR(INDEX(Tab_UBIGEO[],MATCH(PlnMsv_Tab_Documentos[[#This Row],[Provincia]],Tab_UBIGEO[Provincia],0),MATCH(Y$34,Tab_UBIGEO[#Headers],0)),"")</f>
        <v/>
      </c>
      <c r="Z1601" s="50" t="str">
        <f>IF(PlnMsv_Tab_Documentos[[#This Row],[Departamento]]&lt;&gt;"",IF(COUNTIF(Tab_UBIGEO[Departamento],PlnMsv_Tab_Documentos[[#This Row],[Departamento]])&gt;=1,1,0),"")</f>
        <v/>
      </c>
      <c r="AA16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1" s="34"/>
    </row>
    <row r="1602" spans="3:29" ht="27.6" customHeight="1">
      <c r="C1602" s="88"/>
      <c r="D1602" s="89"/>
      <c r="E1602" s="90"/>
      <c r="F1602" s="91"/>
      <c r="G1602" s="92"/>
      <c r="H1602" s="93"/>
      <c r="I1602" s="93"/>
      <c r="J1602" s="94"/>
      <c r="K1602" s="94"/>
      <c r="L1602" s="94"/>
      <c r="M1602" s="94"/>
      <c r="N1602" s="94"/>
      <c r="O1602" s="95"/>
      <c r="P1602" s="96"/>
      <c r="T1602" s="49">
        <v>1568</v>
      </c>
      <c r="U16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2" s="50" t="str">
        <f>IFERROR(INDEX(Tab_UBIGEO[],MATCH(PlnMsv_Tab_DocumentosAux[[#This Row],[ADQ_UBIGEO]],Tab_UBIGEO[UBIGEO],0),MATCH($V$34,Tab_UBIGEO[#Headers],0)),"")</f>
        <v/>
      </c>
      <c r="W1602" s="50" t="str">
        <f>IFERROR(INDEX(Tab_UBIGEO[],MATCH(PlnMsv_Tab_DocumentosAux[[#This Row],[ADQ_UBIGEO]],Tab_UBIGEO[UBIGEO],0),MATCH($W$34,Tab_UBIGEO[#Headers],0)),"")</f>
        <v/>
      </c>
      <c r="X1602" s="51" t="str">
        <f>IFERROR(INDEX(Tab_UBIGEO[],MATCH(PlnMsv_Tab_Documentos[[#This Row],[Departamento]],Tab_UBIGEO[Departamento],0),MATCH(X$34,Tab_UBIGEO[#Headers],0)),"")</f>
        <v/>
      </c>
      <c r="Y1602" s="51" t="str">
        <f>IFERROR(INDEX(Tab_UBIGEO[],MATCH(PlnMsv_Tab_Documentos[[#This Row],[Provincia]],Tab_UBIGEO[Provincia],0),MATCH(Y$34,Tab_UBIGEO[#Headers],0)),"")</f>
        <v/>
      </c>
      <c r="Z1602" s="50" t="str">
        <f>IF(PlnMsv_Tab_Documentos[[#This Row],[Departamento]]&lt;&gt;"",IF(COUNTIF(Tab_UBIGEO[Departamento],PlnMsv_Tab_Documentos[[#This Row],[Departamento]])&gt;=1,1,0),"")</f>
        <v/>
      </c>
      <c r="AA16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2" s="34"/>
    </row>
    <row r="1603" spans="3:29" ht="27.6" customHeight="1">
      <c r="C1603" s="88"/>
      <c r="D1603" s="89"/>
      <c r="E1603" s="90"/>
      <c r="F1603" s="91"/>
      <c r="G1603" s="92"/>
      <c r="H1603" s="93"/>
      <c r="I1603" s="93"/>
      <c r="J1603" s="94"/>
      <c r="K1603" s="94"/>
      <c r="L1603" s="94"/>
      <c r="M1603" s="94"/>
      <c r="N1603" s="94"/>
      <c r="O1603" s="95"/>
      <c r="P1603" s="96"/>
      <c r="T1603" s="49">
        <v>1569</v>
      </c>
      <c r="U16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3" s="50" t="str">
        <f>IFERROR(INDEX(Tab_UBIGEO[],MATCH(PlnMsv_Tab_DocumentosAux[[#This Row],[ADQ_UBIGEO]],Tab_UBIGEO[UBIGEO],0),MATCH($V$34,Tab_UBIGEO[#Headers],0)),"")</f>
        <v/>
      </c>
      <c r="W1603" s="50" t="str">
        <f>IFERROR(INDEX(Tab_UBIGEO[],MATCH(PlnMsv_Tab_DocumentosAux[[#This Row],[ADQ_UBIGEO]],Tab_UBIGEO[UBIGEO],0),MATCH($W$34,Tab_UBIGEO[#Headers],0)),"")</f>
        <v/>
      </c>
      <c r="X1603" s="51" t="str">
        <f>IFERROR(INDEX(Tab_UBIGEO[],MATCH(PlnMsv_Tab_Documentos[[#This Row],[Departamento]],Tab_UBIGEO[Departamento],0),MATCH(X$34,Tab_UBIGEO[#Headers],0)),"")</f>
        <v/>
      </c>
      <c r="Y1603" s="51" t="str">
        <f>IFERROR(INDEX(Tab_UBIGEO[],MATCH(PlnMsv_Tab_Documentos[[#This Row],[Provincia]],Tab_UBIGEO[Provincia],0),MATCH(Y$34,Tab_UBIGEO[#Headers],0)),"")</f>
        <v/>
      </c>
      <c r="Z1603" s="50" t="str">
        <f>IF(PlnMsv_Tab_Documentos[[#This Row],[Departamento]]&lt;&gt;"",IF(COUNTIF(Tab_UBIGEO[Departamento],PlnMsv_Tab_Documentos[[#This Row],[Departamento]])&gt;=1,1,0),"")</f>
        <v/>
      </c>
      <c r="AA16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3" s="34"/>
    </row>
    <row r="1604" spans="3:29" ht="27.6" customHeight="1">
      <c r="C1604" s="88"/>
      <c r="D1604" s="89"/>
      <c r="E1604" s="90"/>
      <c r="F1604" s="91"/>
      <c r="G1604" s="92"/>
      <c r="H1604" s="93"/>
      <c r="I1604" s="93"/>
      <c r="J1604" s="94"/>
      <c r="K1604" s="94"/>
      <c r="L1604" s="94"/>
      <c r="M1604" s="94"/>
      <c r="N1604" s="94"/>
      <c r="O1604" s="95"/>
      <c r="P1604" s="96"/>
      <c r="T1604" s="49">
        <v>1570</v>
      </c>
      <c r="U16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4" s="50" t="str">
        <f>IFERROR(INDEX(Tab_UBIGEO[],MATCH(PlnMsv_Tab_DocumentosAux[[#This Row],[ADQ_UBIGEO]],Tab_UBIGEO[UBIGEO],0),MATCH($V$34,Tab_UBIGEO[#Headers],0)),"")</f>
        <v/>
      </c>
      <c r="W1604" s="50" t="str">
        <f>IFERROR(INDEX(Tab_UBIGEO[],MATCH(PlnMsv_Tab_DocumentosAux[[#This Row],[ADQ_UBIGEO]],Tab_UBIGEO[UBIGEO],0),MATCH($W$34,Tab_UBIGEO[#Headers],0)),"")</f>
        <v/>
      </c>
      <c r="X1604" s="51" t="str">
        <f>IFERROR(INDEX(Tab_UBIGEO[],MATCH(PlnMsv_Tab_Documentos[[#This Row],[Departamento]],Tab_UBIGEO[Departamento],0),MATCH(X$34,Tab_UBIGEO[#Headers],0)),"")</f>
        <v/>
      </c>
      <c r="Y1604" s="51" t="str">
        <f>IFERROR(INDEX(Tab_UBIGEO[],MATCH(PlnMsv_Tab_Documentos[[#This Row],[Provincia]],Tab_UBIGEO[Provincia],0),MATCH(Y$34,Tab_UBIGEO[#Headers],0)),"")</f>
        <v/>
      </c>
      <c r="Z1604" s="50" t="str">
        <f>IF(PlnMsv_Tab_Documentos[[#This Row],[Departamento]]&lt;&gt;"",IF(COUNTIF(Tab_UBIGEO[Departamento],PlnMsv_Tab_Documentos[[#This Row],[Departamento]])&gt;=1,1,0),"")</f>
        <v/>
      </c>
      <c r="AA16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4" s="34"/>
    </row>
    <row r="1605" spans="3:29" ht="27.6" customHeight="1">
      <c r="C1605" s="88"/>
      <c r="D1605" s="89"/>
      <c r="E1605" s="90"/>
      <c r="F1605" s="91"/>
      <c r="G1605" s="92"/>
      <c r="H1605" s="93"/>
      <c r="I1605" s="93"/>
      <c r="J1605" s="94"/>
      <c r="K1605" s="94"/>
      <c r="L1605" s="94"/>
      <c r="M1605" s="94"/>
      <c r="N1605" s="94"/>
      <c r="O1605" s="95"/>
      <c r="P1605" s="96"/>
      <c r="T1605" s="49">
        <v>1571</v>
      </c>
      <c r="U16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5" s="50" t="str">
        <f>IFERROR(INDEX(Tab_UBIGEO[],MATCH(PlnMsv_Tab_DocumentosAux[[#This Row],[ADQ_UBIGEO]],Tab_UBIGEO[UBIGEO],0),MATCH($V$34,Tab_UBIGEO[#Headers],0)),"")</f>
        <v/>
      </c>
      <c r="W1605" s="50" t="str">
        <f>IFERROR(INDEX(Tab_UBIGEO[],MATCH(PlnMsv_Tab_DocumentosAux[[#This Row],[ADQ_UBIGEO]],Tab_UBIGEO[UBIGEO],0),MATCH($W$34,Tab_UBIGEO[#Headers],0)),"")</f>
        <v/>
      </c>
      <c r="X1605" s="51" t="str">
        <f>IFERROR(INDEX(Tab_UBIGEO[],MATCH(PlnMsv_Tab_Documentos[[#This Row],[Departamento]],Tab_UBIGEO[Departamento],0),MATCH(X$34,Tab_UBIGEO[#Headers],0)),"")</f>
        <v/>
      </c>
      <c r="Y1605" s="51" t="str">
        <f>IFERROR(INDEX(Tab_UBIGEO[],MATCH(PlnMsv_Tab_Documentos[[#This Row],[Provincia]],Tab_UBIGEO[Provincia],0),MATCH(Y$34,Tab_UBIGEO[#Headers],0)),"")</f>
        <v/>
      </c>
      <c r="Z1605" s="50" t="str">
        <f>IF(PlnMsv_Tab_Documentos[[#This Row],[Departamento]]&lt;&gt;"",IF(COUNTIF(Tab_UBIGEO[Departamento],PlnMsv_Tab_Documentos[[#This Row],[Departamento]])&gt;=1,1,0),"")</f>
        <v/>
      </c>
      <c r="AA16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5" s="34"/>
    </row>
    <row r="1606" spans="3:29" ht="27.6" customHeight="1">
      <c r="C1606" s="88"/>
      <c r="D1606" s="89"/>
      <c r="E1606" s="90"/>
      <c r="F1606" s="91"/>
      <c r="G1606" s="92"/>
      <c r="H1606" s="93"/>
      <c r="I1606" s="93"/>
      <c r="J1606" s="94"/>
      <c r="K1606" s="94"/>
      <c r="L1606" s="94"/>
      <c r="M1606" s="94"/>
      <c r="N1606" s="94"/>
      <c r="O1606" s="95"/>
      <c r="P1606" s="96"/>
      <c r="T1606" s="49">
        <v>1572</v>
      </c>
      <c r="U16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6" s="50" t="str">
        <f>IFERROR(INDEX(Tab_UBIGEO[],MATCH(PlnMsv_Tab_DocumentosAux[[#This Row],[ADQ_UBIGEO]],Tab_UBIGEO[UBIGEO],0),MATCH($V$34,Tab_UBIGEO[#Headers],0)),"")</f>
        <v/>
      </c>
      <c r="W1606" s="50" t="str">
        <f>IFERROR(INDEX(Tab_UBIGEO[],MATCH(PlnMsv_Tab_DocumentosAux[[#This Row],[ADQ_UBIGEO]],Tab_UBIGEO[UBIGEO],0),MATCH($W$34,Tab_UBIGEO[#Headers],0)),"")</f>
        <v/>
      </c>
      <c r="X1606" s="51" t="str">
        <f>IFERROR(INDEX(Tab_UBIGEO[],MATCH(PlnMsv_Tab_Documentos[[#This Row],[Departamento]],Tab_UBIGEO[Departamento],0),MATCH(X$34,Tab_UBIGEO[#Headers],0)),"")</f>
        <v/>
      </c>
      <c r="Y1606" s="51" t="str">
        <f>IFERROR(INDEX(Tab_UBIGEO[],MATCH(PlnMsv_Tab_Documentos[[#This Row],[Provincia]],Tab_UBIGEO[Provincia],0),MATCH(Y$34,Tab_UBIGEO[#Headers],0)),"")</f>
        <v/>
      </c>
      <c r="Z1606" s="50" t="str">
        <f>IF(PlnMsv_Tab_Documentos[[#This Row],[Departamento]]&lt;&gt;"",IF(COUNTIF(Tab_UBIGEO[Departamento],PlnMsv_Tab_Documentos[[#This Row],[Departamento]])&gt;=1,1,0),"")</f>
        <v/>
      </c>
      <c r="AA16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6" s="34"/>
    </row>
    <row r="1607" spans="3:29" ht="27.6" customHeight="1">
      <c r="C1607" s="88"/>
      <c r="D1607" s="89"/>
      <c r="E1607" s="90"/>
      <c r="F1607" s="91"/>
      <c r="G1607" s="92"/>
      <c r="H1607" s="93"/>
      <c r="I1607" s="93"/>
      <c r="J1607" s="94"/>
      <c r="K1607" s="94"/>
      <c r="L1607" s="94"/>
      <c r="M1607" s="94"/>
      <c r="N1607" s="94"/>
      <c r="O1607" s="95"/>
      <c r="P1607" s="96"/>
      <c r="T1607" s="49">
        <v>1573</v>
      </c>
      <c r="U16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7" s="50" t="str">
        <f>IFERROR(INDEX(Tab_UBIGEO[],MATCH(PlnMsv_Tab_DocumentosAux[[#This Row],[ADQ_UBIGEO]],Tab_UBIGEO[UBIGEO],0),MATCH($V$34,Tab_UBIGEO[#Headers],0)),"")</f>
        <v/>
      </c>
      <c r="W1607" s="50" t="str">
        <f>IFERROR(INDEX(Tab_UBIGEO[],MATCH(PlnMsv_Tab_DocumentosAux[[#This Row],[ADQ_UBIGEO]],Tab_UBIGEO[UBIGEO],0),MATCH($W$34,Tab_UBIGEO[#Headers],0)),"")</f>
        <v/>
      </c>
      <c r="X1607" s="51" t="str">
        <f>IFERROR(INDEX(Tab_UBIGEO[],MATCH(PlnMsv_Tab_Documentos[[#This Row],[Departamento]],Tab_UBIGEO[Departamento],0),MATCH(X$34,Tab_UBIGEO[#Headers],0)),"")</f>
        <v/>
      </c>
      <c r="Y1607" s="51" t="str">
        <f>IFERROR(INDEX(Tab_UBIGEO[],MATCH(PlnMsv_Tab_Documentos[[#This Row],[Provincia]],Tab_UBIGEO[Provincia],0),MATCH(Y$34,Tab_UBIGEO[#Headers],0)),"")</f>
        <v/>
      </c>
      <c r="Z1607" s="50" t="str">
        <f>IF(PlnMsv_Tab_Documentos[[#This Row],[Departamento]]&lt;&gt;"",IF(COUNTIF(Tab_UBIGEO[Departamento],PlnMsv_Tab_Documentos[[#This Row],[Departamento]])&gt;=1,1,0),"")</f>
        <v/>
      </c>
      <c r="AA16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7" s="34"/>
    </row>
    <row r="1608" spans="3:29" ht="27.6" customHeight="1">
      <c r="C1608" s="88"/>
      <c r="D1608" s="89"/>
      <c r="E1608" s="90"/>
      <c r="F1608" s="91"/>
      <c r="G1608" s="92"/>
      <c r="H1608" s="93"/>
      <c r="I1608" s="93"/>
      <c r="J1608" s="94"/>
      <c r="K1608" s="94"/>
      <c r="L1608" s="94"/>
      <c r="M1608" s="94"/>
      <c r="N1608" s="94"/>
      <c r="O1608" s="95"/>
      <c r="P1608" s="96"/>
      <c r="T1608" s="49">
        <v>1574</v>
      </c>
      <c r="U16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8" s="50" t="str">
        <f>IFERROR(INDEX(Tab_UBIGEO[],MATCH(PlnMsv_Tab_DocumentosAux[[#This Row],[ADQ_UBIGEO]],Tab_UBIGEO[UBIGEO],0),MATCH($V$34,Tab_UBIGEO[#Headers],0)),"")</f>
        <v/>
      </c>
      <c r="W1608" s="50" t="str">
        <f>IFERROR(INDEX(Tab_UBIGEO[],MATCH(PlnMsv_Tab_DocumentosAux[[#This Row],[ADQ_UBIGEO]],Tab_UBIGEO[UBIGEO],0),MATCH($W$34,Tab_UBIGEO[#Headers],0)),"")</f>
        <v/>
      </c>
      <c r="X1608" s="51" t="str">
        <f>IFERROR(INDEX(Tab_UBIGEO[],MATCH(PlnMsv_Tab_Documentos[[#This Row],[Departamento]],Tab_UBIGEO[Departamento],0),MATCH(X$34,Tab_UBIGEO[#Headers],0)),"")</f>
        <v/>
      </c>
      <c r="Y1608" s="51" t="str">
        <f>IFERROR(INDEX(Tab_UBIGEO[],MATCH(PlnMsv_Tab_Documentos[[#This Row],[Provincia]],Tab_UBIGEO[Provincia],0),MATCH(Y$34,Tab_UBIGEO[#Headers],0)),"")</f>
        <v/>
      </c>
      <c r="Z1608" s="50" t="str">
        <f>IF(PlnMsv_Tab_Documentos[[#This Row],[Departamento]]&lt;&gt;"",IF(COUNTIF(Tab_UBIGEO[Departamento],PlnMsv_Tab_Documentos[[#This Row],[Departamento]])&gt;=1,1,0),"")</f>
        <v/>
      </c>
      <c r="AA16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8" s="34"/>
    </row>
    <row r="1609" spans="3:29" ht="27.6" customHeight="1">
      <c r="C1609" s="88"/>
      <c r="D1609" s="89"/>
      <c r="E1609" s="90"/>
      <c r="F1609" s="91"/>
      <c r="G1609" s="92"/>
      <c r="H1609" s="93"/>
      <c r="I1609" s="93"/>
      <c r="J1609" s="94"/>
      <c r="K1609" s="94"/>
      <c r="L1609" s="94"/>
      <c r="M1609" s="94"/>
      <c r="N1609" s="94"/>
      <c r="O1609" s="95"/>
      <c r="P1609" s="96"/>
      <c r="T1609" s="49">
        <v>1575</v>
      </c>
      <c r="U16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09" s="50" t="str">
        <f>IFERROR(INDEX(Tab_UBIGEO[],MATCH(PlnMsv_Tab_DocumentosAux[[#This Row],[ADQ_UBIGEO]],Tab_UBIGEO[UBIGEO],0),MATCH($V$34,Tab_UBIGEO[#Headers],0)),"")</f>
        <v/>
      </c>
      <c r="W1609" s="50" t="str">
        <f>IFERROR(INDEX(Tab_UBIGEO[],MATCH(PlnMsv_Tab_DocumentosAux[[#This Row],[ADQ_UBIGEO]],Tab_UBIGEO[UBIGEO],0),MATCH($W$34,Tab_UBIGEO[#Headers],0)),"")</f>
        <v/>
      </c>
      <c r="X1609" s="51" t="str">
        <f>IFERROR(INDEX(Tab_UBIGEO[],MATCH(PlnMsv_Tab_Documentos[[#This Row],[Departamento]],Tab_UBIGEO[Departamento],0),MATCH(X$34,Tab_UBIGEO[#Headers],0)),"")</f>
        <v/>
      </c>
      <c r="Y1609" s="51" t="str">
        <f>IFERROR(INDEX(Tab_UBIGEO[],MATCH(PlnMsv_Tab_Documentos[[#This Row],[Provincia]],Tab_UBIGEO[Provincia],0),MATCH(Y$34,Tab_UBIGEO[#Headers],0)),"")</f>
        <v/>
      </c>
      <c r="Z1609" s="50" t="str">
        <f>IF(PlnMsv_Tab_Documentos[[#This Row],[Departamento]]&lt;&gt;"",IF(COUNTIF(Tab_UBIGEO[Departamento],PlnMsv_Tab_Documentos[[#This Row],[Departamento]])&gt;=1,1,0),"")</f>
        <v/>
      </c>
      <c r="AA16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09" s="34"/>
    </row>
    <row r="1610" spans="3:29" ht="27.6" customHeight="1">
      <c r="C1610" s="88"/>
      <c r="D1610" s="89"/>
      <c r="E1610" s="90"/>
      <c r="F1610" s="91"/>
      <c r="G1610" s="92"/>
      <c r="H1610" s="93"/>
      <c r="I1610" s="93"/>
      <c r="J1610" s="94"/>
      <c r="K1610" s="94"/>
      <c r="L1610" s="94"/>
      <c r="M1610" s="94"/>
      <c r="N1610" s="94"/>
      <c r="O1610" s="95"/>
      <c r="P1610" s="96"/>
      <c r="T1610" s="49">
        <v>1576</v>
      </c>
      <c r="U16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0" s="50" t="str">
        <f>IFERROR(INDEX(Tab_UBIGEO[],MATCH(PlnMsv_Tab_DocumentosAux[[#This Row],[ADQ_UBIGEO]],Tab_UBIGEO[UBIGEO],0),MATCH($V$34,Tab_UBIGEO[#Headers],0)),"")</f>
        <v/>
      </c>
      <c r="W1610" s="50" t="str">
        <f>IFERROR(INDEX(Tab_UBIGEO[],MATCH(PlnMsv_Tab_DocumentosAux[[#This Row],[ADQ_UBIGEO]],Tab_UBIGEO[UBIGEO],0),MATCH($W$34,Tab_UBIGEO[#Headers],0)),"")</f>
        <v/>
      </c>
      <c r="X1610" s="51" t="str">
        <f>IFERROR(INDEX(Tab_UBIGEO[],MATCH(PlnMsv_Tab_Documentos[[#This Row],[Departamento]],Tab_UBIGEO[Departamento],0),MATCH(X$34,Tab_UBIGEO[#Headers],0)),"")</f>
        <v/>
      </c>
      <c r="Y1610" s="51" t="str">
        <f>IFERROR(INDEX(Tab_UBIGEO[],MATCH(PlnMsv_Tab_Documentos[[#This Row],[Provincia]],Tab_UBIGEO[Provincia],0),MATCH(Y$34,Tab_UBIGEO[#Headers],0)),"")</f>
        <v/>
      </c>
      <c r="Z1610" s="50" t="str">
        <f>IF(PlnMsv_Tab_Documentos[[#This Row],[Departamento]]&lt;&gt;"",IF(COUNTIF(Tab_UBIGEO[Departamento],PlnMsv_Tab_Documentos[[#This Row],[Departamento]])&gt;=1,1,0),"")</f>
        <v/>
      </c>
      <c r="AA16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0" s="34"/>
    </row>
    <row r="1611" spans="3:29" ht="27.6" customHeight="1">
      <c r="C1611" s="88"/>
      <c r="D1611" s="89"/>
      <c r="E1611" s="90"/>
      <c r="F1611" s="91"/>
      <c r="G1611" s="92"/>
      <c r="H1611" s="93"/>
      <c r="I1611" s="93"/>
      <c r="J1611" s="94"/>
      <c r="K1611" s="94"/>
      <c r="L1611" s="94"/>
      <c r="M1611" s="94"/>
      <c r="N1611" s="94"/>
      <c r="O1611" s="95"/>
      <c r="P1611" s="96"/>
      <c r="T1611" s="49">
        <v>1577</v>
      </c>
      <c r="U16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1" s="50" t="str">
        <f>IFERROR(INDEX(Tab_UBIGEO[],MATCH(PlnMsv_Tab_DocumentosAux[[#This Row],[ADQ_UBIGEO]],Tab_UBIGEO[UBIGEO],0),MATCH($V$34,Tab_UBIGEO[#Headers],0)),"")</f>
        <v/>
      </c>
      <c r="W1611" s="50" t="str">
        <f>IFERROR(INDEX(Tab_UBIGEO[],MATCH(PlnMsv_Tab_DocumentosAux[[#This Row],[ADQ_UBIGEO]],Tab_UBIGEO[UBIGEO],0),MATCH($W$34,Tab_UBIGEO[#Headers],0)),"")</f>
        <v/>
      </c>
      <c r="X1611" s="51" t="str">
        <f>IFERROR(INDEX(Tab_UBIGEO[],MATCH(PlnMsv_Tab_Documentos[[#This Row],[Departamento]],Tab_UBIGEO[Departamento],0),MATCH(X$34,Tab_UBIGEO[#Headers],0)),"")</f>
        <v/>
      </c>
      <c r="Y1611" s="51" t="str">
        <f>IFERROR(INDEX(Tab_UBIGEO[],MATCH(PlnMsv_Tab_Documentos[[#This Row],[Provincia]],Tab_UBIGEO[Provincia],0),MATCH(Y$34,Tab_UBIGEO[#Headers],0)),"")</f>
        <v/>
      </c>
      <c r="Z1611" s="50" t="str">
        <f>IF(PlnMsv_Tab_Documentos[[#This Row],[Departamento]]&lt;&gt;"",IF(COUNTIF(Tab_UBIGEO[Departamento],PlnMsv_Tab_Documentos[[#This Row],[Departamento]])&gt;=1,1,0),"")</f>
        <v/>
      </c>
      <c r="AA16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1" s="34"/>
    </row>
    <row r="1612" spans="3:29" ht="27.6" customHeight="1">
      <c r="C1612" s="88"/>
      <c r="D1612" s="89"/>
      <c r="E1612" s="90"/>
      <c r="F1612" s="91"/>
      <c r="G1612" s="92"/>
      <c r="H1612" s="93"/>
      <c r="I1612" s="93"/>
      <c r="J1612" s="94"/>
      <c r="K1612" s="94"/>
      <c r="L1612" s="94"/>
      <c r="M1612" s="94"/>
      <c r="N1612" s="94"/>
      <c r="O1612" s="95"/>
      <c r="P1612" s="96"/>
      <c r="T1612" s="49">
        <v>1578</v>
      </c>
      <c r="U16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2" s="50" t="str">
        <f>IFERROR(INDEX(Tab_UBIGEO[],MATCH(PlnMsv_Tab_DocumentosAux[[#This Row],[ADQ_UBIGEO]],Tab_UBIGEO[UBIGEO],0),MATCH($V$34,Tab_UBIGEO[#Headers],0)),"")</f>
        <v/>
      </c>
      <c r="W1612" s="50" t="str">
        <f>IFERROR(INDEX(Tab_UBIGEO[],MATCH(PlnMsv_Tab_DocumentosAux[[#This Row],[ADQ_UBIGEO]],Tab_UBIGEO[UBIGEO],0),MATCH($W$34,Tab_UBIGEO[#Headers],0)),"")</f>
        <v/>
      </c>
      <c r="X1612" s="51" t="str">
        <f>IFERROR(INDEX(Tab_UBIGEO[],MATCH(PlnMsv_Tab_Documentos[[#This Row],[Departamento]],Tab_UBIGEO[Departamento],0),MATCH(X$34,Tab_UBIGEO[#Headers],0)),"")</f>
        <v/>
      </c>
      <c r="Y1612" s="51" t="str">
        <f>IFERROR(INDEX(Tab_UBIGEO[],MATCH(PlnMsv_Tab_Documentos[[#This Row],[Provincia]],Tab_UBIGEO[Provincia],0),MATCH(Y$34,Tab_UBIGEO[#Headers],0)),"")</f>
        <v/>
      </c>
      <c r="Z1612" s="50" t="str">
        <f>IF(PlnMsv_Tab_Documentos[[#This Row],[Departamento]]&lt;&gt;"",IF(COUNTIF(Tab_UBIGEO[Departamento],PlnMsv_Tab_Documentos[[#This Row],[Departamento]])&gt;=1,1,0),"")</f>
        <v/>
      </c>
      <c r="AA16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2" s="34"/>
    </row>
    <row r="1613" spans="3:29" ht="27.6" customHeight="1">
      <c r="C1613" s="88"/>
      <c r="D1613" s="89"/>
      <c r="E1613" s="90"/>
      <c r="F1613" s="91"/>
      <c r="G1613" s="92"/>
      <c r="H1613" s="93"/>
      <c r="I1613" s="93"/>
      <c r="J1613" s="94"/>
      <c r="K1613" s="94"/>
      <c r="L1613" s="94"/>
      <c r="M1613" s="94"/>
      <c r="N1613" s="94"/>
      <c r="O1613" s="95"/>
      <c r="P1613" s="96"/>
      <c r="T1613" s="49">
        <v>1579</v>
      </c>
      <c r="U16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3" s="50" t="str">
        <f>IFERROR(INDEX(Tab_UBIGEO[],MATCH(PlnMsv_Tab_DocumentosAux[[#This Row],[ADQ_UBIGEO]],Tab_UBIGEO[UBIGEO],0),MATCH($V$34,Tab_UBIGEO[#Headers],0)),"")</f>
        <v/>
      </c>
      <c r="W1613" s="50" t="str">
        <f>IFERROR(INDEX(Tab_UBIGEO[],MATCH(PlnMsv_Tab_DocumentosAux[[#This Row],[ADQ_UBIGEO]],Tab_UBIGEO[UBIGEO],0),MATCH($W$34,Tab_UBIGEO[#Headers],0)),"")</f>
        <v/>
      </c>
      <c r="X1613" s="51" t="str">
        <f>IFERROR(INDEX(Tab_UBIGEO[],MATCH(PlnMsv_Tab_Documentos[[#This Row],[Departamento]],Tab_UBIGEO[Departamento],0),MATCH(X$34,Tab_UBIGEO[#Headers],0)),"")</f>
        <v/>
      </c>
      <c r="Y1613" s="51" t="str">
        <f>IFERROR(INDEX(Tab_UBIGEO[],MATCH(PlnMsv_Tab_Documentos[[#This Row],[Provincia]],Tab_UBIGEO[Provincia],0),MATCH(Y$34,Tab_UBIGEO[#Headers],0)),"")</f>
        <v/>
      </c>
      <c r="Z1613" s="50" t="str">
        <f>IF(PlnMsv_Tab_Documentos[[#This Row],[Departamento]]&lt;&gt;"",IF(COUNTIF(Tab_UBIGEO[Departamento],PlnMsv_Tab_Documentos[[#This Row],[Departamento]])&gt;=1,1,0),"")</f>
        <v/>
      </c>
      <c r="AA16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3" s="34"/>
    </row>
    <row r="1614" spans="3:29" ht="27.6" customHeight="1">
      <c r="C1614" s="88"/>
      <c r="D1614" s="89"/>
      <c r="E1614" s="90"/>
      <c r="F1614" s="91"/>
      <c r="G1614" s="92"/>
      <c r="H1614" s="93"/>
      <c r="I1614" s="93"/>
      <c r="J1614" s="94"/>
      <c r="K1614" s="94"/>
      <c r="L1614" s="94"/>
      <c r="M1614" s="94"/>
      <c r="N1614" s="94"/>
      <c r="O1614" s="95"/>
      <c r="P1614" s="96"/>
      <c r="T1614" s="49">
        <v>1580</v>
      </c>
      <c r="U16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4" s="50" t="str">
        <f>IFERROR(INDEX(Tab_UBIGEO[],MATCH(PlnMsv_Tab_DocumentosAux[[#This Row],[ADQ_UBIGEO]],Tab_UBIGEO[UBIGEO],0),MATCH($V$34,Tab_UBIGEO[#Headers],0)),"")</f>
        <v/>
      </c>
      <c r="W1614" s="50" t="str">
        <f>IFERROR(INDEX(Tab_UBIGEO[],MATCH(PlnMsv_Tab_DocumentosAux[[#This Row],[ADQ_UBIGEO]],Tab_UBIGEO[UBIGEO],0),MATCH($W$34,Tab_UBIGEO[#Headers],0)),"")</f>
        <v/>
      </c>
      <c r="X1614" s="51" t="str">
        <f>IFERROR(INDEX(Tab_UBIGEO[],MATCH(PlnMsv_Tab_Documentos[[#This Row],[Departamento]],Tab_UBIGEO[Departamento],0),MATCH(X$34,Tab_UBIGEO[#Headers],0)),"")</f>
        <v/>
      </c>
      <c r="Y1614" s="51" t="str">
        <f>IFERROR(INDEX(Tab_UBIGEO[],MATCH(PlnMsv_Tab_Documentos[[#This Row],[Provincia]],Tab_UBIGEO[Provincia],0),MATCH(Y$34,Tab_UBIGEO[#Headers],0)),"")</f>
        <v/>
      </c>
      <c r="Z1614" s="50" t="str">
        <f>IF(PlnMsv_Tab_Documentos[[#This Row],[Departamento]]&lt;&gt;"",IF(COUNTIF(Tab_UBIGEO[Departamento],PlnMsv_Tab_Documentos[[#This Row],[Departamento]])&gt;=1,1,0),"")</f>
        <v/>
      </c>
      <c r="AA16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4" s="34"/>
    </row>
    <row r="1615" spans="3:29" ht="27.6" customHeight="1">
      <c r="C1615" s="88"/>
      <c r="D1615" s="89"/>
      <c r="E1615" s="90"/>
      <c r="F1615" s="91"/>
      <c r="G1615" s="92"/>
      <c r="H1615" s="93"/>
      <c r="I1615" s="93"/>
      <c r="J1615" s="94"/>
      <c r="K1615" s="94"/>
      <c r="L1615" s="94"/>
      <c r="M1615" s="94"/>
      <c r="N1615" s="94"/>
      <c r="O1615" s="95"/>
      <c r="P1615" s="96"/>
      <c r="T1615" s="49">
        <v>1581</v>
      </c>
      <c r="U16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5" s="50" t="str">
        <f>IFERROR(INDEX(Tab_UBIGEO[],MATCH(PlnMsv_Tab_DocumentosAux[[#This Row],[ADQ_UBIGEO]],Tab_UBIGEO[UBIGEO],0),MATCH($V$34,Tab_UBIGEO[#Headers],0)),"")</f>
        <v/>
      </c>
      <c r="W1615" s="50" t="str">
        <f>IFERROR(INDEX(Tab_UBIGEO[],MATCH(PlnMsv_Tab_DocumentosAux[[#This Row],[ADQ_UBIGEO]],Tab_UBIGEO[UBIGEO],0),MATCH($W$34,Tab_UBIGEO[#Headers],0)),"")</f>
        <v/>
      </c>
      <c r="X1615" s="51" t="str">
        <f>IFERROR(INDEX(Tab_UBIGEO[],MATCH(PlnMsv_Tab_Documentos[[#This Row],[Departamento]],Tab_UBIGEO[Departamento],0),MATCH(X$34,Tab_UBIGEO[#Headers],0)),"")</f>
        <v/>
      </c>
      <c r="Y1615" s="51" t="str">
        <f>IFERROR(INDEX(Tab_UBIGEO[],MATCH(PlnMsv_Tab_Documentos[[#This Row],[Provincia]],Tab_UBIGEO[Provincia],0),MATCH(Y$34,Tab_UBIGEO[#Headers],0)),"")</f>
        <v/>
      </c>
      <c r="Z1615" s="50" t="str">
        <f>IF(PlnMsv_Tab_Documentos[[#This Row],[Departamento]]&lt;&gt;"",IF(COUNTIF(Tab_UBIGEO[Departamento],PlnMsv_Tab_Documentos[[#This Row],[Departamento]])&gt;=1,1,0),"")</f>
        <v/>
      </c>
      <c r="AA16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5" s="34"/>
    </row>
    <row r="1616" spans="3:29" ht="27.6" customHeight="1">
      <c r="C1616" s="88"/>
      <c r="D1616" s="89"/>
      <c r="E1616" s="90"/>
      <c r="F1616" s="91"/>
      <c r="G1616" s="92"/>
      <c r="H1616" s="93"/>
      <c r="I1616" s="93"/>
      <c r="J1616" s="94"/>
      <c r="K1616" s="94"/>
      <c r="L1616" s="94"/>
      <c r="M1616" s="94"/>
      <c r="N1616" s="94"/>
      <c r="O1616" s="95"/>
      <c r="P1616" s="96"/>
      <c r="T1616" s="49">
        <v>1582</v>
      </c>
      <c r="U16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6" s="50" t="str">
        <f>IFERROR(INDEX(Tab_UBIGEO[],MATCH(PlnMsv_Tab_DocumentosAux[[#This Row],[ADQ_UBIGEO]],Tab_UBIGEO[UBIGEO],0),MATCH($V$34,Tab_UBIGEO[#Headers],0)),"")</f>
        <v/>
      </c>
      <c r="W1616" s="50" t="str">
        <f>IFERROR(INDEX(Tab_UBIGEO[],MATCH(PlnMsv_Tab_DocumentosAux[[#This Row],[ADQ_UBIGEO]],Tab_UBIGEO[UBIGEO],0),MATCH($W$34,Tab_UBIGEO[#Headers],0)),"")</f>
        <v/>
      </c>
      <c r="X1616" s="51" t="str">
        <f>IFERROR(INDEX(Tab_UBIGEO[],MATCH(PlnMsv_Tab_Documentos[[#This Row],[Departamento]],Tab_UBIGEO[Departamento],0),MATCH(X$34,Tab_UBIGEO[#Headers],0)),"")</f>
        <v/>
      </c>
      <c r="Y1616" s="51" t="str">
        <f>IFERROR(INDEX(Tab_UBIGEO[],MATCH(PlnMsv_Tab_Documentos[[#This Row],[Provincia]],Tab_UBIGEO[Provincia],0),MATCH(Y$34,Tab_UBIGEO[#Headers],0)),"")</f>
        <v/>
      </c>
      <c r="Z1616" s="50" t="str">
        <f>IF(PlnMsv_Tab_Documentos[[#This Row],[Departamento]]&lt;&gt;"",IF(COUNTIF(Tab_UBIGEO[Departamento],PlnMsv_Tab_Documentos[[#This Row],[Departamento]])&gt;=1,1,0),"")</f>
        <v/>
      </c>
      <c r="AA16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6" s="34"/>
    </row>
    <row r="1617" spans="3:29" ht="27.6" customHeight="1">
      <c r="C1617" s="88"/>
      <c r="D1617" s="89"/>
      <c r="E1617" s="90"/>
      <c r="F1617" s="91"/>
      <c r="G1617" s="92"/>
      <c r="H1617" s="93"/>
      <c r="I1617" s="93"/>
      <c r="J1617" s="94"/>
      <c r="K1617" s="94"/>
      <c r="L1617" s="94"/>
      <c r="M1617" s="94"/>
      <c r="N1617" s="94"/>
      <c r="O1617" s="95"/>
      <c r="P1617" s="96"/>
      <c r="T1617" s="49">
        <v>1583</v>
      </c>
      <c r="U16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7" s="50" t="str">
        <f>IFERROR(INDEX(Tab_UBIGEO[],MATCH(PlnMsv_Tab_DocumentosAux[[#This Row],[ADQ_UBIGEO]],Tab_UBIGEO[UBIGEO],0),MATCH($V$34,Tab_UBIGEO[#Headers],0)),"")</f>
        <v/>
      </c>
      <c r="W1617" s="50" t="str">
        <f>IFERROR(INDEX(Tab_UBIGEO[],MATCH(PlnMsv_Tab_DocumentosAux[[#This Row],[ADQ_UBIGEO]],Tab_UBIGEO[UBIGEO],0),MATCH($W$34,Tab_UBIGEO[#Headers],0)),"")</f>
        <v/>
      </c>
      <c r="X1617" s="51" t="str">
        <f>IFERROR(INDEX(Tab_UBIGEO[],MATCH(PlnMsv_Tab_Documentos[[#This Row],[Departamento]],Tab_UBIGEO[Departamento],0),MATCH(X$34,Tab_UBIGEO[#Headers],0)),"")</f>
        <v/>
      </c>
      <c r="Y1617" s="51" t="str">
        <f>IFERROR(INDEX(Tab_UBIGEO[],MATCH(PlnMsv_Tab_Documentos[[#This Row],[Provincia]],Tab_UBIGEO[Provincia],0),MATCH(Y$34,Tab_UBIGEO[#Headers],0)),"")</f>
        <v/>
      </c>
      <c r="Z1617" s="50" t="str">
        <f>IF(PlnMsv_Tab_Documentos[[#This Row],[Departamento]]&lt;&gt;"",IF(COUNTIF(Tab_UBIGEO[Departamento],PlnMsv_Tab_Documentos[[#This Row],[Departamento]])&gt;=1,1,0),"")</f>
        <v/>
      </c>
      <c r="AA16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7" s="34"/>
    </row>
    <row r="1618" spans="3:29" ht="27.6" customHeight="1">
      <c r="C1618" s="88"/>
      <c r="D1618" s="89"/>
      <c r="E1618" s="90"/>
      <c r="F1618" s="91"/>
      <c r="G1618" s="92"/>
      <c r="H1618" s="93"/>
      <c r="I1618" s="93"/>
      <c r="J1618" s="94"/>
      <c r="K1618" s="94"/>
      <c r="L1618" s="94"/>
      <c r="M1618" s="94"/>
      <c r="N1618" s="94"/>
      <c r="O1618" s="95"/>
      <c r="P1618" s="96"/>
      <c r="T1618" s="49">
        <v>1584</v>
      </c>
      <c r="U16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8" s="50" t="str">
        <f>IFERROR(INDEX(Tab_UBIGEO[],MATCH(PlnMsv_Tab_DocumentosAux[[#This Row],[ADQ_UBIGEO]],Tab_UBIGEO[UBIGEO],0),MATCH($V$34,Tab_UBIGEO[#Headers],0)),"")</f>
        <v/>
      </c>
      <c r="W1618" s="50" t="str">
        <f>IFERROR(INDEX(Tab_UBIGEO[],MATCH(PlnMsv_Tab_DocumentosAux[[#This Row],[ADQ_UBIGEO]],Tab_UBIGEO[UBIGEO],0),MATCH($W$34,Tab_UBIGEO[#Headers],0)),"")</f>
        <v/>
      </c>
      <c r="X1618" s="51" t="str">
        <f>IFERROR(INDEX(Tab_UBIGEO[],MATCH(PlnMsv_Tab_Documentos[[#This Row],[Departamento]],Tab_UBIGEO[Departamento],0),MATCH(X$34,Tab_UBIGEO[#Headers],0)),"")</f>
        <v/>
      </c>
      <c r="Y1618" s="51" t="str">
        <f>IFERROR(INDEX(Tab_UBIGEO[],MATCH(PlnMsv_Tab_Documentos[[#This Row],[Provincia]],Tab_UBIGEO[Provincia],0),MATCH(Y$34,Tab_UBIGEO[#Headers],0)),"")</f>
        <v/>
      </c>
      <c r="Z1618" s="50" t="str">
        <f>IF(PlnMsv_Tab_Documentos[[#This Row],[Departamento]]&lt;&gt;"",IF(COUNTIF(Tab_UBIGEO[Departamento],PlnMsv_Tab_Documentos[[#This Row],[Departamento]])&gt;=1,1,0),"")</f>
        <v/>
      </c>
      <c r="AA16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8" s="34"/>
    </row>
    <row r="1619" spans="3:29" ht="27.6" customHeight="1">
      <c r="C1619" s="88"/>
      <c r="D1619" s="89"/>
      <c r="E1619" s="90"/>
      <c r="F1619" s="91"/>
      <c r="G1619" s="92"/>
      <c r="H1619" s="93"/>
      <c r="I1619" s="93"/>
      <c r="J1619" s="94"/>
      <c r="K1619" s="94"/>
      <c r="L1619" s="94"/>
      <c r="M1619" s="94"/>
      <c r="N1619" s="94"/>
      <c r="O1619" s="95"/>
      <c r="P1619" s="96"/>
      <c r="T1619" s="49">
        <v>1585</v>
      </c>
      <c r="U16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19" s="50" t="str">
        <f>IFERROR(INDEX(Tab_UBIGEO[],MATCH(PlnMsv_Tab_DocumentosAux[[#This Row],[ADQ_UBIGEO]],Tab_UBIGEO[UBIGEO],0),MATCH($V$34,Tab_UBIGEO[#Headers],0)),"")</f>
        <v/>
      </c>
      <c r="W1619" s="50" t="str">
        <f>IFERROR(INDEX(Tab_UBIGEO[],MATCH(PlnMsv_Tab_DocumentosAux[[#This Row],[ADQ_UBIGEO]],Tab_UBIGEO[UBIGEO],0),MATCH($W$34,Tab_UBIGEO[#Headers],0)),"")</f>
        <v/>
      </c>
      <c r="X1619" s="51" t="str">
        <f>IFERROR(INDEX(Tab_UBIGEO[],MATCH(PlnMsv_Tab_Documentos[[#This Row],[Departamento]],Tab_UBIGEO[Departamento],0),MATCH(X$34,Tab_UBIGEO[#Headers],0)),"")</f>
        <v/>
      </c>
      <c r="Y1619" s="51" t="str">
        <f>IFERROR(INDEX(Tab_UBIGEO[],MATCH(PlnMsv_Tab_Documentos[[#This Row],[Provincia]],Tab_UBIGEO[Provincia],0),MATCH(Y$34,Tab_UBIGEO[#Headers],0)),"")</f>
        <v/>
      </c>
      <c r="Z1619" s="50" t="str">
        <f>IF(PlnMsv_Tab_Documentos[[#This Row],[Departamento]]&lt;&gt;"",IF(COUNTIF(Tab_UBIGEO[Departamento],PlnMsv_Tab_Documentos[[#This Row],[Departamento]])&gt;=1,1,0),"")</f>
        <v/>
      </c>
      <c r="AA16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19" s="34"/>
    </row>
    <row r="1620" spans="3:29" ht="27.6" customHeight="1">
      <c r="C1620" s="88"/>
      <c r="D1620" s="89"/>
      <c r="E1620" s="90"/>
      <c r="F1620" s="91"/>
      <c r="G1620" s="92"/>
      <c r="H1620" s="93"/>
      <c r="I1620" s="93"/>
      <c r="J1620" s="94"/>
      <c r="K1620" s="94"/>
      <c r="L1620" s="94"/>
      <c r="M1620" s="94"/>
      <c r="N1620" s="94"/>
      <c r="O1620" s="95"/>
      <c r="P1620" s="96"/>
      <c r="T1620" s="49">
        <v>1586</v>
      </c>
      <c r="U16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0" s="50" t="str">
        <f>IFERROR(INDEX(Tab_UBIGEO[],MATCH(PlnMsv_Tab_DocumentosAux[[#This Row],[ADQ_UBIGEO]],Tab_UBIGEO[UBIGEO],0),MATCH($V$34,Tab_UBIGEO[#Headers],0)),"")</f>
        <v/>
      </c>
      <c r="W1620" s="50" t="str">
        <f>IFERROR(INDEX(Tab_UBIGEO[],MATCH(PlnMsv_Tab_DocumentosAux[[#This Row],[ADQ_UBIGEO]],Tab_UBIGEO[UBIGEO],0),MATCH($W$34,Tab_UBIGEO[#Headers],0)),"")</f>
        <v/>
      </c>
      <c r="X1620" s="51" t="str">
        <f>IFERROR(INDEX(Tab_UBIGEO[],MATCH(PlnMsv_Tab_Documentos[[#This Row],[Departamento]],Tab_UBIGEO[Departamento],0),MATCH(X$34,Tab_UBIGEO[#Headers],0)),"")</f>
        <v/>
      </c>
      <c r="Y1620" s="51" t="str">
        <f>IFERROR(INDEX(Tab_UBIGEO[],MATCH(PlnMsv_Tab_Documentos[[#This Row],[Provincia]],Tab_UBIGEO[Provincia],0),MATCH(Y$34,Tab_UBIGEO[#Headers],0)),"")</f>
        <v/>
      </c>
      <c r="Z1620" s="50" t="str">
        <f>IF(PlnMsv_Tab_Documentos[[#This Row],[Departamento]]&lt;&gt;"",IF(COUNTIF(Tab_UBIGEO[Departamento],PlnMsv_Tab_Documentos[[#This Row],[Departamento]])&gt;=1,1,0),"")</f>
        <v/>
      </c>
      <c r="AA16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0" s="34"/>
    </row>
    <row r="1621" spans="3:29" ht="27.6" customHeight="1">
      <c r="C1621" s="88"/>
      <c r="D1621" s="89"/>
      <c r="E1621" s="90"/>
      <c r="F1621" s="91"/>
      <c r="G1621" s="92"/>
      <c r="H1621" s="93"/>
      <c r="I1621" s="93"/>
      <c r="J1621" s="94"/>
      <c r="K1621" s="94"/>
      <c r="L1621" s="94"/>
      <c r="M1621" s="94"/>
      <c r="N1621" s="94"/>
      <c r="O1621" s="95"/>
      <c r="P1621" s="96"/>
      <c r="T1621" s="49">
        <v>1587</v>
      </c>
      <c r="U16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1" s="50" t="str">
        <f>IFERROR(INDEX(Tab_UBIGEO[],MATCH(PlnMsv_Tab_DocumentosAux[[#This Row],[ADQ_UBIGEO]],Tab_UBIGEO[UBIGEO],0),MATCH($V$34,Tab_UBIGEO[#Headers],0)),"")</f>
        <v/>
      </c>
      <c r="W1621" s="50" t="str">
        <f>IFERROR(INDEX(Tab_UBIGEO[],MATCH(PlnMsv_Tab_DocumentosAux[[#This Row],[ADQ_UBIGEO]],Tab_UBIGEO[UBIGEO],0),MATCH($W$34,Tab_UBIGEO[#Headers],0)),"")</f>
        <v/>
      </c>
      <c r="X1621" s="51" t="str">
        <f>IFERROR(INDEX(Tab_UBIGEO[],MATCH(PlnMsv_Tab_Documentos[[#This Row],[Departamento]],Tab_UBIGEO[Departamento],0),MATCH(X$34,Tab_UBIGEO[#Headers],0)),"")</f>
        <v/>
      </c>
      <c r="Y1621" s="51" t="str">
        <f>IFERROR(INDEX(Tab_UBIGEO[],MATCH(PlnMsv_Tab_Documentos[[#This Row],[Provincia]],Tab_UBIGEO[Provincia],0),MATCH(Y$34,Tab_UBIGEO[#Headers],0)),"")</f>
        <v/>
      </c>
      <c r="Z1621" s="50" t="str">
        <f>IF(PlnMsv_Tab_Documentos[[#This Row],[Departamento]]&lt;&gt;"",IF(COUNTIF(Tab_UBIGEO[Departamento],PlnMsv_Tab_Documentos[[#This Row],[Departamento]])&gt;=1,1,0),"")</f>
        <v/>
      </c>
      <c r="AA16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1" s="34"/>
    </row>
    <row r="1622" spans="3:29" ht="27.6" customHeight="1">
      <c r="C1622" s="88"/>
      <c r="D1622" s="89"/>
      <c r="E1622" s="90"/>
      <c r="F1622" s="91"/>
      <c r="G1622" s="92"/>
      <c r="H1622" s="93"/>
      <c r="I1622" s="93"/>
      <c r="J1622" s="94"/>
      <c r="K1622" s="94"/>
      <c r="L1622" s="94"/>
      <c r="M1622" s="94"/>
      <c r="N1622" s="94"/>
      <c r="O1622" s="95"/>
      <c r="P1622" s="96"/>
      <c r="T1622" s="49">
        <v>1588</v>
      </c>
      <c r="U16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2" s="50" t="str">
        <f>IFERROR(INDEX(Tab_UBIGEO[],MATCH(PlnMsv_Tab_DocumentosAux[[#This Row],[ADQ_UBIGEO]],Tab_UBIGEO[UBIGEO],0),MATCH($V$34,Tab_UBIGEO[#Headers],0)),"")</f>
        <v/>
      </c>
      <c r="W1622" s="50" t="str">
        <f>IFERROR(INDEX(Tab_UBIGEO[],MATCH(PlnMsv_Tab_DocumentosAux[[#This Row],[ADQ_UBIGEO]],Tab_UBIGEO[UBIGEO],0),MATCH($W$34,Tab_UBIGEO[#Headers],0)),"")</f>
        <v/>
      </c>
      <c r="X1622" s="51" t="str">
        <f>IFERROR(INDEX(Tab_UBIGEO[],MATCH(PlnMsv_Tab_Documentos[[#This Row],[Departamento]],Tab_UBIGEO[Departamento],0),MATCH(X$34,Tab_UBIGEO[#Headers],0)),"")</f>
        <v/>
      </c>
      <c r="Y1622" s="51" t="str">
        <f>IFERROR(INDEX(Tab_UBIGEO[],MATCH(PlnMsv_Tab_Documentos[[#This Row],[Provincia]],Tab_UBIGEO[Provincia],0),MATCH(Y$34,Tab_UBIGEO[#Headers],0)),"")</f>
        <v/>
      </c>
      <c r="Z1622" s="50" t="str">
        <f>IF(PlnMsv_Tab_Documentos[[#This Row],[Departamento]]&lt;&gt;"",IF(COUNTIF(Tab_UBIGEO[Departamento],PlnMsv_Tab_Documentos[[#This Row],[Departamento]])&gt;=1,1,0),"")</f>
        <v/>
      </c>
      <c r="AA16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2" s="34"/>
    </row>
    <row r="1623" spans="3:29" ht="27.6" customHeight="1">
      <c r="C1623" s="88"/>
      <c r="D1623" s="89"/>
      <c r="E1623" s="90"/>
      <c r="F1623" s="91"/>
      <c r="G1623" s="92"/>
      <c r="H1623" s="93"/>
      <c r="I1623" s="93"/>
      <c r="J1623" s="94"/>
      <c r="K1623" s="94"/>
      <c r="L1623" s="94"/>
      <c r="M1623" s="94"/>
      <c r="N1623" s="94"/>
      <c r="O1623" s="95"/>
      <c r="P1623" s="96"/>
      <c r="T1623" s="49">
        <v>1589</v>
      </c>
      <c r="U16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3" s="50" t="str">
        <f>IFERROR(INDEX(Tab_UBIGEO[],MATCH(PlnMsv_Tab_DocumentosAux[[#This Row],[ADQ_UBIGEO]],Tab_UBIGEO[UBIGEO],0),MATCH($V$34,Tab_UBIGEO[#Headers],0)),"")</f>
        <v/>
      </c>
      <c r="W1623" s="50" t="str">
        <f>IFERROR(INDEX(Tab_UBIGEO[],MATCH(PlnMsv_Tab_DocumentosAux[[#This Row],[ADQ_UBIGEO]],Tab_UBIGEO[UBIGEO],0),MATCH($W$34,Tab_UBIGEO[#Headers],0)),"")</f>
        <v/>
      </c>
      <c r="X1623" s="51" t="str">
        <f>IFERROR(INDEX(Tab_UBIGEO[],MATCH(PlnMsv_Tab_Documentos[[#This Row],[Departamento]],Tab_UBIGEO[Departamento],0),MATCH(X$34,Tab_UBIGEO[#Headers],0)),"")</f>
        <v/>
      </c>
      <c r="Y1623" s="51" t="str">
        <f>IFERROR(INDEX(Tab_UBIGEO[],MATCH(PlnMsv_Tab_Documentos[[#This Row],[Provincia]],Tab_UBIGEO[Provincia],0),MATCH(Y$34,Tab_UBIGEO[#Headers],0)),"")</f>
        <v/>
      </c>
      <c r="Z1623" s="50" t="str">
        <f>IF(PlnMsv_Tab_Documentos[[#This Row],[Departamento]]&lt;&gt;"",IF(COUNTIF(Tab_UBIGEO[Departamento],PlnMsv_Tab_Documentos[[#This Row],[Departamento]])&gt;=1,1,0),"")</f>
        <v/>
      </c>
      <c r="AA16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3" s="34"/>
    </row>
    <row r="1624" spans="3:29" ht="27.6" customHeight="1">
      <c r="C1624" s="88"/>
      <c r="D1624" s="89"/>
      <c r="E1624" s="90"/>
      <c r="F1624" s="91"/>
      <c r="G1624" s="92"/>
      <c r="H1624" s="93"/>
      <c r="I1624" s="93"/>
      <c r="J1624" s="94"/>
      <c r="K1624" s="94"/>
      <c r="L1624" s="94"/>
      <c r="M1624" s="94"/>
      <c r="N1624" s="94"/>
      <c r="O1624" s="95"/>
      <c r="P1624" s="96"/>
      <c r="T1624" s="49">
        <v>1590</v>
      </c>
      <c r="U16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4" s="50" t="str">
        <f>IFERROR(INDEX(Tab_UBIGEO[],MATCH(PlnMsv_Tab_DocumentosAux[[#This Row],[ADQ_UBIGEO]],Tab_UBIGEO[UBIGEO],0),MATCH($V$34,Tab_UBIGEO[#Headers],0)),"")</f>
        <v/>
      </c>
      <c r="W1624" s="50" t="str">
        <f>IFERROR(INDEX(Tab_UBIGEO[],MATCH(PlnMsv_Tab_DocumentosAux[[#This Row],[ADQ_UBIGEO]],Tab_UBIGEO[UBIGEO],0),MATCH($W$34,Tab_UBIGEO[#Headers],0)),"")</f>
        <v/>
      </c>
      <c r="X1624" s="51" t="str">
        <f>IFERROR(INDEX(Tab_UBIGEO[],MATCH(PlnMsv_Tab_Documentos[[#This Row],[Departamento]],Tab_UBIGEO[Departamento],0),MATCH(X$34,Tab_UBIGEO[#Headers],0)),"")</f>
        <v/>
      </c>
      <c r="Y1624" s="51" t="str">
        <f>IFERROR(INDEX(Tab_UBIGEO[],MATCH(PlnMsv_Tab_Documentos[[#This Row],[Provincia]],Tab_UBIGEO[Provincia],0),MATCH(Y$34,Tab_UBIGEO[#Headers],0)),"")</f>
        <v/>
      </c>
      <c r="Z1624" s="50" t="str">
        <f>IF(PlnMsv_Tab_Documentos[[#This Row],[Departamento]]&lt;&gt;"",IF(COUNTIF(Tab_UBIGEO[Departamento],PlnMsv_Tab_Documentos[[#This Row],[Departamento]])&gt;=1,1,0),"")</f>
        <v/>
      </c>
      <c r="AA16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4" s="34"/>
    </row>
    <row r="1625" spans="3:29" ht="27.6" customHeight="1">
      <c r="C1625" s="88"/>
      <c r="D1625" s="89"/>
      <c r="E1625" s="90"/>
      <c r="F1625" s="91"/>
      <c r="G1625" s="92"/>
      <c r="H1625" s="93"/>
      <c r="I1625" s="93"/>
      <c r="J1625" s="94"/>
      <c r="K1625" s="94"/>
      <c r="L1625" s="94"/>
      <c r="M1625" s="94"/>
      <c r="N1625" s="94"/>
      <c r="O1625" s="95"/>
      <c r="P1625" s="96"/>
      <c r="T1625" s="49">
        <v>1591</v>
      </c>
      <c r="U16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5" s="50" t="str">
        <f>IFERROR(INDEX(Tab_UBIGEO[],MATCH(PlnMsv_Tab_DocumentosAux[[#This Row],[ADQ_UBIGEO]],Tab_UBIGEO[UBIGEO],0),MATCH($V$34,Tab_UBIGEO[#Headers],0)),"")</f>
        <v/>
      </c>
      <c r="W1625" s="50" t="str">
        <f>IFERROR(INDEX(Tab_UBIGEO[],MATCH(PlnMsv_Tab_DocumentosAux[[#This Row],[ADQ_UBIGEO]],Tab_UBIGEO[UBIGEO],0),MATCH($W$34,Tab_UBIGEO[#Headers],0)),"")</f>
        <v/>
      </c>
      <c r="X1625" s="51" t="str">
        <f>IFERROR(INDEX(Tab_UBIGEO[],MATCH(PlnMsv_Tab_Documentos[[#This Row],[Departamento]],Tab_UBIGEO[Departamento],0),MATCH(X$34,Tab_UBIGEO[#Headers],0)),"")</f>
        <v/>
      </c>
      <c r="Y1625" s="51" t="str">
        <f>IFERROR(INDEX(Tab_UBIGEO[],MATCH(PlnMsv_Tab_Documentos[[#This Row],[Provincia]],Tab_UBIGEO[Provincia],0),MATCH(Y$34,Tab_UBIGEO[#Headers],0)),"")</f>
        <v/>
      </c>
      <c r="Z1625" s="50" t="str">
        <f>IF(PlnMsv_Tab_Documentos[[#This Row],[Departamento]]&lt;&gt;"",IF(COUNTIF(Tab_UBIGEO[Departamento],PlnMsv_Tab_Documentos[[#This Row],[Departamento]])&gt;=1,1,0),"")</f>
        <v/>
      </c>
      <c r="AA16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5" s="34"/>
    </row>
    <row r="1626" spans="3:29" ht="27.6" customHeight="1">
      <c r="C1626" s="88"/>
      <c r="D1626" s="89"/>
      <c r="E1626" s="90"/>
      <c r="F1626" s="91"/>
      <c r="G1626" s="92"/>
      <c r="H1626" s="93"/>
      <c r="I1626" s="93"/>
      <c r="J1626" s="94"/>
      <c r="K1626" s="94"/>
      <c r="L1626" s="94"/>
      <c r="M1626" s="94"/>
      <c r="N1626" s="94"/>
      <c r="O1626" s="95"/>
      <c r="P1626" s="96"/>
      <c r="T1626" s="49">
        <v>1592</v>
      </c>
      <c r="U16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6" s="50" t="str">
        <f>IFERROR(INDEX(Tab_UBIGEO[],MATCH(PlnMsv_Tab_DocumentosAux[[#This Row],[ADQ_UBIGEO]],Tab_UBIGEO[UBIGEO],0),MATCH($V$34,Tab_UBIGEO[#Headers],0)),"")</f>
        <v/>
      </c>
      <c r="W1626" s="50" t="str">
        <f>IFERROR(INDEX(Tab_UBIGEO[],MATCH(PlnMsv_Tab_DocumentosAux[[#This Row],[ADQ_UBIGEO]],Tab_UBIGEO[UBIGEO],0),MATCH($W$34,Tab_UBIGEO[#Headers],0)),"")</f>
        <v/>
      </c>
      <c r="X1626" s="51" t="str">
        <f>IFERROR(INDEX(Tab_UBIGEO[],MATCH(PlnMsv_Tab_Documentos[[#This Row],[Departamento]],Tab_UBIGEO[Departamento],0),MATCH(X$34,Tab_UBIGEO[#Headers],0)),"")</f>
        <v/>
      </c>
      <c r="Y1626" s="51" t="str">
        <f>IFERROR(INDEX(Tab_UBIGEO[],MATCH(PlnMsv_Tab_Documentos[[#This Row],[Provincia]],Tab_UBIGEO[Provincia],0),MATCH(Y$34,Tab_UBIGEO[#Headers],0)),"")</f>
        <v/>
      </c>
      <c r="Z1626" s="50" t="str">
        <f>IF(PlnMsv_Tab_Documentos[[#This Row],[Departamento]]&lt;&gt;"",IF(COUNTIF(Tab_UBIGEO[Departamento],PlnMsv_Tab_Documentos[[#This Row],[Departamento]])&gt;=1,1,0),"")</f>
        <v/>
      </c>
      <c r="AA16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6" s="34"/>
    </row>
    <row r="1627" spans="3:29" ht="27.6" customHeight="1">
      <c r="C1627" s="88"/>
      <c r="D1627" s="89"/>
      <c r="E1627" s="90"/>
      <c r="F1627" s="91"/>
      <c r="G1627" s="92"/>
      <c r="H1627" s="93"/>
      <c r="I1627" s="93"/>
      <c r="J1627" s="94"/>
      <c r="K1627" s="94"/>
      <c r="L1627" s="94"/>
      <c r="M1627" s="94"/>
      <c r="N1627" s="94"/>
      <c r="O1627" s="95"/>
      <c r="P1627" s="96"/>
      <c r="T1627" s="49">
        <v>1593</v>
      </c>
      <c r="U16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7" s="50" t="str">
        <f>IFERROR(INDEX(Tab_UBIGEO[],MATCH(PlnMsv_Tab_DocumentosAux[[#This Row],[ADQ_UBIGEO]],Tab_UBIGEO[UBIGEO],0),MATCH($V$34,Tab_UBIGEO[#Headers],0)),"")</f>
        <v/>
      </c>
      <c r="W1627" s="50" t="str">
        <f>IFERROR(INDEX(Tab_UBIGEO[],MATCH(PlnMsv_Tab_DocumentosAux[[#This Row],[ADQ_UBIGEO]],Tab_UBIGEO[UBIGEO],0),MATCH($W$34,Tab_UBIGEO[#Headers],0)),"")</f>
        <v/>
      </c>
      <c r="X1627" s="51" t="str">
        <f>IFERROR(INDEX(Tab_UBIGEO[],MATCH(PlnMsv_Tab_Documentos[[#This Row],[Departamento]],Tab_UBIGEO[Departamento],0),MATCH(X$34,Tab_UBIGEO[#Headers],0)),"")</f>
        <v/>
      </c>
      <c r="Y1627" s="51" t="str">
        <f>IFERROR(INDEX(Tab_UBIGEO[],MATCH(PlnMsv_Tab_Documentos[[#This Row],[Provincia]],Tab_UBIGEO[Provincia],0),MATCH(Y$34,Tab_UBIGEO[#Headers],0)),"")</f>
        <v/>
      </c>
      <c r="Z1627" s="50" t="str">
        <f>IF(PlnMsv_Tab_Documentos[[#This Row],[Departamento]]&lt;&gt;"",IF(COUNTIF(Tab_UBIGEO[Departamento],PlnMsv_Tab_Documentos[[#This Row],[Departamento]])&gt;=1,1,0),"")</f>
        <v/>
      </c>
      <c r="AA16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7" s="34"/>
    </row>
    <row r="1628" spans="3:29" ht="27.6" customHeight="1">
      <c r="C1628" s="88"/>
      <c r="D1628" s="89"/>
      <c r="E1628" s="90"/>
      <c r="F1628" s="91"/>
      <c r="G1628" s="92"/>
      <c r="H1628" s="93"/>
      <c r="I1628" s="93"/>
      <c r="J1628" s="94"/>
      <c r="K1628" s="94"/>
      <c r="L1628" s="94"/>
      <c r="M1628" s="94"/>
      <c r="N1628" s="94"/>
      <c r="O1628" s="95"/>
      <c r="P1628" s="96"/>
      <c r="T1628" s="49">
        <v>1594</v>
      </c>
      <c r="U16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8" s="50" t="str">
        <f>IFERROR(INDEX(Tab_UBIGEO[],MATCH(PlnMsv_Tab_DocumentosAux[[#This Row],[ADQ_UBIGEO]],Tab_UBIGEO[UBIGEO],0),MATCH($V$34,Tab_UBIGEO[#Headers],0)),"")</f>
        <v/>
      </c>
      <c r="W1628" s="50" t="str">
        <f>IFERROR(INDEX(Tab_UBIGEO[],MATCH(PlnMsv_Tab_DocumentosAux[[#This Row],[ADQ_UBIGEO]],Tab_UBIGEO[UBIGEO],0),MATCH($W$34,Tab_UBIGEO[#Headers],0)),"")</f>
        <v/>
      </c>
      <c r="X1628" s="51" t="str">
        <f>IFERROR(INDEX(Tab_UBIGEO[],MATCH(PlnMsv_Tab_Documentos[[#This Row],[Departamento]],Tab_UBIGEO[Departamento],0),MATCH(X$34,Tab_UBIGEO[#Headers],0)),"")</f>
        <v/>
      </c>
      <c r="Y1628" s="51" t="str">
        <f>IFERROR(INDEX(Tab_UBIGEO[],MATCH(PlnMsv_Tab_Documentos[[#This Row],[Provincia]],Tab_UBIGEO[Provincia],0),MATCH(Y$34,Tab_UBIGEO[#Headers],0)),"")</f>
        <v/>
      </c>
      <c r="Z1628" s="50" t="str">
        <f>IF(PlnMsv_Tab_Documentos[[#This Row],[Departamento]]&lt;&gt;"",IF(COUNTIF(Tab_UBIGEO[Departamento],PlnMsv_Tab_Documentos[[#This Row],[Departamento]])&gt;=1,1,0),"")</f>
        <v/>
      </c>
      <c r="AA16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8" s="34"/>
    </row>
    <row r="1629" spans="3:29" ht="27.6" customHeight="1">
      <c r="C1629" s="88"/>
      <c r="D1629" s="89"/>
      <c r="E1629" s="90"/>
      <c r="F1629" s="91"/>
      <c r="G1629" s="92"/>
      <c r="H1629" s="93"/>
      <c r="I1629" s="93"/>
      <c r="J1629" s="94"/>
      <c r="K1629" s="94"/>
      <c r="L1629" s="94"/>
      <c r="M1629" s="94"/>
      <c r="N1629" s="94"/>
      <c r="O1629" s="95"/>
      <c r="P1629" s="96"/>
      <c r="T1629" s="49">
        <v>1595</v>
      </c>
      <c r="U16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29" s="50" t="str">
        <f>IFERROR(INDEX(Tab_UBIGEO[],MATCH(PlnMsv_Tab_DocumentosAux[[#This Row],[ADQ_UBIGEO]],Tab_UBIGEO[UBIGEO],0),MATCH($V$34,Tab_UBIGEO[#Headers],0)),"")</f>
        <v/>
      </c>
      <c r="W1629" s="50" t="str">
        <f>IFERROR(INDEX(Tab_UBIGEO[],MATCH(PlnMsv_Tab_DocumentosAux[[#This Row],[ADQ_UBIGEO]],Tab_UBIGEO[UBIGEO],0),MATCH($W$34,Tab_UBIGEO[#Headers],0)),"")</f>
        <v/>
      </c>
      <c r="X1629" s="51" t="str">
        <f>IFERROR(INDEX(Tab_UBIGEO[],MATCH(PlnMsv_Tab_Documentos[[#This Row],[Departamento]],Tab_UBIGEO[Departamento],0),MATCH(X$34,Tab_UBIGEO[#Headers],0)),"")</f>
        <v/>
      </c>
      <c r="Y1629" s="51" t="str">
        <f>IFERROR(INDEX(Tab_UBIGEO[],MATCH(PlnMsv_Tab_Documentos[[#This Row],[Provincia]],Tab_UBIGEO[Provincia],0),MATCH(Y$34,Tab_UBIGEO[#Headers],0)),"")</f>
        <v/>
      </c>
      <c r="Z1629" s="50" t="str">
        <f>IF(PlnMsv_Tab_Documentos[[#This Row],[Departamento]]&lt;&gt;"",IF(COUNTIF(Tab_UBIGEO[Departamento],PlnMsv_Tab_Documentos[[#This Row],[Departamento]])&gt;=1,1,0),"")</f>
        <v/>
      </c>
      <c r="AA16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29" s="34"/>
    </row>
    <row r="1630" spans="3:29" ht="27.6" customHeight="1">
      <c r="C1630" s="88"/>
      <c r="D1630" s="89"/>
      <c r="E1630" s="90"/>
      <c r="F1630" s="91"/>
      <c r="G1630" s="92"/>
      <c r="H1630" s="93"/>
      <c r="I1630" s="93"/>
      <c r="J1630" s="94"/>
      <c r="K1630" s="94"/>
      <c r="L1630" s="94"/>
      <c r="M1630" s="94"/>
      <c r="N1630" s="94"/>
      <c r="O1630" s="95"/>
      <c r="P1630" s="96"/>
      <c r="T1630" s="49">
        <v>1596</v>
      </c>
      <c r="U16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0" s="50" t="str">
        <f>IFERROR(INDEX(Tab_UBIGEO[],MATCH(PlnMsv_Tab_DocumentosAux[[#This Row],[ADQ_UBIGEO]],Tab_UBIGEO[UBIGEO],0),MATCH($V$34,Tab_UBIGEO[#Headers],0)),"")</f>
        <v/>
      </c>
      <c r="W1630" s="50" t="str">
        <f>IFERROR(INDEX(Tab_UBIGEO[],MATCH(PlnMsv_Tab_DocumentosAux[[#This Row],[ADQ_UBIGEO]],Tab_UBIGEO[UBIGEO],0),MATCH($W$34,Tab_UBIGEO[#Headers],0)),"")</f>
        <v/>
      </c>
      <c r="X1630" s="51" t="str">
        <f>IFERROR(INDEX(Tab_UBIGEO[],MATCH(PlnMsv_Tab_Documentos[[#This Row],[Departamento]],Tab_UBIGEO[Departamento],0),MATCH(X$34,Tab_UBIGEO[#Headers],0)),"")</f>
        <v/>
      </c>
      <c r="Y1630" s="51" t="str">
        <f>IFERROR(INDEX(Tab_UBIGEO[],MATCH(PlnMsv_Tab_Documentos[[#This Row],[Provincia]],Tab_UBIGEO[Provincia],0),MATCH(Y$34,Tab_UBIGEO[#Headers],0)),"")</f>
        <v/>
      </c>
      <c r="Z1630" s="50" t="str">
        <f>IF(PlnMsv_Tab_Documentos[[#This Row],[Departamento]]&lt;&gt;"",IF(COUNTIF(Tab_UBIGEO[Departamento],PlnMsv_Tab_Documentos[[#This Row],[Departamento]])&gt;=1,1,0),"")</f>
        <v/>
      </c>
      <c r="AA16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0" s="34"/>
    </row>
    <row r="1631" spans="3:29" ht="27.6" customHeight="1">
      <c r="C1631" s="88"/>
      <c r="D1631" s="89"/>
      <c r="E1631" s="90"/>
      <c r="F1631" s="91"/>
      <c r="G1631" s="92"/>
      <c r="H1631" s="93"/>
      <c r="I1631" s="93"/>
      <c r="J1631" s="94"/>
      <c r="K1631" s="94"/>
      <c r="L1631" s="94"/>
      <c r="M1631" s="94"/>
      <c r="N1631" s="94"/>
      <c r="O1631" s="95"/>
      <c r="P1631" s="96"/>
      <c r="T1631" s="49">
        <v>1597</v>
      </c>
      <c r="U16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1" s="50" t="str">
        <f>IFERROR(INDEX(Tab_UBIGEO[],MATCH(PlnMsv_Tab_DocumentosAux[[#This Row],[ADQ_UBIGEO]],Tab_UBIGEO[UBIGEO],0),MATCH($V$34,Tab_UBIGEO[#Headers],0)),"")</f>
        <v/>
      </c>
      <c r="W1631" s="50" t="str">
        <f>IFERROR(INDEX(Tab_UBIGEO[],MATCH(PlnMsv_Tab_DocumentosAux[[#This Row],[ADQ_UBIGEO]],Tab_UBIGEO[UBIGEO],0),MATCH($W$34,Tab_UBIGEO[#Headers],0)),"")</f>
        <v/>
      </c>
      <c r="X1631" s="51" t="str">
        <f>IFERROR(INDEX(Tab_UBIGEO[],MATCH(PlnMsv_Tab_Documentos[[#This Row],[Departamento]],Tab_UBIGEO[Departamento],0),MATCH(X$34,Tab_UBIGEO[#Headers],0)),"")</f>
        <v/>
      </c>
      <c r="Y1631" s="51" t="str">
        <f>IFERROR(INDEX(Tab_UBIGEO[],MATCH(PlnMsv_Tab_Documentos[[#This Row],[Provincia]],Tab_UBIGEO[Provincia],0),MATCH(Y$34,Tab_UBIGEO[#Headers],0)),"")</f>
        <v/>
      </c>
      <c r="Z1631" s="50" t="str">
        <f>IF(PlnMsv_Tab_Documentos[[#This Row],[Departamento]]&lt;&gt;"",IF(COUNTIF(Tab_UBIGEO[Departamento],PlnMsv_Tab_Documentos[[#This Row],[Departamento]])&gt;=1,1,0),"")</f>
        <v/>
      </c>
      <c r="AA16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1" s="34"/>
    </row>
    <row r="1632" spans="3:29" ht="27.6" customHeight="1">
      <c r="C1632" s="88"/>
      <c r="D1632" s="89"/>
      <c r="E1632" s="90"/>
      <c r="F1632" s="91"/>
      <c r="G1632" s="92"/>
      <c r="H1632" s="93"/>
      <c r="I1632" s="93"/>
      <c r="J1632" s="94"/>
      <c r="K1632" s="94"/>
      <c r="L1632" s="94"/>
      <c r="M1632" s="94"/>
      <c r="N1632" s="94"/>
      <c r="O1632" s="95"/>
      <c r="P1632" s="96"/>
      <c r="T1632" s="49">
        <v>1598</v>
      </c>
      <c r="U16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2" s="50" t="str">
        <f>IFERROR(INDEX(Tab_UBIGEO[],MATCH(PlnMsv_Tab_DocumentosAux[[#This Row],[ADQ_UBIGEO]],Tab_UBIGEO[UBIGEO],0),MATCH($V$34,Tab_UBIGEO[#Headers],0)),"")</f>
        <v/>
      </c>
      <c r="W1632" s="50" t="str">
        <f>IFERROR(INDEX(Tab_UBIGEO[],MATCH(PlnMsv_Tab_DocumentosAux[[#This Row],[ADQ_UBIGEO]],Tab_UBIGEO[UBIGEO],0),MATCH($W$34,Tab_UBIGEO[#Headers],0)),"")</f>
        <v/>
      </c>
      <c r="X1632" s="51" t="str">
        <f>IFERROR(INDEX(Tab_UBIGEO[],MATCH(PlnMsv_Tab_Documentos[[#This Row],[Departamento]],Tab_UBIGEO[Departamento],0),MATCH(X$34,Tab_UBIGEO[#Headers],0)),"")</f>
        <v/>
      </c>
      <c r="Y1632" s="51" t="str">
        <f>IFERROR(INDEX(Tab_UBIGEO[],MATCH(PlnMsv_Tab_Documentos[[#This Row],[Provincia]],Tab_UBIGEO[Provincia],0),MATCH(Y$34,Tab_UBIGEO[#Headers],0)),"")</f>
        <v/>
      </c>
      <c r="Z1632" s="50" t="str">
        <f>IF(PlnMsv_Tab_Documentos[[#This Row],[Departamento]]&lt;&gt;"",IF(COUNTIF(Tab_UBIGEO[Departamento],PlnMsv_Tab_Documentos[[#This Row],[Departamento]])&gt;=1,1,0),"")</f>
        <v/>
      </c>
      <c r="AA16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2" s="34"/>
    </row>
    <row r="1633" spans="3:29" ht="27.6" customHeight="1">
      <c r="C1633" s="88"/>
      <c r="D1633" s="89"/>
      <c r="E1633" s="90"/>
      <c r="F1633" s="91"/>
      <c r="G1633" s="92"/>
      <c r="H1633" s="93"/>
      <c r="I1633" s="93"/>
      <c r="J1633" s="94"/>
      <c r="K1633" s="94"/>
      <c r="L1633" s="94"/>
      <c r="M1633" s="94"/>
      <c r="N1633" s="94"/>
      <c r="O1633" s="95"/>
      <c r="P1633" s="96"/>
      <c r="T1633" s="49">
        <v>1599</v>
      </c>
      <c r="U16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3" s="50" t="str">
        <f>IFERROR(INDEX(Tab_UBIGEO[],MATCH(PlnMsv_Tab_DocumentosAux[[#This Row],[ADQ_UBIGEO]],Tab_UBIGEO[UBIGEO],0),MATCH($V$34,Tab_UBIGEO[#Headers],0)),"")</f>
        <v/>
      </c>
      <c r="W1633" s="50" t="str">
        <f>IFERROR(INDEX(Tab_UBIGEO[],MATCH(PlnMsv_Tab_DocumentosAux[[#This Row],[ADQ_UBIGEO]],Tab_UBIGEO[UBIGEO],0),MATCH($W$34,Tab_UBIGEO[#Headers],0)),"")</f>
        <v/>
      </c>
      <c r="X1633" s="51" t="str">
        <f>IFERROR(INDEX(Tab_UBIGEO[],MATCH(PlnMsv_Tab_Documentos[[#This Row],[Departamento]],Tab_UBIGEO[Departamento],0),MATCH(X$34,Tab_UBIGEO[#Headers],0)),"")</f>
        <v/>
      </c>
      <c r="Y1633" s="51" t="str">
        <f>IFERROR(INDEX(Tab_UBIGEO[],MATCH(PlnMsv_Tab_Documentos[[#This Row],[Provincia]],Tab_UBIGEO[Provincia],0),MATCH(Y$34,Tab_UBIGEO[#Headers],0)),"")</f>
        <v/>
      </c>
      <c r="Z1633" s="50" t="str">
        <f>IF(PlnMsv_Tab_Documentos[[#This Row],[Departamento]]&lt;&gt;"",IF(COUNTIF(Tab_UBIGEO[Departamento],PlnMsv_Tab_Documentos[[#This Row],[Departamento]])&gt;=1,1,0),"")</f>
        <v/>
      </c>
      <c r="AA16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3" s="34"/>
    </row>
    <row r="1634" spans="3:29" ht="27.6" customHeight="1">
      <c r="C1634" s="88"/>
      <c r="D1634" s="89"/>
      <c r="E1634" s="90"/>
      <c r="F1634" s="91"/>
      <c r="G1634" s="92"/>
      <c r="H1634" s="93"/>
      <c r="I1634" s="93"/>
      <c r="J1634" s="94"/>
      <c r="K1634" s="94"/>
      <c r="L1634" s="94"/>
      <c r="M1634" s="94"/>
      <c r="N1634" s="94"/>
      <c r="O1634" s="95"/>
      <c r="P1634" s="96"/>
      <c r="T1634" s="49">
        <v>1600</v>
      </c>
      <c r="U16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4" s="50" t="str">
        <f>IFERROR(INDEX(Tab_UBIGEO[],MATCH(PlnMsv_Tab_DocumentosAux[[#This Row],[ADQ_UBIGEO]],Tab_UBIGEO[UBIGEO],0),MATCH($V$34,Tab_UBIGEO[#Headers],0)),"")</f>
        <v/>
      </c>
      <c r="W1634" s="50" t="str">
        <f>IFERROR(INDEX(Tab_UBIGEO[],MATCH(PlnMsv_Tab_DocumentosAux[[#This Row],[ADQ_UBIGEO]],Tab_UBIGEO[UBIGEO],0),MATCH($W$34,Tab_UBIGEO[#Headers],0)),"")</f>
        <v/>
      </c>
      <c r="X1634" s="51" t="str">
        <f>IFERROR(INDEX(Tab_UBIGEO[],MATCH(PlnMsv_Tab_Documentos[[#This Row],[Departamento]],Tab_UBIGEO[Departamento],0),MATCH(X$34,Tab_UBIGEO[#Headers],0)),"")</f>
        <v/>
      </c>
      <c r="Y1634" s="51" t="str">
        <f>IFERROR(INDEX(Tab_UBIGEO[],MATCH(PlnMsv_Tab_Documentos[[#This Row],[Provincia]],Tab_UBIGEO[Provincia],0),MATCH(Y$34,Tab_UBIGEO[#Headers],0)),"")</f>
        <v/>
      </c>
      <c r="Z1634" s="50" t="str">
        <f>IF(PlnMsv_Tab_Documentos[[#This Row],[Departamento]]&lt;&gt;"",IF(COUNTIF(Tab_UBIGEO[Departamento],PlnMsv_Tab_Documentos[[#This Row],[Departamento]])&gt;=1,1,0),"")</f>
        <v/>
      </c>
      <c r="AA16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4" s="34"/>
    </row>
    <row r="1635" spans="3:29" ht="27.6" customHeight="1">
      <c r="C1635" s="88"/>
      <c r="D1635" s="89"/>
      <c r="E1635" s="90"/>
      <c r="F1635" s="91"/>
      <c r="G1635" s="92"/>
      <c r="H1635" s="93"/>
      <c r="I1635" s="93"/>
      <c r="J1635" s="94"/>
      <c r="K1635" s="94"/>
      <c r="L1635" s="94"/>
      <c r="M1635" s="94"/>
      <c r="N1635" s="94"/>
      <c r="O1635" s="95"/>
      <c r="P1635" s="96"/>
      <c r="T1635" s="49">
        <v>1601</v>
      </c>
      <c r="U16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5" s="50" t="str">
        <f>IFERROR(INDEX(Tab_UBIGEO[],MATCH(PlnMsv_Tab_DocumentosAux[[#This Row],[ADQ_UBIGEO]],Tab_UBIGEO[UBIGEO],0),MATCH($V$34,Tab_UBIGEO[#Headers],0)),"")</f>
        <v/>
      </c>
      <c r="W1635" s="50" t="str">
        <f>IFERROR(INDEX(Tab_UBIGEO[],MATCH(PlnMsv_Tab_DocumentosAux[[#This Row],[ADQ_UBIGEO]],Tab_UBIGEO[UBIGEO],0),MATCH($W$34,Tab_UBIGEO[#Headers],0)),"")</f>
        <v/>
      </c>
      <c r="X1635" s="51" t="str">
        <f>IFERROR(INDEX(Tab_UBIGEO[],MATCH(PlnMsv_Tab_Documentos[[#This Row],[Departamento]],Tab_UBIGEO[Departamento],0),MATCH(X$34,Tab_UBIGEO[#Headers],0)),"")</f>
        <v/>
      </c>
      <c r="Y1635" s="51" t="str">
        <f>IFERROR(INDEX(Tab_UBIGEO[],MATCH(PlnMsv_Tab_Documentos[[#This Row],[Provincia]],Tab_UBIGEO[Provincia],0),MATCH(Y$34,Tab_UBIGEO[#Headers],0)),"")</f>
        <v/>
      </c>
      <c r="Z1635" s="50" t="str">
        <f>IF(PlnMsv_Tab_Documentos[[#This Row],[Departamento]]&lt;&gt;"",IF(COUNTIF(Tab_UBIGEO[Departamento],PlnMsv_Tab_Documentos[[#This Row],[Departamento]])&gt;=1,1,0),"")</f>
        <v/>
      </c>
      <c r="AA16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5" s="34"/>
    </row>
    <row r="1636" spans="3:29" ht="27.6" customHeight="1">
      <c r="C1636" s="88"/>
      <c r="D1636" s="89"/>
      <c r="E1636" s="90"/>
      <c r="F1636" s="91"/>
      <c r="G1636" s="92"/>
      <c r="H1636" s="93"/>
      <c r="I1636" s="93"/>
      <c r="J1636" s="94"/>
      <c r="K1636" s="94"/>
      <c r="L1636" s="94"/>
      <c r="M1636" s="94"/>
      <c r="N1636" s="94"/>
      <c r="O1636" s="95"/>
      <c r="P1636" s="96"/>
      <c r="T1636" s="49">
        <v>1602</v>
      </c>
      <c r="U16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6" s="50" t="str">
        <f>IFERROR(INDEX(Tab_UBIGEO[],MATCH(PlnMsv_Tab_DocumentosAux[[#This Row],[ADQ_UBIGEO]],Tab_UBIGEO[UBIGEO],0),MATCH($V$34,Tab_UBIGEO[#Headers],0)),"")</f>
        <v/>
      </c>
      <c r="W1636" s="50" t="str">
        <f>IFERROR(INDEX(Tab_UBIGEO[],MATCH(PlnMsv_Tab_DocumentosAux[[#This Row],[ADQ_UBIGEO]],Tab_UBIGEO[UBIGEO],0),MATCH($W$34,Tab_UBIGEO[#Headers],0)),"")</f>
        <v/>
      </c>
      <c r="X1636" s="51" t="str">
        <f>IFERROR(INDEX(Tab_UBIGEO[],MATCH(PlnMsv_Tab_Documentos[[#This Row],[Departamento]],Tab_UBIGEO[Departamento],0),MATCH(X$34,Tab_UBIGEO[#Headers],0)),"")</f>
        <v/>
      </c>
      <c r="Y1636" s="51" t="str">
        <f>IFERROR(INDEX(Tab_UBIGEO[],MATCH(PlnMsv_Tab_Documentos[[#This Row],[Provincia]],Tab_UBIGEO[Provincia],0),MATCH(Y$34,Tab_UBIGEO[#Headers],0)),"")</f>
        <v/>
      </c>
      <c r="Z1636" s="50" t="str">
        <f>IF(PlnMsv_Tab_Documentos[[#This Row],[Departamento]]&lt;&gt;"",IF(COUNTIF(Tab_UBIGEO[Departamento],PlnMsv_Tab_Documentos[[#This Row],[Departamento]])&gt;=1,1,0),"")</f>
        <v/>
      </c>
      <c r="AA16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6" s="34"/>
    </row>
    <row r="1637" spans="3:29" ht="27.6" customHeight="1">
      <c r="C1637" s="88"/>
      <c r="D1637" s="89"/>
      <c r="E1637" s="90"/>
      <c r="F1637" s="91"/>
      <c r="G1637" s="92"/>
      <c r="H1637" s="93"/>
      <c r="I1637" s="93"/>
      <c r="J1637" s="94"/>
      <c r="K1637" s="94"/>
      <c r="L1637" s="94"/>
      <c r="M1637" s="94"/>
      <c r="N1637" s="94"/>
      <c r="O1637" s="95"/>
      <c r="P1637" s="96"/>
      <c r="T1637" s="49">
        <v>1603</v>
      </c>
      <c r="U16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7" s="50" t="str">
        <f>IFERROR(INDEX(Tab_UBIGEO[],MATCH(PlnMsv_Tab_DocumentosAux[[#This Row],[ADQ_UBIGEO]],Tab_UBIGEO[UBIGEO],0),MATCH($V$34,Tab_UBIGEO[#Headers],0)),"")</f>
        <v/>
      </c>
      <c r="W1637" s="50" t="str">
        <f>IFERROR(INDEX(Tab_UBIGEO[],MATCH(PlnMsv_Tab_DocumentosAux[[#This Row],[ADQ_UBIGEO]],Tab_UBIGEO[UBIGEO],0),MATCH($W$34,Tab_UBIGEO[#Headers],0)),"")</f>
        <v/>
      </c>
      <c r="X1637" s="51" t="str">
        <f>IFERROR(INDEX(Tab_UBIGEO[],MATCH(PlnMsv_Tab_Documentos[[#This Row],[Departamento]],Tab_UBIGEO[Departamento],0),MATCH(X$34,Tab_UBIGEO[#Headers],0)),"")</f>
        <v/>
      </c>
      <c r="Y1637" s="51" t="str">
        <f>IFERROR(INDEX(Tab_UBIGEO[],MATCH(PlnMsv_Tab_Documentos[[#This Row],[Provincia]],Tab_UBIGEO[Provincia],0),MATCH(Y$34,Tab_UBIGEO[#Headers],0)),"")</f>
        <v/>
      </c>
      <c r="Z1637" s="50" t="str">
        <f>IF(PlnMsv_Tab_Documentos[[#This Row],[Departamento]]&lt;&gt;"",IF(COUNTIF(Tab_UBIGEO[Departamento],PlnMsv_Tab_Documentos[[#This Row],[Departamento]])&gt;=1,1,0),"")</f>
        <v/>
      </c>
      <c r="AA16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7" s="34"/>
    </row>
    <row r="1638" spans="3:29" ht="27.6" customHeight="1">
      <c r="C1638" s="88"/>
      <c r="D1638" s="89"/>
      <c r="E1638" s="90"/>
      <c r="F1638" s="91"/>
      <c r="G1638" s="92"/>
      <c r="H1638" s="93"/>
      <c r="I1638" s="93"/>
      <c r="J1638" s="94"/>
      <c r="K1638" s="94"/>
      <c r="L1638" s="94"/>
      <c r="M1638" s="94"/>
      <c r="N1638" s="94"/>
      <c r="O1638" s="95"/>
      <c r="P1638" s="96"/>
      <c r="T1638" s="49">
        <v>1604</v>
      </c>
      <c r="U16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8" s="50" t="str">
        <f>IFERROR(INDEX(Tab_UBIGEO[],MATCH(PlnMsv_Tab_DocumentosAux[[#This Row],[ADQ_UBIGEO]],Tab_UBIGEO[UBIGEO],0),MATCH($V$34,Tab_UBIGEO[#Headers],0)),"")</f>
        <v/>
      </c>
      <c r="W1638" s="50" t="str">
        <f>IFERROR(INDEX(Tab_UBIGEO[],MATCH(PlnMsv_Tab_DocumentosAux[[#This Row],[ADQ_UBIGEO]],Tab_UBIGEO[UBIGEO],0),MATCH($W$34,Tab_UBIGEO[#Headers],0)),"")</f>
        <v/>
      </c>
      <c r="X1638" s="51" t="str">
        <f>IFERROR(INDEX(Tab_UBIGEO[],MATCH(PlnMsv_Tab_Documentos[[#This Row],[Departamento]],Tab_UBIGEO[Departamento],0),MATCH(X$34,Tab_UBIGEO[#Headers],0)),"")</f>
        <v/>
      </c>
      <c r="Y1638" s="51" t="str">
        <f>IFERROR(INDEX(Tab_UBIGEO[],MATCH(PlnMsv_Tab_Documentos[[#This Row],[Provincia]],Tab_UBIGEO[Provincia],0),MATCH(Y$34,Tab_UBIGEO[#Headers],0)),"")</f>
        <v/>
      </c>
      <c r="Z1638" s="50" t="str">
        <f>IF(PlnMsv_Tab_Documentos[[#This Row],[Departamento]]&lt;&gt;"",IF(COUNTIF(Tab_UBIGEO[Departamento],PlnMsv_Tab_Documentos[[#This Row],[Departamento]])&gt;=1,1,0),"")</f>
        <v/>
      </c>
      <c r="AA16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8" s="34"/>
    </row>
    <row r="1639" spans="3:29" ht="27.6" customHeight="1">
      <c r="C1639" s="88"/>
      <c r="D1639" s="89"/>
      <c r="E1639" s="90"/>
      <c r="F1639" s="91"/>
      <c r="G1639" s="92"/>
      <c r="H1639" s="93"/>
      <c r="I1639" s="93"/>
      <c r="J1639" s="94"/>
      <c r="K1639" s="94"/>
      <c r="L1639" s="94"/>
      <c r="M1639" s="94"/>
      <c r="N1639" s="94"/>
      <c r="O1639" s="95"/>
      <c r="P1639" s="96"/>
      <c r="T1639" s="49">
        <v>1605</v>
      </c>
      <c r="U16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39" s="50" t="str">
        <f>IFERROR(INDEX(Tab_UBIGEO[],MATCH(PlnMsv_Tab_DocumentosAux[[#This Row],[ADQ_UBIGEO]],Tab_UBIGEO[UBIGEO],0),MATCH($V$34,Tab_UBIGEO[#Headers],0)),"")</f>
        <v/>
      </c>
      <c r="W1639" s="50" t="str">
        <f>IFERROR(INDEX(Tab_UBIGEO[],MATCH(PlnMsv_Tab_DocumentosAux[[#This Row],[ADQ_UBIGEO]],Tab_UBIGEO[UBIGEO],0),MATCH($W$34,Tab_UBIGEO[#Headers],0)),"")</f>
        <v/>
      </c>
      <c r="X1639" s="51" t="str">
        <f>IFERROR(INDEX(Tab_UBIGEO[],MATCH(PlnMsv_Tab_Documentos[[#This Row],[Departamento]],Tab_UBIGEO[Departamento],0),MATCH(X$34,Tab_UBIGEO[#Headers],0)),"")</f>
        <v/>
      </c>
      <c r="Y1639" s="51" t="str">
        <f>IFERROR(INDEX(Tab_UBIGEO[],MATCH(PlnMsv_Tab_Documentos[[#This Row],[Provincia]],Tab_UBIGEO[Provincia],0),MATCH(Y$34,Tab_UBIGEO[#Headers],0)),"")</f>
        <v/>
      </c>
      <c r="Z1639" s="50" t="str">
        <f>IF(PlnMsv_Tab_Documentos[[#This Row],[Departamento]]&lt;&gt;"",IF(COUNTIF(Tab_UBIGEO[Departamento],PlnMsv_Tab_Documentos[[#This Row],[Departamento]])&gt;=1,1,0),"")</f>
        <v/>
      </c>
      <c r="AA16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39" s="34"/>
    </row>
    <row r="1640" spans="3:29" ht="27.6" customHeight="1">
      <c r="C1640" s="88"/>
      <c r="D1640" s="89"/>
      <c r="E1640" s="90"/>
      <c r="F1640" s="91"/>
      <c r="G1640" s="92"/>
      <c r="H1640" s="93"/>
      <c r="I1640" s="93"/>
      <c r="J1640" s="94"/>
      <c r="K1640" s="94"/>
      <c r="L1640" s="94"/>
      <c r="M1640" s="94"/>
      <c r="N1640" s="94"/>
      <c r="O1640" s="95"/>
      <c r="P1640" s="96"/>
      <c r="T1640" s="49">
        <v>1606</v>
      </c>
      <c r="U16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0" s="50" t="str">
        <f>IFERROR(INDEX(Tab_UBIGEO[],MATCH(PlnMsv_Tab_DocumentosAux[[#This Row],[ADQ_UBIGEO]],Tab_UBIGEO[UBIGEO],0),MATCH($V$34,Tab_UBIGEO[#Headers],0)),"")</f>
        <v/>
      </c>
      <c r="W1640" s="50" t="str">
        <f>IFERROR(INDEX(Tab_UBIGEO[],MATCH(PlnMsv_Tab_DocumentosAux[[#This Row],[ADQ_UBIGEO]],Tab_UBIGEO[UBIGEO],0),MATCH($W$34,Tab_UBIGEO[#Headers],0)),"")</f>
        <v/>
      </c>
      <c r="X1640" s="51" t="str">
        <f>IFERROR(INDEX(Tab_UBIGEO[],MATCH(PlnMsv_Tab_Documentos[[#This Row],[Departamento]],Tab_UBIGEO[Departamento],0),MATCH(X$34,Tab_UBIGEO[#Headers],0)),"")</f>
        <v/>
      </c>
      <c r="Y1640" s="51" t="str">
        <f>IFERROR(INDEX(Tab_UBIGEO[],MATCH(PlnMsv_Tab_Documentos[[#This Row],[Provincia]],Tab_UBIGEO[Provincia],0),MATCH(Y$34,Tab_UBIGEO[#Headers],0)),"")</f>
        <v/>
      </c>
      <c r="Z1640" s="50" t="str">
        <f>IF(PlnMsv_Tab_Documentos[[#This Row],[Departamento]]&lt;&gt;"",IF(COUNTIF(Tab_UBIGEO[Departamento],PlnMsv_Tab_Documentos[[#This Row],[Departamento]])&gt;=1,1,0),"")</f>
        <v/>
      </c>
      <c r="AA16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0" s="34"/>
    </row>
    <row r="1641" spans="3:29" ht="27.6" customHeight="1">
      <c r="C1641" s="88"/>
      <c r="D1641" s="89"/>
      <c r="E1641" s="90"/>
      <c r="F1641" s="91"/>
      <c r="G1641" s="92"/>
      <c r="H1641" s="93"/>
      <c r="I1641" s="93"/>
      <c r="J1641" s="94"/>
      <c r="K1641" s="94"/>
      <c r="L1641" s="94"/>
      <c r="M1641" s="94"/>
      <c r="N1641" s="94"/>
      <c r="O1641" s="95"/>
      <c r="P1641" s="96"/>
      <c r="T1641" s="49">
        <v>1607</v>
      </c>
      <c r="U16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1" s="50" t="str">
        <f>IFERROR(INDEX(Tab_UBIGEO[],MATCH(PlnMsv_Tab_DocumentosAux[[#This Row],[ADQ_UBIGEO]],Tab_UBIGEO[UBIGEO],0),MATCH($V$34,Tab_UBIGEO[#Headers],0)),"")</f>
        <v/>
      </c>
      <c r="W1641" s="50" t="str">
        <f>IFERROR(INDEX(Tab_UBIGEO[],MATCH(PlnMsv_Tab_DocumentosAux[[#This Row],[ADQ_UBIGEO]],Tab_UBIGEO[UBIGEO],0),MATCH($W$34,Tab_UBIGEO[#Headers],0)),"")</f>
        <v/>
      </c>
      <c r="X1641" s="51" t="str">
        <f>IFERROR(INDEX(Tab_UBIGEO[],MATCH(PlnMsv_Tab_Documentos[[#This Row],[Departamento]],Tab_UBIGEO[Departamento],0),MATCH(X$34,Tab_UBIGEO[#Headers],0)),"")</f>
        <v/>
      </c>
      <c r="Y1641" s="51" t="str">
        <f>IFERROR(INDEX(Tab_UBIGEO[],MATCH(PlnMsv_Tab_Documentos[[#This Row],[Provincia]],Tab_UBIGEO[Provincia],0),MATCH(Y$34,Tab_UBIGEO[#Headers],0)),"")</f>
        <v/>
      </c>
      <c r="Z1641" s="50" t="str">
        <f>IF(PlnMsv_Tab_Documentos[[#This Row],[Departamento]]&lt;&gt;"",IF(COUNTIF(Tab_UBIGEO[Departamento],PlnMsv_Tab_Documentos[[#This Row],[Departamento]])&gt;=1,1,0),"")</f>
        <v/>
      </c>
      <c r="AA16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1" s="34"/>
    </row>
    <row r="1642" spans="3:29" ht="27.6" customHeight="1">
      <c r="C1642" s="88"/>
      <c r="D1642" s="89"/>
      <c r="E1642" s="90"/>
      <c r="F1642" s="91"/>
      <c r="G1642" s="92"/>
      <c r="H1642" s="93"/>
      <c r="I1642" s="93"/>
      <c r="J1642" s="94"/>
      <c r="K1642" s="94"/>
      <c r="L1642" s="94"/>
      <c r="M1642" s="94"/>
      <c r="N1642" s="94"/>
      <c r="O1642" s="95"/>
      <c r="P1642" s="96"/>
      <c r="T1642" s="49">
        <v>1608</v>
      </c>
      <c r="U16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2" s="50" t="str">
        <f>IFERROR(INDEX(Tab_UBIGEO[],MATCH(PlnMsv_Tab_DocumentosAux[[#This Row],[ADQ_UBIGEO]],Tab_UBIGEO[UBIGEO],0),MATCH($V$34,Tab_UBIGEO[#Headers],0)),"")</f>
        <v/>
      </c>
      <c r="W1642" s="50" t="str">
        <f>IFERROR(INDEX(Tab_UBIGEO[],MATCH(PlnMsv_Tab_DocumentosAux[[#This Row],[ADQ_UBIGEO]],Tab_UBIGEO[UBIGEO],0),MATCH($W$34,Tab_UBIGEO[#Headers],0)),"")</f>
        <v/>
      </c>
      <c r="X1642" s="51" t="str">
        <f>IFERROR(INDEX(Tab_UBIGEO[],MATCH(PlnMsv_Tab_Documentos[[#This Row],[Departamento]],Tab_UBIGEO[Departamento],0),MATCH(X$34,Tab_UBIGEO[#Headers],0)),"")</f>
        <v/>
      </c>
      <c r="Y1642" s="51" t="str">
        <f>IFERROR(INDEX(Tab_UBIGEO[],MATCH(PlnMsv_Tab_Documentos[[#This Row],[Provincia]],Tab_UBIGEO[Provincia],0),MATCH(Y$34,Tab_UBIGEO[#Headers],0)),"")</f>
        <v/>
      </c>
      <c r="Z1642" s="50" t="str">
        <f>IF(PlnMsv_Tab_Documentos[[#This Row],[Departamento]]&lt;&gt;"",IF(COUNTIF(Tab_UBIGEO[Departamento],PlnMsv_Tab_Documentos[[#This Row],[Departamento]])&gt;=1,1,0),"")</f>
        <v/>
      </c>
      <c r="AA16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2" s="34"/>
    </row>
    <row r="1643" spans="3:29" ht="27.6" customHeight="1">
      <c r="C1643" s="88"/>
      <c r="D1643" s="89"/>
      <c r="E1643" s="90"/>
      <c r="F1643" s="91"/>
      <c r="G1643" s="92"/>
      <c r="H1643" s="93"/>
      <c r="I1643" s="93"/>
      <c r="J1643" s="94"/>
      <c r="K1643" s="94"/>
      <c r="L1643" s="94"/>
      <c r="M1643" s="94"/>
      <c r="N1643" s="94"/>
      <c r="O1643" s="95"/>
      <c r="P1643" s="96"/>
      <c r="T1643" s="49">
        <v>1609</v>
      </c>
      <c r="U16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3" s="50" t="str">
        <f>IFERROR(INDEX(Tab_UBIGEO[],MATCH(PlnMsv_Tab_DocumentosAux[[#This Row],[ADQ_UBIGEO]],Tab_UBIGEO[UBIGEO],0),MATCH($V$34,Tab_UBIGEO[#Headers],0)),"")</f>
        <v/>
      </c>
      <c r="W1643" s="50" t="str">
        <f>IFERROR(INDEX(Tab_UBIGEO[],MATCH(PlnMsv_Tab_DocumentosAux[[#This Row],[ADQ_UBIGEO]],Tab_UBIGEO[UBIGEO],0),MATCH($W$34,Tab_UBIGEO[#Headers],0)),"")</f>
        <v/>
      </c>
      <c r="X1643" s="51" t="str">
        <f>IFERROR(INDEX(Tab_UBIGEO[],MATCH(PlnMsv_Tab_Documentos[[#This Row],[Departamento]],Tab_UBIGEO[Departamento],0),MATCH(X$34,Tab_UBIGEO[#Headers],0)),"")</f>
        <v/>
      </c>
      <c r="Y1643" s="51" t="str">
        <f>IFERROR(INDEX(Tab_UBIGEO[],MATCH(PlnMsv_Tab_Documentos[[#This Row],[Provincia]],Tab_UBIGEO[Provincia],0),MATCH(Y$34,Tab_UBIGEO[#Headers],0)),"")</f>
        <v/>
      </c>
      <c r="Z1643" s="50" t="str">
        <f>IF(PlnMsv_Tab_Documentos[[#This Row],[Departamento]]&lt;&gt;"",IF(COUNTIF(Tab_UBIGEO[Departamento],PlnMsv_Tab_Documentos[[#This Row],[Departamento]])&gt;=1,1,0),"")</f>
        <v/>
      </c>
      <c r="AA16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3" s="34"/>
    </row>
    <row r="1644" spans="3:29" ht="27.6" customHeight="1">
      <c r="C1644" s="88"/>
      <c r="D1644" s="89"/>
      <c r="E1644" s="90"/>
      <c r="F1644" s="91"/>
      <c r="G1644" s="92"/>
      <c r="H1644" s="93"/>
      <c r="I1644" s="93"/>
      <c r="J1644" s="94"/>
      <c r="K1644" s="94"/>
      <c r="L1644" s="94"/>
      <c r="M1644" s="94"/>
      <c r="N1644" s="94"/>
      <c r="O1644" s="95"/>
      <c r="P1644" s="96"/>
      <c r="T1644" s="49">
        <v>1610</v>
      </c>
      <c r="U16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4" s="50" t="str">
        <f>IFERROR(INDEX(Tab_UBIGEO[],MATCH(PlnMsv_Tab_DocumentosAux[[#This Row],[ADQ_UBIGEO]],Tab_UBIGEO[UBIGEO],0),MATCH($V$34,Tab_UBIGEO[#Headers],0)),"")</f>
        <v/>
      </c>
      <c r="W1644" s="50" t="str">
        <f>IFERROR(INDEX(Tab_UBIGEO[],MATCH(PlnMsv_Tab_DocumentosAux[[#This Row],[ADQ_UBIGEO]],Tab_UBIGEO[UBIGEO],0),MATCH($W$34,Tab_UBIGEO[#Headers],0)),"")</f>
        <v/>
      </c>
      <c r="X1644" s="51" t="str">
        <f>IFERROR(INDEX(Tab_UBIGEO[],MATCH(PlnMsv_Tab_Documentos[[#This Row],[Departamento]],Tab_UBIGEO[Departamento],0),MATCH(X$34,Tab_UBIGEO[#Headers],0)),"")</f>
        <v/>
      </c>
      <c r="Y1644" s="51" t="str">
        <f>IFERROR(INDEX(Tab_UBIGEO[],MATCH(PlnMsv_Tab_Documentos[[#This Row],[Provincia]],Tab_UBIGEO[Provincia],0),MATCH(Y$34,Tab_UBIGEO[#Headers],0)),"")</f>
        <v/>
      </c>
      <c r="Z1644" s="50" t="str">
        <f>IF(PlnMsv_Tab_Documentos[[#This Row],[Departamento]]&lt;&gt;"",IF(COUNTIF(Tab_UBIGEO[Departamento],PlnMsv_Tab_Documentos[[#This Row],[Departamento]])&gt;=1,1,0),"")</f>
        <v/>
      </c>
      <c r="AA16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4" s="34"/>
    </row>
    <row r="1645" spans="3:29" ht="27.6" customHeight="1">
      <c r="C1645" s="88"/>
      <c r="D1645" s="89"/>
      <c r="E1645" s="90"/>
      <c r="F1645" s="91"/>
      <c r="G1645" s="92"/>
      <c r="H1645" s="93"/>
      <c r="I1645" s="93"/>
      <c r="J1645" s="94"/>
      <c r="K1645" s="94"/>
      <c r="L1645" s="94"/>
      <c r="M1645" s="94"/>
      <c r="N1645" s="94"/>
      <c r="O1645" s="95"/>
      <c r="P1645" s="96"/>
      <c r="T1645" s="49">
        <v>1611</v>
      </c>
      <c r="U16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5" s="50" t="str">
        <f>IFERROR(INDEX(Tab_UBIGEO[],MATCH(PlnMsv_Tab_DocumentosAux[[#This Row],[ADQ_UBIGEO]],Tab_UBIGEO[UBIGEO],0),MATCH($V$34,Tab_UBIGEO[#Headers],0)),"")</f>
        <v/>
      </c>
      <c r="W1645" s="50" t="str">
        <f>IFERROR(INDEX(Tab_UBIGEO[],MATCH(PlnMsv_Tab_DocumentosAux[[#This Row],[ADQ_UBIGEO]],Tab_UBIGEO[UBIGEO],0),MATCH($W$34,Tab_UBIGEO[#Headers],0)),"")</f>
        <v/>
      </c>
      <c r="X1645" s="51" t="str">
        <f>IFERROR(INDEX(Tab_UBIGEO[],MATCH(PlnMsv_Tab_Documentos[[#This Row],[Departamento]],Tab_UBIGEO[Departamento],0),MATCH(X$34,Tab_UBIGEO[#Headers],0)),"")</f>
        <v/>
      </c>
      <c r="Y1645" s="51" t="str">
        <f>IFERROR(INDEX(Tab_UBIGEO[],MATCH(PlnMsv_Tab_Documentos[[#This Row],[Provincia]],Tab_UBIGEO[Provincia],0),MATCH(Y$34,Tab_UBIGEO[#Headers],0)),"")</f>
        <v/>
      </c>
      <c r="Z1645" s="50" t="str">
        <f>IF(PlnMsv_Tab_Documentos[[#This Row],[Departamento]]&lt;&gt;"",IF(COUNTIF(Tab_UBIGEO[Departamento],PlnMsv_Tab_Documentos[[#This Row],[Departamento]])&gt;=1,1,0),"")</f>
        <v/>
      </c>
      <c r="AA16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5" s="34"/>
    </row>
    <row r="1646" spans="3:29" ht="27.6" customHeight="1">
      <c r="C1646" s="88"/>
      <c r="D1646" s="89"/>
      <c r="E1646" s="90"/>
      <c r="F1646" s="91"/>
      <c r="G1646" s="92"/>
      <c r="H1646" s="93"/>
      <c r="I1646" s="93"/>
      <c r="J1646" s="94"/>
      <c r="K1646" s="94"/>
      <c r="L1646" s="94"/>
      <c r="M1646" s="94"/>
      <c r="N1646" s="94"/>
      <c r="O1646" s="95"/>
      <c r="P1646" s="96"/>
      <c r="T1646" s="49">
        <v>1612</v>
      </c>
      <c r="U16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6" s="50" t="str">
        <f>IFERROR(INDEX(Tab_UBIGEO[],MATCH(PlnMsv_Tab_DocumentosAux[[#This Row],[ADQ_UBIGEO]],Tab_UBIGEO[UBIGEO],0),MATCH($V$34,Tab_UBIGEO[#Headers],0)),"")</f>
        <v/>
      </c>
      <c r="W1646" s="50" t="str">
        <f>IFERROR(INDEX(Tab_UBIGEO[],MATCH(PlnMsv_Tab_DocumentosAux[[#This Row],[ADQ_UBIGEO]],Tab_UBIGEO[UBIGEO],0),MATCH($W$34,Tab_UBIGEO[#Headers],0)),"")</f>
        <v/>
      </c>
      <c r="X1646" s="51" t="str">
        <f>IFERROR(INDEX(Tab_UBIGEO[],MATCH(PlnMsv_Tab_Documentos[[#This Row],[Departamento]],Tab_UBIGEO[Departamento],0),MATCH(X$34,Tab_UBIGEO[#Headers],0)),"")</f>
        <v/>
      </c>
      <c r="Y1646" s="51" t="str">
        <f>IFERROR(INDEX(Tab_UBIGEO[],MATCH(PlnMsv_Tab_Documentos[[#This Row],[Provincia]],Tab_UBIGEO[Provincia],0),MATCH(Y$34,Tab_UBIGEO[#Headers],0)),"")</f>
        <v/>
      </c>
      <c r="Z1646" s="50" t="str">
        <f>IF(PlnMsv_Tab_Documentos[[#This Row],[Departamento]]&lt;&gt;"",IF(COUNTIF(Tab_UBIGEO[Departamento],PlnMsv_Tab_Documentos[[#This Row],[Departamento]])&gt;=1,1,0),"")</f>
        <v/>
      </c>
      <c r="AA16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6" s="34"/>
    </row>
    <row r="1647" spans="3:29" ht="27.6" customHeight="1">
      <c r="C1647" s="88"/>
      <c r="D1647" s="89"/>
      <c r="E1647" s="90"/>
      <c r="F1647" s="91"/>
      <c r="G1647" s="92"/>
      <c r="H1647" s="93"/>
      <c r="I1647" s="93"/>
      <c r="J1647" s="94"/>
      <c r="K1647" s="94"/>
      <c r="L1647" s="94"/>
      <c r="M1647" s="94"/>
      <c r="N1647" s="94"/>
      <c r="O1647" s="95"/>
      <c r="P1647" s="96"/>
      <c r="T1647" s="49">
        <v>1613</v>
      </c>
      <c r="U16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7" s="50" t="str">
        <f>IFERROR(INDEX(Tab_UBIGEO[],MATCH(PlnMsv_Tab_DocumentosAux[[#This Row],[ADQ_UBIGEO]],Tab_UBIGEO[UBIGEO],0),MATCH($V$34,Tab_UBIGEO[#Headers],0)),"")</f>
        <v/>
      </c>
      <c r="W1647" s="50" t="str">
        <f>IFERROR(INDEX(Tab_UBIGEO[],MATCH(PlnMsv_Tab_DocumentosAux[[#This Row],[ADQ_UBIGEO]],Tab_UBIGEO[UBIGEO],0),MATCH($W$34,Tab_UBIGEO[#Headers],0)),"")</f>
        <v/>
      </c>
      <c r="X1647" s="51" t="str">
        <f>IFERROR(INDEX(Tab_UBIGEO[],MATCH(PlnMsv_Tab_Documentos[[#This Row],[Departamento]],Tab_UBIGEO[Departamento],0),MATCH(X$34,Tab_UBIGEO[#Headers],0)),"")</f>
        <v/>
      </c>
      <c r="Y1647" s="51" t="str">
        <f>IFERROR(INDEX(Tab_UBIGEO[],MATCH(PlnMsv_Tab_Documentos[[#This Row],[Provincia]],Tab_UBIGEO[Provincia],0),MATCH(Y$34,Tab_UBIGEO[#Headers],0)),"")</f>
        <v/>
      </c>
      <c r="Z1647" s="50" t="str">
        <f>IF(PlnMsv_Tab_Documentos[[#This Row],[Departamento]]&lt;&gt;"",IF(COUNTIF(Tab_UBIGEO[Departamento],PlnMsv_Tab_Documentos[[#This Row],[Departamento]])&gt;=1,1,0),"")</f>
        <v/>
      </c>
      <c r="AA16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7" s="34"/>
    </row>
    <row r="1648" spans="3:29" ht="27.6" customHeight="1">
      <c r="C1648" s="88"/>
      <c r="D1648" s="89"/>
      <c r="E1648" s="90"/>
      <c r="F1648" s="91"/>
      <c r="G1648" s="92"/>
      <c r="H1648" s="93"/>
      <c r="I1648" s="93"/>
      <c r="J1648" s="94"/>
      <c r="K1648" s="94"/>
      <c r="L1648" s="94"/>
      <c r="M1648" s="94"/>
      <c r="N1648" s="94"/>
      <c r="O1648" s="95"/>
      <c r="P1648" s="96"/>
      <c r="T1648" s="49">
        <v>1614</v>
      </c>
      <c r="U16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8" s="50" t="str">
        <f>IFERROR(INDEX(Tab_UBIGEO[],MATCH(PlnMsv_Tab_DocumentosAux[[#This Row],[ADQ_UBIGEO]],Tab_UBIGEO[UBIGEO],0),MATCH($V$34,Tab_UBIGEO[#Headers],0)),"")</f>
        <v/>
      </c>
      <c r="W1648" s="50" t="str">
        <f>IFERROR(INDEX(Tab_UBIGEO[],MATCH(PlnMsv_Tab_DocumentosAux[[#This Row],[ADQ_UBIGEO]],Tab_UBIGEO[UBIGEO],0),MATCH($W$34,Tab_UBIGEO[#Headers],0)),"")</f>
        <v/>
      </c>
      <c r="X1648" s="51" t="str">
        <f>IFERROR(INDEX(Tab_UBIGEO[],MATCH(PlnMsv_Tab_Documentos[[#This Row],[Departamento]],Tab_UBIGEO[Departamento],0),MATCH(X$34,Tab_UBIGEO[#Headers],0)),"")</f>
        <v/>
      </c>
      <c r="Y1648" s="51" t="str">
        <f>IFERROR(INDEX(Tab_UBIGEO[],MATCH(PlnMsv_Tab_Documentos[[#This Row],[Provincia]],Tab_UBIGEO[Provincia],0),MATCH(Y$34,Tab_UBIGEO[#Headers],0)),"")</f>
        <v/>
      </c>
      <c r="Z1648" s="50" t="str">
        <f>IF(PlnMsv_Tab_Documentos[[#This Row],[Departamento]]&lt;&gt;"",IF(COUNTIF(Tab_UBIGEO[Departamento],PlnMsv_Tab_Documentos[[#This Row],[Departamento]])&gt;=1,1,0),"")</f>
        <v/>
      </c>
      <c r="AA16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8" s="34"/>
    </row>
    <row r="1649" spans="3:29" ht="27.6" customHeight="1">
      <c r="C1649" s="88"/>
      <c r="D1649" s="89"/>
      <c r="E1649" s="90"/>
      <c r="F1649" s="91"/>
      <c r="G1649" s="92"/>
      <c r="H1649" s="93"/>
      <c r="I1649" s="93"/>
      <c r="J1649" s="94"/>
      <c r="K1649" s="94"/>
      <c r="L1649" s="94"/>
      <c r="M1649" s="94"/>
      <c r="N1649" s="94"/>
      <c r="O1649" s="95"/>
      <c r="P1649" s="96"/>
      <c r="T1649" s="49">
        <v>1615</v>
      </c>
      <c r="U16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49" s="50" t="str">
        <f>IFERROR(INDEX(Tab_UBIGEO[],MATCH(PlnMsv_Tab_DocumentosAux[[#This Row],[ADQ_UBIGEO]],Tab_UBIGEO[UBIGEO],0),MATCH($V$34,Tab_UBIGEO[#Headers],0)),"")</f>
        <v/>
      </c>
      <c r="W1649" s="50" t="str">
        <f>IFERROR(INDEX(Tab_UBIGEO[],MATCH(PlnMsv_Tab_DocumentosAux[[#This Row],[ADQ_UBIGEO]],Tab_UBIGEO[UBIGEO],0),MATCH($W$34,Tab_UBIGEO[#Headers],0)),"")</f>
        <v/>
      </c>
      <c r="X1649" s="51" t="str">
        <f>IFERROR(INDEX(Tab_UBIGEO[],MATCH(PlnMsv_Tab_Documentos[[#This Row],[Departamento]],Tab_UBIGEO[Departamento],0),MATCH(X$34,Tab_UBIGEO[#Headers],0)),"")</f>
        <v/>
      </c>
      <c r="Y1649" s="51" t="str">
        <f>IFERROR(INDEX(Tab_UBIGEO[],MATCH(PlnMsv_Tab_Documentos[[#This Row],[Provincia]],Tab_UBIGEO[Provincia],0),MATCH(Y$34,Tab_UBIGEO[#Headers],0)),"")</f>
        <v/>
      </c>
      <c r="Z1649" s="50" t="str">
        <f>IF(PlnMsv_Tab_Documentos[[#This Row],[Departamento]]&lt;&gt;"",IF(COUNTIF(Tab_UBIGEO[Departamento],PlnMsv_Tab_Documentos[[#This Row],[Departamento]])&gt;=1,1,0),"")</f>
        <v/>
      </c>
      <c r="AA16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49" s="34"/>
    </row>
    <row r="1650" spans="3:29" ht="27.6" customHeight="1">
      <c r="C1650" s="88"/>
      <c r="D1650" s="89"/>
      <c r="E1650" s="90"/>
      <c r="F1650" s="91"/>
      <c r="G1650" s="92"/>
      <c r="H1650" s="93"/>
      <c r="I1650" s="93"/>
      <c r="J1650" s="94"/>
      <c r="K1650" s="94"/>
      <c r="L1650" s="94"/>
      <c r="M1650" s="94"/>
      <c r="N1650" s="94"/>
      <c r="O1650" s="95"/>
      <c r="P1650" s="96"/>
      <c r="T1650" s="49">
        <v>1616</v>
      </c>
      <c r="U16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0" s="50" t="str">
        <f>IFERROR(INDEX(Tab_UBIGEO[],MATCH(PlnMsv_Tab_DocumentosAux[[#This Row],[ADQ_UBIGEO]],Tab_UBIGEO[UBIGEO],0),MATCH($V$34,Tab_UBIGEO[#Headers],0)),"")</f>
        <v/>
      </c>
      <c r="W1650" s="50" t="str">
        <f>IFERROR(INDEX(Tab_UBIGEO[],MATCH(PlnMsv_Tab_DocumentosAux[[#This Row],[ADQ_UBIGEO]],Tab_UBIGEO[UBIGEO],0),MATCH($W$34,Tab_UBIGEO[#Headers],0)),"")</f>
        <v/>
      </c>
      <c r="X1650" s="51" t="str">
        <f>IFERROR(INDEX(Tab_UBIGEO[],MATCH(PlnMsv_Tab_Documentos[[#This Row],[Departamento]],Tab_UBIGEO[Departamento],0),MATCH(X$34,Tab_UBIGEO[#Headers],0)),"")</f>
        <v/>
      </c>
      <c r="Y1650" s="51" t="str">
        <f>IFERROR(INDEX(Tab_UBIGEO[],MATCH(PlnMsv_Tab_Documentos[[#This Row],[Provincia]],Tab_UBIGEO[Provincia],0),MATCH(Y$34,Tab_UBIGEO[#Headers],0)),"")</f>
        <v/>
      </c>
      <c r="Z1650" s="50" t="str">
        <f>IF(PlnMsv_Tab_Documentos[[#This Row],[Departamento]]&lt;&gt;"",IF(COUNTIF(Tab_UBIGEO[Departamento],PlnMsv_Tab_Documentos[[#This Row],[Departamento]])&gt;=1,1,0),"")</f>
        <v/>
      </c>
      <c r="AA16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0" s="34"/>
    </row>
    <row r="1651" spans="3:29" ht="27.6" customHeight="1">
      <c r="C1651" s="88"/>
      <c r="D1651" s="89"/>
      <c r="E1651" s="90"/>
      <c r="F1651" s="91"/>
      <c r="G1651" s="92"/>
      <c r="H1651" s="93"/>
      <c r="I1651" s="93"/>
      <c r="J1651" s="94"/>
      <c r="K1651" s="94"/>
      <c r="L1651" s="94"/>
      <c r="M1651" s="94"/>
      <c r="N1651" s="94"/>
      <c r="O1651" s="95"/>
      <c r="P1651" s="96"/>
      <c r="T1651" s="49">
        <v>1617</v>
      </c>
      <c r="U16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1" s="50" t="str">
        <f>IFERROR(INDEX(Tab_UBIGEO[],MATCH(PlnMsv_Tab_DocumentosAux[[#This Row],[ADQ_UBIGEO]],Tab_UBIGEO[UBIGEO],0),MATCH($V$34,Tab_UBIGEO[#Headers],0)),"")</f>
        <v/>
      </c>
      <c r="W1651" s="50" t="str">
        <f>IFERROR(INDEX(Tab_UBIGEO[],MATCH(PlnMsv_Tab_DocumentosAux[[#This Row],[ADQ_UBIGEO]],Tab_UBIGEO[UBIGEO],0),MATCH($W$34,Tab_UBIGEO[#Headers],0)),"")</f>
        <v/>
      </c>
      <c r="X1651" s="51" t="str">
        <f>IFERROR(INDEX(Tab_UBIGEO[],MATCH(PlnMsv_Tab_Documentos[[#This Row],[Departamento]],Tab_UBIGEO[Departamento],0),MATCH(X$34,Tab_UBIGEO[#Headers],0)),"")</f>
        <v/>
      </c>
      <c r="Y1651" s="51" t="str">
        <f>IFERROR(INDEX(Tab_UBIGEO[],MATCH(PlnMsv_Tab_Documentos[[#This Row],[Provincia]],Tab_UBIGEO[Provincia],0),MATCH(Y$34,Tab_UBIGEO[#Headers],0)),"")</f>
        <v/>
      </c>
      <c r="Z1651" s="50" t="str">
        <f>IF(PlnMsv_Tab_Documentos[[#This Row],[Departamento]]&lt;&gt;"",IF(COUNTIF(Tab_UBIGEO[Departamento],PlnMsv_Tab_Documentos[[#This Row],[Departamento]])&gt;=1,1,0),"")</f>
        <v/>
      </c>
      <c r="AA16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1" s="34"/>
    </row>
    <row r="1652" spans="3:29" ht="27.6" customHeight="1">
      <c r="C1652" s="88"/>
      <c r="D1652" s="89"/>
      <c r="E1652" s="90"/>
      <c r="F1652" s="91"/>
      <c r="G1652" s="92"/>
      <c r="H1652" s="93"/>
      <c r="I1652" s="93"/>
      <c r="J1652" s="94"/>
      <c r="K1652" s="94"/>
      <c r="L1652" s="94"/>
      <c r="M1652" s="94"/>
      <c r="N1652" s="94"/>
      <c r="O1652" s="95"/>
      <c r="P1652" s="96"/>
      <c r="T1652" s="49">
        <v>1618</v>
      </c>
      <c r="U16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2" s="50" t="str">
        <f>IFERROR(INDEX(Tab_UBIGEO[],MATCH(PlnMsv_Tab_DocumentosAux[[#This Row],[ADQ_UBIGEO]],Tab_UBIGEO[UBIGEO],0),MATCH($V$34,Tab_UBIGEO[#Headers],0)),"")</f>
        <v/>
      </c>
      <c r="W1652" s="50" t="str">
        <f>IFERROR(INDEX(Tab_UBIGEO[],MATCH(PlnMsv_Tab_DocumentosAux[[#This Row],[ADQ_UBIGEO]],Tab_UBIGEO[UBIGEO],0),MATCH($W$34,Tab_UBIGEO[#Headers],0)),"")</f>
        <v/>
      </c>
      <c r="X1652" s="51" t="str">
        <f>IFERROR(INDEX(Tab_UBIGEO[],MATCH(PlnMsv_Tab_Documentos[[#This Row],[Departamento]],Tab_UBIGEO[Departamento],0),MATCH(X$34,Tab_UBIGEO[#Headers],0)),"")</f>
        <v/>
      </c>
      <c r="Y1652" s="51" t="str">
        <f>IFERROR(INDEX(Tab_UBIGEO[],MATCH(PlnMsv_Tab_Documentos[[#This Row],[Provincia]],Tab_UBIGEO[Provincia],0),MATCH(Y$34,Tab_UBIGEO[#Headers],0)),"")</f>
        <v/>
      </c>
      <c r="Z1652" s="50" t="str">
        <f>IF(PlnMsv_Tab_Documentos[[#This Row],[Departamento]]&lt;&gt;"",IF(COUNTIF(Tab_UBIGEO[Departamento],PlnMsv_Tab_Documentos[[#This Row],[Departamento]])&gt;=1,1,0),"")</f>
        <v/>
      </c>
      <c r="AA16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2" s="34"/>
    </row>
    <row r="1653" spans="3:29" ht="27.6" customHeight="1">
      <c r="C1653" s="88"/>
      <c r="D1653" s="89"/>
      <c r="E1653" s="90"/>
      <c r="F1653" s="91"/>
      <c r="G1653" s="92"/>
      <c r="H1653" s="93"/>
      <c r="I1653" s="93"/>
      <c r="J1653" s="94"/>
      <c r="K1653" s="94"/>
      <c r="L1653" s="94"/>
      <c r="M1653" s="94"/>
      <c r="N1653" s="94"/>
      <c r="O1653" s="95"/>
      <c r="P1653" s="96"/>
      <c r="T1653" s="49">
        <v>1619</v>
      </c>
      <c r="U16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3" s="50" t="str">
        <f>IFERROR(INDEX(Tab_UBIGEO[],MATCH(PlnMsv_Tab_DocumentosAux[[#This Row],[ADQ_UBIGEO]],Tab_UBIGEO[UBIGEO],0),MATCH($V$34,Tab_UBIGEO[#Headers],0)),"")</f>
        <v/>
      </c>
      <c r="W1653" s="50" t="str">
        <f>IFERROR(INDEX(Tab_UBIGEO[],MATCH(PlnMsv_Tab_DocumentosAux[[#This Row],[ADQ_UBIGEO]],Tab_UBIGEO[UBIGEO],0),MATCH($W$34,Tab_UBIGEO[#Headers],0)),"")</f>
        <v/>
      </c>
      <c r="X1653" s="51" t="str">
        <f>IFERROR(INDEX(Tab_UBIGEO[],MATCH(PlnMsv_Tab_Documentos[[#This Row],[Departamento]],Tab_UBIGEO[Departamento],0),MATCH(X$34,Tab_UBIGEO[#Headers],0)),"")</f>
        <v/>
      </c>
      <c r="Y1653" s="51" t="str">
        <f>IFERROR(INDEX(Tab_UBIGEO[],MATCH(PlnMsv_Tab_Documentos[[#This Row],[Provincia]],Tab_UBIGEO[Provincia],0),MATCH(Y$34,Tab_UBIGEO[#Headers],0)),"")</f>
        <v/>
      </c>
      <c r="Z1653" s="50" t="str">
        <f>IF(PlnMsv_Tab_Documentos[[#This Row],[Departamento]]&lt;&gt;"",IF(COUNTIF(Tab_UBIGEO[Departamento],PlnMsv_Tab_Documentos[[#This Row],[Departamento]])&gt;=1,1,0),"")</f>
        <v/>
      </c>
      <c r="AA16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3" s="34"/>
    </row>
    <row r="1654" spans="3:29" ht="27.6" customHeight="1">
      <c r="C1654" s="88"/>
      <c r="D1654" s="89"/>
      <c r="E1654" s="90"/>
      <c r="F1654" s="91"/>
      <c r="G1654" s="92"/>
      <c r="H1654" s="93"/>
      <c r="I1654" s="93"/>
      <c r="J1654" s="94"/>
      <c r="K1654" s="94"/>
      <c r="L1654" s="94"/>
      <c r="M1654" s="94"/>
      <c r="N1654" s="94"/>
      <c r="O1654" s="95"/>
      <c r="P1654" s="96"/>
      <c r="T1654" s="49">
        <v>1620</v>
      </c>
      <c r="U16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4" s="50" t="str">
        <f>IFERROR(INDEX(Tab_UBIGEO[],MATCH(PlnMsv_Tab_DocumentosAux[[#This Row],[ADQ_UBIGEO]],Tab_UBIGEO[UBIGEO],0),MATCH($V$34,Tab_UBIGEO[#Headers],0)),"")</f>
        <v/>
      </c>
      <c r="W1654" s="50" t="str">
        <f>IFERROR(INDEX(Tab_UBIGEO[],MATCH(PlnMsv_Tab_DocumentosAux[[#This Row],[ADQ_UBIGEO]],Tab_UBIGEO[UBIGEO],0),MATCH($W$34,Tab_UBIGEO[#Headers],0)),"")</f>
        <v/>
      </c>
      <c r="X1654" s="51" t="str">
        <f>IFERROR(INDEX(Tab_UBIGEO[],MATCH(PlnMsv_Tab_Documentos[[#This Row],[Departamento]],Tab_UBIGEO[Departamento],0),MATCH(X$34,Tab_UBIGEO[#Headers],0)),"")</f>
        <v/>
      </c>
      <c r="Y1654" s="51" t="str">
        <f>IFERROR(INDEX(Tab_UBIGEO[],MATCH(PlnMsv_Tab_Documentos[[#This Row],[Provincia]],Tab_UBIGEO[Provincia],0),MATCH(Y$34,Tab_UBIGEO[#Headers],0)),"")</f>
        <v/>
      </c>
      <c r="Z1654" s="50" t="str">
        <f>IF(PlnMsv_Tab_Documentos[[#This Row],[Departamento]]&lt;&gt;"",IF(COUNTIF(Tab_UBIGEO[Departamento],PlnMsv_Tab_Documentos[[#This Row],[Departamento]])&gt;=1,1,0),"")</f>
        <v/>
      </c>
      <c r="AA16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4" s="34"/>
    </row>
    <row r="1655" spans="3:29" ht="27.6" customHeight="1">
      <c r="C1655" s="88"/>
      <c r="D1655" s="89"/>
      <c r="E1655" s="90"/>
      <c r="F1655" s="91"/>
      <c r="G1655" s="92"/>
      <c r="H1655" s="93"/>
      <c r="I1655" s="93"/>
      <c r="J1655" s="94"/>
      <c r="K1655" s="94"/>
      <c r="L1655" s="94"/>
      <c r="M1655" s="94"/>
      <c r="N1655" s="94"/>
      <c r="O1655" s="95"/>
      <c r="P1655" s="96"/>
      <c r="T1655" s="49">
        <v>1621</v>
      </c>
      <c r="U16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5" s="50" t="str">
        <f>IFERROR(INDEX(Tab_UBIGEO[],MATCH(PlnMsv_Tab_DocumentosAux[[#This Row],[ADQ_UBIGEO]],Tab_UBIGEO[UBIGEO],0),MATCH($V$34,Tab_UBIGEO[#Headers],0)),"")</f>
        <v/>
      </c>
      <c r="W1655" s="50" t="str">
        <f>IFERROR(INDEX(Tab_UBIGEO[],MATCH(PlnMsv_Tab_DocumentosAux[[#This Row],[ADQ_UBIGEO]],Tab_UBIGEO[UBIGEO],0),MATCH($W$34,Tab_UBIGEO[#Headers],0)),"")</f>
        <v/>
      </c>
      <c r="X1655" s="51" t="str">
        <f>IFERROR(INDEX(Tab_UBIGEO[],MATCH(PlnMsv_Tab_Documentos[[#This Row],[Departamento]],Tab_UBIGEO[Departamento],0),MATCH(X$34,Tab_UBIGEO[#Headers],0)),"")</f>
        <v/>
      </c>
      <c r="Y1655" s="51" t="str">
        <f>IFERROR(INDEX(Tab_UBIGEO[],MATCH(PlnMsv_Tab_Documentos[[#This Row],[Provincia]],Tab_UBIGEO[Provincia],0),MATCH(Y$34,Tab_UBIGEO[#Headers],0)),"")</f>
        <v/>
      </c>
      <c r="Z1655" s="50" t="str">
        <f>IF(PlnMsv_Tab_Documentos[[#This Row],[Departamento]]&lt;&gt;"",IF(COUNTIF(Tab_UBIGEO[Departamento],PlnMsv_Tab_Documentos[[#This Row],[Departamento]])&gt;=1,1,0),"")</f>
        <v/>
      </c>
      <c r="AA16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5" s="34"/>
    </row>
    <row r="1656" spans="3:29" ht="27.6" customHeight="1">
      <c r="C1656" s="88"/>
      <c r="D1656" s="89"/>
      <c r="E1656" s="90"/>
      <c r="F1656" s="91"/>
      <c r="G1656" s="92"/>
      <c r="H1656" s="93"/>
      <c r="I1656" s="93"/>
      <c r="J1656" s="94"/>
      <c r="K1656" s="94"/>
      <c r="L1656" s="94"/>
      <c r="M1656" s="94"/>
      <c r="N1656" s="94"/>
      <c r="O1656" s="95"/>
      <c r="P1656" s="96"/>
      <c r="T1656" s="49">
        <v>1622</v>
      </c>
      <c r="U16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6" s="50" t="str">
        <f>IFERROR(INDEX(Tab_UBIGEO[],MATCH(PlnMsv_Tab_DocumentosAux[[#This Row],[ADQ_UBIGEO]],Tab_UBIGEO[UBIGEO],0),MATCH($V$34,Tab_UBIGEO[#Headers],0)),"")</f>
        <v/>
      </c>
      <c r="W1656" s="50" t="str">
        <f>IFERROR(INDEX(Tab_UBIGEO[],MATCH(PlnMsv_Tab_DocumentosAux[[#This Row],[ADQ_UBIGEO]],Tab_UBIGEO[UBIGEO],0),MATCH($W$34,Tab_UBIGEO[#Headers],0)),"")</f>
        <v/>
      </c>
      <c r="X1656" s="51" t="str">
        <f>IFERROR(INDEX(Tab_UBIGEO[],MATCH(PlnMsv_Tab_Documentos[[#This Row],[Departamento]],Tab_UBIGEO[Departamento],0),MATCH(X$34,Tab_UBIGEO[#Headers],0)),"")</f>
        <v/>
      </c>
      <c r="Y1656" s="51" t="str">
        <f>IFERROR(INDEX(Tab_UBIGEO[],MATCH(PlnMsv_Tab_Documentos[[#This Row],[Provincia]],Tab_UBIGEO[Provincia],0),MATCH(Y$34,Tab_UBIGEO[#Headers],0)),"")</f>
        <v/>
      </c>
      <c r="Z1656" s="50" t="str">
        <f>IF(PlnMsv_Tab_Documentos[[#This Row],[Departamento]]&lt;&gt;"",IF(COUNTIF(Tab_UBIGEO[Departamento],PlnMsv_Tab_Documentos[[#This Row],[Departamento]])&gt;=1,1,0),"")</f>
        <v/>
      </c>
      <c r="AA16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6" s="34"/>
    </row>
    <row r="1657" spans="3:29" ht="27.6" customHeight="1">
      <c r="C1657" s="88"/>
      <c r="D1657" s="89"/>
      <c r="E1657" s="90"/>
      <c r="F1657" s="91"/>
      <c r="G1657" s="92"/>
      <c r="H1657" s="93"/>
      <c r="I1657" s="93"/>
      <c r="J1657" s="94"/>
      <c r="K1657" s="94"/>
      <c r="L1657" s="94"/>
      <c r="M1657" s="94"/>
      <c r="N1657" s="94"/>
      <c r="O1657" s="95"/>
      <c r="P1657" s="96"/>
      <c r="T1657" s="49">
        <v>1623</v>
      </c>
      <c r="U16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7" s="50" t="str">
        <f>IFERROR(INDEX(Tab_UBIGEO[],MATCH(PlnMsv_Tab_DocumentosAux[[#This Row],[ADQ_UBIGEO]],Tab_UBIGEO[UBIGEO],0),MATCH($V$34,Tab_UBIGEO[#Headers],0)),"")</f>
        <v/>
      </c>
      <c r="W1657" s="50" t="str">
        <f>IFERROR(INDEX(Tab_UBIGEO[],MATCH(PlnMsv_Tab_DocumentosAux[[#This Row],[ADQ_UBIGEO]],Tab_UBIGEO[UBIGEO],0),MATCH($W$34,Tab_UBIGEO[#Headers],0)),"")</f>
        <v/>
      </c>
      <c r="X1657" s="51" t="str">
        <f>IFERROR(INDEX(Tab_UBIGEO[],MATCH(PlnMsv_Tab_Documentos[[#This Row],[Departamento]],Tab_UBIGEO[Departamento],0),MATCH(X$34,Tab_UBIGEO[#Headers],0)),"")</f>
        <v/>
      </c>
      <c r="Y1657" s="51" t="str">
        <f>IFERROR(INDEX(Tab_UBIGEO[],MATCH(PlnMsv_Tab_Documentos[[#This Row],[Provincia]],Tab_UBIGEO[Provincia],0),MATCH(Y$34,Tab_UBIGEO[#Headers],0)),"")</f>
        <v/>
      </c>
      <c r="Z1657" s="50" t="str">
        <f>IF(PlnMsv_Tab_Documentos[[#This Row],[Departamento]]&lt;&gt;"",IF(COUNTIF(Tab_UBIGEO[Departamento],PlnMsv_Tab_Documentos[[#This Row],[Departamento]])&gt;=1,1,0),"")</f>
        <v/>
      </c>
      <c r="AA16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7" s="34"/>
    </row>
    <row r="1658" spans="3:29" ht="27.6" customHeight="1">
      <c r="C1658" s="88"/>
      <c r="D1658" s="89"/>
      <c r="E1658" s="90"/>
      <c r="F1658" s="91"/>
      <c r="G1658" s="92"/>
      <c r="H1658" s="93"/>
      <c r="I1658" s="93"/>
      <c r="J1658" s="94"/>
      <c r="K1658" s="94"/>
      <c r="L1658" s="94"/>
      <c r="M1658" s="94"/>
      <c r="N1658" s="94"/>
      <c r="O1658" s="95"/>
      <c r="P1658" s="96"/>
      <c r="T1658" s="49">
        <v>1624</v>
      </c>
      <c r="U16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8" s="50" t="str">
        <f>IFERROR(INDEX(Tab_UBIGEO[],MATCH(PlnMsv_Tab_DocumentosAux[[#This Row],[ADQ_UBIGEO]],Tab_UBIGEO[UBIGEO],0),MATCH($V$34,Tab_UBIGEO[#Headers],0)),"")</f>
        <v/>
      </c>
      <c r="W1658" s="50" t="str">
        <f>IFERROR(INDEX(Tab_UBIGEO[],MATCH(PlnMsv_Tab_DocumentosAux[[#This Row],[ADQ_UBIGEO]],Tab_UBIGEO[UBIGEO],0),MATCH($W$34,Tab_UBIGEO[#Headers],0)),"")</f>
        <v/>
      </c>
      <c r="X1658" s="51" t="str">
        <f>IFERROR(INDEX(Tab_UBIGEO[],MATCH(PlnMsv_Tab_Documentos[[#This Row],[Departamento]],Tab_UBIGEO[Departamento],0),MATCH(X$34,Tab_UBIGEO[#Headers],0)),"")</f>
        <v/>
      </c>
      <c r="Y1658" s="51" t="str">
        <f>IFERROR(INDEX(Tab_UBIGEO[],MATCH(PlnMsv_Tab_Documentos[[#This Row],[Provincia]],Tab_UBIGEO[Provincia],0),MATCH(Y$34,Tab_UBIGEO[#Headers],0)),"")</f>
        <v/>
      </c>
      <c r="Z1658" s="50" t="str">
        <f>IF(PlnMsv_Tab_Documentos[[#This Row],[Departamento]]&lt;&gt;"",IF(COUNTIF(Tab_UBIGEO[Departamento],PlnMsv_Tab_Documentos[[#This Row],[Departamento]])&gt;=1,1,0),"")</f>
        <v/>
      </c>
      <c r="AA16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8" s="34"/>
    </row>
    <row r="1659" spans="3:29" ht="27.6" customHeight="1">
      <c r="C1659" s="88"/>
      <c r="D1659" s="89"/>
      <c r="E1659" s="90"/>
      <c r="F1659" s="91"/>
      <c r="G1659" s="92"/>
      <c r="H1659" s="93"/>
      <c r="I1659" s="93"/>
      <c r="J1659" s="94"/>
      <c r="K1659" s="94"/>
      <c r="L1659" s="94"/>
      <c r="M1659" s="94"/>
      <c r="N1659" s="94"/>
      <c r="O1659" s="95"/>
      <c r="P1659" s="96"/>
      <c r="T1659" s="49">
        <v>1625</v>
      </c>
      <c r="U16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59" s="50" t="str">
        <f>IFERROR(INDEX(Tab_UBIGEO[],MATCH(PlnMsv_Tab_DocumentosAux[[#This Row],[ADQ_UBIGEO]],Tab_UBIGEO[UBIGEO],0),MATCH($V$34,Tab_UBIGEO[#Headers],0)),"")</f>
        <v/>
      </c>
      <c r="W1659" s="50" t="str">
        <f>IFERROR(INDEX(Tab_UBIGEO[],MATCH(PlnMsv_Tab_DocumentosAux[[#This Row],[ADQ_UBIGEO]],Tab_UBIGEO[UBIGEO],0),MATCH($W$34,Tab_UBIGEO[#Headers],0)),"")</f>
        <v/>
      </c>
      <c r="X1659" s="51" t="str">
        <f>IFERROR(INDEX(Tab_UBIGEO[],MATCH(PlnMsv_Tab_Documentos[[#This Row],[Departamento]],Tab_UBIGEO[Departamento],0),MATCH(X$34,Tab_UBIGEO[#Headers],0)),"")</f>
        <v/>
      </c>
      <c r="Y1659" s="51" t="str">
        <f>IFERROR(INDEX(Tab_UBIGEO[],MATCH(PlnMsv_Tab_Documentos[[#This Row],[Provincia]],Tab_UBIGEO[Provincia],0),MATCH(Y$34,Tab_UBIGEO[#Headers],0)),"")</f>
        <v/>
      </c>
      <c r="Z1659" s="50" t="str">
        <f>IF(PlnMsv_Tab_Documentos[[#This Row],[Departamento]]&lt;&gt;"",IF(COUNTIF(Tab_UBIGEO[Departamento],PlnMsv_Tab_Documentos[[#This Row],[Departamento]])&gt;=1,1,0),"")</f>
        <v/>
      </c>
      <c r="AA16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59" s="34"/>
    </row>
    <row r="1660" spans="3:29" ht="27.6" customHeight="1">
      <c r="C1660" s="88"/>
      <c r="D1660" s="89"/>
      <c r="E1660" s="90"/>
      <c r="F1660" s="91"/>
      <c r="G1660" s="92"/>
      <c r="H1660" s="93"/>
      <c r="I1660" s="93"/>
      <c r="J1660" s="94"/>
      <c r="K1660" s="94"/>
      <c r="L1660" s="94"/>
      <c r="M1660" s="94"/>
      <c r="N1660" s="94"/>
      <c r="O1660" s="95"/>
      <c r="P1660" s="96"/>
      <c r="T1660" s="49">
        <v>1626</v>
      </c>
      <c r="U16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0" s="50" t="str">
        <f>IFERROR(INDEX(Tab_UBIGEO[],MATCH(PlnMsv_Tab_DocumentosAux[[#This Row],[ADQ_UBIGEO]],Tab_UBIGEO[UBIGEO],0),MATCH($V$34,Tab_UBIGEO[#Headers],0)),"")</f>
        <v/>
      </c>
      <c r="W1660" s="50" t="str">
        <f>IFERROR(INDEX(Tab_UBIGEO[],MATCH(PlnMsv_Tab_DocumentosAux[[#This Row],[ADQ_UBIGEO]],Tab_UBIGEO[UBIGEO],0),MATCH($W$34,Tab_UBIGEO[#Headers],0)),"")</f>
        <v/>
      </c>
      <c r="X1660" s="51" t="str">
        <f>IFERROR(INDEX(Tab_UBIGEO[],MATCH(PlnMsv_Tab_Documentos[[#This Row],[Departamento]],Tab_UBIGEO[Departamento],0),MATCH(X$34,Tab_UBIGEO[#Headers],0)),"")</f>
        <v/>
      </c>
      <c r="Y1660" s="51" t="str">
        <f>IFERROR(INDEX(Tab_UBIGEO[],MATCH(PlnMsv_Tab_Documentos[[#This Row],[Provincia]],Tab_UBIGEO[Provincia],0),MATCH(Y$34,Tab_UBIGEO[#Headers],0)),"")</f>
        <v/>
      </c>
      <c r="Z1660" s="50" t="str">
        <f>IF(PlnMsv_Tab_Documentos[[#This Row],[Departamento]]&lt;&gt;"",IF(COUNTIF(Tab_UBIGEO[Departamento],PlnMsv_Tab_Documentos[[#This Row],[Departamento]])&gt;=1,1,0),"")</f>
        <v/>
      </c>
      <c r="AA16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0" s="34"/>
    </row>
    <row r="1661" spans="3:29" ht="27.6" customHeight="1">
      <c r="C1661" s="88"/>
      <c r="D1661" s="89"/>
      <c r="E1661" s="90"/>
      <c r="F1661" s="91"/>
      <c r="G1661" s="92"/>
      <c r="H1661" s="93"/>
      <c r="I1661" s="93"/>
      <c r="J1661" s="94"/>
      <c r="K1661" s="94"/>
      <c r="L1661" s="94"/>
      <c r="M1661" s="94"/>
      <c r="N1661" s="94"/>
      <c r="O1661" s="95"/>
      <c r="P1661" s="96"/>
      <c r="T1661" s="49">
        <v>1627</v>
      </c>
      <c r="U16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1" s="50" t="str">
        <f>IFERROR(INDEX(Tab_UBIGEO[],MATCH(PlnMsv_Tab_DocumentosAux[[#This Row],[ADQ_UBIGEO]],Tab_UBIGEO[UBIGEO],0),MATCH($V$34,Tab_UBIGEO[#Headers],0)),"")</f>
        <v/>
      </c>
      <c r="W1661" s="50" t="str">
        <f>IFERROR(INDEX(Tab_UBIGEO[],MATCH(PlnMsv_Tab_DocumentosAux[[#This Row],[ADQ_UBIGEO]],Tab_UBIGEO[UBIGEO],0),MATCH($W$34,Tab_UBIGEO[#Headers],0)),"")</f>
        <v/>
      </c>
      <c r="X1661" s="51" t="str">
        <f>IFERROR(INDEX(Tab_UBIGEO[],MATCH(PlnMsv_Tab_Documentos[[#This Row],[Departamento]],Tab_UBIGEO[Departamento],0),MATCH(X$34,Tab_UBIGEO[#Headers],0)),"")</f>
        <v/>
      </c>
      <c r="Y1661" s="51" t="str">
        <f>IFERROR(INDEX(Tab_UBIGEO[],MATCH(PlnMsv_Tab_Documentos[[#This Row],[Provincia]],Tab_UBIGEO[Provincia],0),MATCH(Y$34,Tab_UBIGEO[#Headers],0)),"")</f>
        <v/>
      </c>
      <c r="Z1661" s="50" t="str">
        <f>IF(PlnMsv_Tab_Documentos[[#This Row],[Departamento]]&lt;&gt;"",IF(COUNTIF(Tab_UBIGEO[Departamento],PlnMsv_Tab_Documentos[[#This Row],[Departamento]])&gt;=1,1,0),"")</f>
        <v/>
      </c>
      <c r="AA16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1" s="34"/>
    </row>
    <row r="1662" spans="3:29" ht="27.6" customHeight="1">
      <c r="C1662" s="88"/>
      <c r="D1662" s="89"/>
      <c r="E1662" s="90"/>
      <c r="F1662" s="91"/>
      <c r="G1662" s="92"/>
      <c r="H1662" s="93"/>
      <c r="I1662" s="93"/>
      <c r="J1662" s="94"/>
      <c r="K1662" s="94"/>
      <c r="L1662" s="94"/>
      <c r="M1662" s="94"/>
      <c r="N1662" s="94"/>
      <c r="O1662" s="95"/>
      <c r="P1662" s="96"/>
      <c r="T1662" s="49">
        <v>1628</v>
      </c>
      <c r="U16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2" s="50" t="str">
        <f>IFERROR(INDEX(Tab_UBIGEO[],MATCH(PlnMsv_Tab_DocumentosAux[[#This Row],[ADQ_UBIGEO]],Tab_UBIGEO[UBIGEO],0),MATCH($V$34,Tab_UBIGEO[#Headers],0)),"")</f>
        <v/>
      </c>
      <c r="W1662" s="50" t="str">
        <f>IFERROR(INDEX(Tab_UBIGEO[],MATCH(PlnMsv_Tab_DocumentosAux[[#This Row],[ADQ_UBIGEO]],Tab_UBIGEO[UBIGEO],0),MATCH($W$34,Tab_UBIGEO[#Headers],0)),"")</f>
        <v/>
      </c>
      <c r="X1662" s="51" t="str">
        <f>IFERROR(INDEX(Tab_UBIGEO[],MATCH(PlnMsv_Tab_Documentos[[#This Row],[Departamento]],Tab_UBIGEO[Departamento],0),MATCH(X$34,Tab_UBIGEO[#Headers],0)),"")</f>
        <v/>
      </c>
      <c r="Y1662" s="51" t="str">
        <f>IFERROR(INDEX(Tab_UBIGEO[],MATCH(PlnMsv_Tab_Documentos[[#This Row],[Provincia]],Tab_UBIGEO[Provincia],0),MATCH(Y$34,Tab_UBIGEO[#Headers],0)),"")</f>
        <v/>
      </c>
      <c r="Z1662" s="50" t="str">
        <f>IF(PlnMsv_Tab_Documentos[[#This Row],[Departamento]]&lt;&gt;"",IF(COUNTIF(Tab_UBIGEO[Departamento],PlnMsv_Tab_Documentos[[#This Row],[Departamento]])&gt;=1,1,0),"")</f>
        <v/>
      </c>
      <c r="AA16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2" s="34"/>
    </row>
    <row r="1663" spans="3:29" ht="27.6" customHeight="1">
      <c r="C1663" s="88"/>
      <c r="D1663" s="89"/>
      <c r="E1663" s="90"/>
      <c r="F1663" s="91"/>
      <c r="G1663" s="92"/>
      <c r="H1663" s="93"/>
      <c r="I1663" s="93"/>
      <c r="J1663" s="94"/>
      <c r="K1663" s="94"/>
      <c r="L1663" s="94"/>
      <c r="M1663" s="94"/>
      <c r="N1663" s="94"/>
      <c r="O1663" s="95"/>
      <c r="P1663" s="96"/>
      <c r="T1663" s="49">
        <v>1629</v>
      </c>
      <c r="U16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3" s="50" t="str">
        <f>IFERROR(INDEX(Tab_UBIGEO[],MATCH(PlnMsv_Tab_DocumentosAux[[#This Row],[ADQ_UBIGEO]],Tab_UBIGEO[UBIGEO],0),MATCH($V$34,Tab_UBIGEO[#Headers],0)),"")</f>
        <v/>
      </c>
      <c r="W1663" s="50" t="str">
        <f>IFERROR(INDEX(Tab_UBIGEO[],MATCH(PlnMsv_Tab_DocumentosAux[[#This Row],[ADQ_UBIGEO]],Tab_UBIGEO[UBIGEO],0),MATCH($W$34,Tab_UBIGEO[#Headers],0)),"")</f>
        <v/>
      </c>
      <c r="X1663" s="51" t="str">
        <f>IFERROR(INDEX(Tab_UBIGEO[],MATCH(PlnMsv_Tab_Documentos[[#This Row],[Departamento]],Tab_UBIGEO[Departamento],0),MATCH(X$34,Tab_UBIGEO[#Headers],0)),"")</f>
        <v/>
      </c>
      <c r="Y1663" s="51" t="str">
        <f>IFERROR(INDEX(Tab_UBIGEO[],MATCH(PlnMsv_Tab_Documentos[[#This Row],[Provincia]],Tab_UBIGEO[Provincia],0),MATCH(Y$34,Tab_UBIGEO[#Headers],0)),"")</f>
        <v/>
      </c>
      <c r="Z1663" s="50" t="str">
        <f>IF(PlnMsv_Tab_Documentos[[#This Row],[Departamento]]&lt;&gt;"",IF(COUNTIF(Tab_UBIGEO[Departamento],PlnMsv_Tab_Documentos[[#This Row],[Departamento]])&gt;=1,1,0),"")</f>
        <v/>
      </c>
      <c r="AA16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3" s="34"/>
    </row>
    <row r="1664" spans="3:29" ht="27.6" customHeight="1">
      <c r="C1664" s="88"/>
      <c r="D1664" s="89"/>
      <c r="E1664" s="90"/>
      <c r="F1664" s="91"/>
      <c r="G1664" s="92"/>
      <c r="H1664" s="93"/>
      <c r="I1664" s="93"/>
      <c r="J1664" s="94"/>
      <c r="K1664" s="94"/>
      <c r="L1664" s="94"/>
      <c r="M1664" s="94"/>
      <c r="N1664" s="94"/>
      <c r="O1664" s="95"/>
      <c r="P1664" s="96"/>
      <c r="T1664" s="49">
        <v>1630</v>
      </c>
      <c r="U16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4" s="50" t="str">
        <f>IFERROR(INDEX(Tab_UBIGEO[],MATCH(PlnMsv_Tab_DocumentosAux[[#This Row],[ADQ_UBIGEO]],Tab_UBIGEO[UBIGEO],0),MATCH($V$34,Tab_UBIGEO[#Headers],0)),"")</f>
        <v/>
      </c>
      <c r="W1664" s="50" t="str">
        <f>IFERROR(INDEX(Tab_UBIGEO[],MATCH(PlnMsv_Tab_DocumentosAux[[#This Row],[ADQ_UBIGEO]],Tab_UBIGEO[UBIGEO],0),MATCH($W$34,Tab_UBIGEO[#Headers],0)),"")</f>
        <v/>
      </c>
      <c r="X1664" s="51" t="str">
        <f>IFERROR(INDEX(Tab_UBIGEO[],MATCH(PlnMsv_Tab_Documentos[[#This Row],[Departamento]],Tab_UBIGEO[Departamento],0),MATCH(X$34,Tab_UBIGEO[#Headers],0)),"")</f>
        <v/>
      </c>
      <c r="Y1664" s="51" t="str">
        <f>IFERROR(INDEX(Tab_UBIGEO[],MATCH(PlnMsv_Tab_Documentos[[#This Row],[Provincia]],Tab_UBIGEO[Provincia],0),MATCH(Y$34,Tab_UBIGEO[#Headers],0)),"")</f>
        <v/>
      </c>
      <c r="Z1664" s="50" t="str">
        <f>IF(PlnMsv_Tab_Documentos[[#This Row],[Departamento]]&lt;&gt;"",IF(COUNTIF(Tab_UBIGEO[Departamento],PlnMsv_Tab_Documentos[[#This Row],[Departamento]])&gt;=1,1,0),"")</f>
        <v/>
      </c>
      <c r="AA16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4" s="34"/>
    </row>
    <row r="1665" spans="3:29" ht="27.6" customHeight="1">
      <c r="C1665" s="88"/>
      <c r="D1665" s="89"/>
      <c r="E1665" s="90"/>
      <c r="F1665" s="91"/>
      <c r="G1665" s="92"/>
      <c r="H1665" s="93"/>
      <c r="I1665" s="93"/>
      <c r="J1665" s="94"/>
      <c r="K1665" s="94"/>
      <c r="L1665" s="94"/>
      <c r="M1665" s="94"/>
      <c r="N1665" s="94"/>
      <c r="O1665" s="95"/>
      <c r="P1665" s="96"/>
      <c r="T1665" s="49">
        <v>1631</v>
      </c>
      <c r="U16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5" s="50" t="str">
        <f>IFERROR(INDEX(Tab_UBIGEO[],MATCH(PlnMsv_Tab_DocumentosAux[[#This Row],[ADQ_UBIGEO]],Tab_UBIGEO[UBIGEO],0),MATCH($V$34,Tab_UBIGEO[#Headers],0)),"")</f>
        <v/>
      </c>
      <c r="W1665" s="50" t="str">
        <f>IFERROR(INDEX(Tab_UBIGEO[],MATCH(PlnMsv_Tab_DocumentosAux[[#This Row],[ADQ_UBIGEO]],Tab_UBIGEO[UBIGEO],0),MATCH($W$34,Tab_UBIGEO[#Headers],0)),"")</f>
        <v/>
      </c>
      <c r="X1665" s="51" t="str">
        <f>IFERROR(INDEX(Tab_UBIGEO[],MATCH(PlnMsv_Tab_Documentos[[#This Row],[Departamento]],Tab_UBIGEO[Departamento],0),MATCH(X$34,Tab_UBIGEO[#Headers],0)),"")</f>
        <v/>
      </c>
      <c r="Y1665" s="51" t="str">
        <f>IFERROR(INDEX(Tab_UBIGEO[],MATCH(PlnMsv_Tab_Documentos[[#This Row],[Provincia]],Tab_UBIGEO[Provincia],0),MATCH(Y$34,Tab_UBIGEO[#Headers],0)),"")</f>
        <v/>
      </c>
      <c r="Z1665" s="50" t="str">
        <f>IF(PlnMsv_Tab_Documentos[[#This Row],[Departamento]]&lt;&gt;"",IF(COUNTIF(Tab_UBIGEO[Departamento],PlnMsv_Tab_Documentos[[#This Row],[Departamento]])&gt;=1,1,0),"")</f>
        <v/>
      </c>
      <c r="AA16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5" s="34"/>
    </row>
    <row r="1666" spans="3:29" ht="27.6" customHeight="1">
      <c r="C1666" s="88"/>
      <c r="D1666" s="89"/>
      <c r="E1666" s="90"/>
      <c r="F1666" s="91"/>
      <c r="G1666" s="92"/>
      <c r="H1666" s="93"/>
      <c r="I1666" s="93"/>
      <c r="J1666" s="94"/>
      <c r="K1666" s="94"/>
      <c r="L1666" s="94"/>
      <c r="M1666" s="94"/>
      <c r="N1666" s="94"/>
      <c r="O1666" s="95"/>
      <c r="P1666" s="96"/>
      <c r="T1666" s="49">
        <v>1632</v>
      </c>
      <c r="U16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6" s="50" t="str">
        <f>IFERROR(INDEX(Tab_UBIGEO[],MATCH(PlnMsv_Tab_DocumentosAux[[#This Row],[ADQ_UBIGEO]],Tab_UBIGEO[UBIGEO],0),MATCH($V$34,Tab_UBIGEO[#Headers],0)),"")</f>
        <v/>
      </c>
      <c r="W1666" s="50" t="str">
        <f>IFERROR(INDEX(Tab_UBIGEO[],MATCH(PlnMsv_Tab_DocumentosAux[[#This Row],[ADQ_UBIGEO]],Tab_UBIGEO[UBIGEO],0),MATCH($W$34,Tab_UBIGEO[#Headers],0)),"")</f>
        <v/>
      </c>
      <c r="X1666" s="51" t="str">
        <f>IFERROR(INDEX(Tab_UBIGEO[],MATCH(PlnMsv_Tab_Documentos[[#This Row],[Departamento]],Tab_UBIGEO[Departamento],0),MATCH(X$34,Tab_UBIGEO[#Headers],0)),"")</f>
        <v/>
      </c>
      <c r="Y1666" s="51" t="str">
        <f>IFERROR(INDEX(Tab_UBIGEO[],MATCH(PlnMsv_Tab_Documentos[[#This Row],[Provincia]],Tab_UBIGEO[Provincia],0),MATCH(Y$34,Tab_UBIGEO[#Headers],0)),"")</f>
        <v/>
      </c>
      <c r="Z1666" s="50" t="str">
        <f>IF(PlnMsv_Tab_Documentos[[#This Row],[Departamento]]&lt;&gt;"",IF(COUNTIF(Tab_UBIGEO[Departamento],PlnMsv_Tab_Documentos[[#This Row],[Departamento]])&gt;=1,1,0),"")</f>
        <v/>
      </c>
      <c r="AA16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6" s="34"/>
    </row>
    <row r="1667" spans="3:29" ht="27.6" customHeight="1">
      <c r="C1667" s="88"/>
      <c r="D1667" s="89"/>
      <c r="E1667" s="90"/>
      <c r="F1667" s="91"/>
      <c r="G1667" s="92"/>
      <c r="H1667" s="93"/>
      <c r="I1667" s="93"/>
      <c r="J1667" s="94"/>
      <c r="K1667" s="94"/>
      <c r="L1667" s="94"/>
      <c r="M1667" s="94"/>
      <c r="N1667" s="94"/>
      <c r="O1667" s="95"/>
      <c r="P1667" s="96"/>
      <c r="T1667" s="49">
        <v>1633</v>
      </c>
      <c r="U16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7" s="50" t="str">
        <f>IFERROR(INDEX(Tab_UBIGEO[],MATCH(PlnMsv_Tab_DocumentosAux[[#This Row],[ADQ_UBIGEO]],Tab_UBIGEO[UBIGEO],0),MATCH($V$34,Tab_UBIGEO[#Headers],0)),"")</f>
        <v/>
      </c>
      <c r="W1667" s="50" t="str">
        <f>IFERROR(INDEX(Tab_UBIGEO[],MATCH(PlnMsv_Tab_DocumentosAux[[#This Row],[ADQ_UBIGEO]],Tab_UBIGEO[UBIGEO],0),MATCH($W$34,Tab_UBIGEO[#Headers],0)),"")</f>
        <v/>
      </c>
      <c r="X1667" s="51" t="str">
        <f>IFERROR(INDEX(Tab_UBIGEO[],MATCH(PlnMsv_Tab_Documentos[[#This Row],[Departamento]],Tab_UBIGEO[Departamento],0),MATCH(X$34,Tab_UBIGEO[#Headers],0)),"")</f>
        <v/>
      </c>
      <c r="Y1667" s="51" t="str">
        <f>IFERROR(INDEX(Tab_UBIGEO[],MATCH(PlnMsv_Tab_Documentos[[#This Row],[Provincia]],Tab_UBIGEO[Provincia],0),MATCH(Y$34,Tab_UBIGEO[#Headers],0)),"")</f>
        <v/>
      </c>
      <c r="Z1667" s="50" t="str">
        <f>IF(PlnMsv_Tab_Documentos[[#This Row],[Departamento]]&lt;&gt;"",IF(COUNTIF(Tab_UBIGEO[Departamento],PlnMsv_Tab_Documentos[[#This Row],[Departamento]])&gt;=1,1,0),"")</f>
        <v/>
      </c>
      <c r="AA16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7" s="34"/>
    </row>
    <row r="1668" spans="3:29" ht="27.6" customHeight="1">
      <c r="C1668" s="88"/>
      <c r="D1668" s="89"/>
      <c r="E1668" s="90"/>
      <c r="F1668" s="91"/>
      <c r="G1668" s="92"/>
      <c r="H1668" s="93"/>
      <c r="I1668" s="93"/>
      <c r="J1668" s="94"/>
      <c r="K1668" s="94"/>
      <c r="L1668" s="94"/>
      <c r="M1668" s="94"/>
      <c r="N1668" s="94"/>
      <c r="O1668" s="95"/>
      <c r="P1668" s="96"/>
      <c r="T1668" s="49">
        <v>1634</v>
      </c>
      <c r="U16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8" s="50" t="str">
        <f>IFERROR(INDEX(Tab_UBIGEO[],MATCH(PlnMsv_Tab_DocumentosAux[[#This Row],[ADQ_UBIGEO]],Tab_UBIGEO[UBIGEO],0),MATCH($V$34,Tab_UBIGEO[#Headers],0)),"")</f>
        <v/>
      </c>
      <c r="W1668" s="50" t="str">
        <f>IFERROR(INDEX(Tab_UBIGEO[],MATCH(PlnMsv_Tab_DocumentosAux[[#This Row],[ADQ_UBIGEO]],Tab_UBIGEO[UBIGEO],0),MATCH($W$34,Tab_UBIGEO[#Headers],0)),"")</f>
        <v/>
      </c>
      <c r="X1668" s="51" t="str">
        <f>IFERROR(INDEX(Tab_UBIGEO[],MATCH(PlnMsv_Tab_Documentos[[#This Row],[Departamento]],Tab_UBIGEO[Departamento],0),MATCH(X$34,Tab_UBIGEO[#Headers],0)),"")</f>
        <v/>
      </c>
      <c r="Y1668" s="51" t="str">
        <f>IFERROR(INDEX(Tab_UBIGEO[],MATCH(PlnMsv_Tab_Documentos[[#This Row],[Provincia]],Tab_UBIGEO[Provincia],0),MATCH(Y$34,Tab_UBIGEO[#Headers],0)),"")</f>
        <v/>
      </c>
      <c r="Z1668" s="50" t="str">
        <f>IF(PlnMsv_Tab_Documentos[[#This Row],[Departamento]]&lt;&gt;"",IF(COUNTIF(Tab_UBIGEO[Departamento],PlnMsv_Tab_Documentos[[#This Row],[Departamento]])&gt;=1,1,0),"")</f>
        <v/>
      </c>
      <c r="AA16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8" s="34"/>
    </row>
    <row r="1669" spans="3:29" ht="27.6" customHeight="1">
      <c r="C1669" s="88"/>
      <c r="D1669" s="89"/>
      <c r="E1669" s="90"/>
      <c r="F1669" s="91"/>
      <c r="G1669" s="92"/>
      <c r="H1669" s="93"/>
      <c r="I1669" s="93"/>
      <c r="J1669" s="94"/>
      <c r="K1669" s="94"/>
      <c r="L1669" s="94"/>
      <c r="M1669" s="94"/>
      <c r="N1669" s="94"/>
      <c r="O1669" s="95"/>
      <c r="P1669" s="96"/>
      <c r="T1669" s="49">
        <v>1635</v>
      </c>
      <c r="U16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69" s="50" t="str">
        <f>IFERROR(INDEX(Tab_UBIGEO[],MATCH(PlnMsv_Tab_DocumentosAux[[#This Row],[ADQ_UBIGEO]],Tab_UBIGEO[UBIGEO],0),MATCH($V$34,Tab_UBIGEO[#Headers],0)),"")</f>
        <v/>
      </c>
      <c r="W1669" s="50" t="str">
        <f>IFERROR(INDEX(Tab_UBIGEO[],MATCH(PlnMsv_Tab_DocumentosAux[[#This Row],[ADQ_UBIGEO]],Tab_UBIGEO[UBIGEO],0),MATCH($W$34,Tab_UBIGEO[#Headers],0)),"")</f>
        <v/>
      </c>
      <c r="X1669" s="51" t="str">
        <f>IFERROR(INDEX(Tab_UBIGEO[],MATCH(PlnMsv_Tab_Documentos[[#This Row],[Departamento]],Tab_UBIGEO[Departamento],0),MATCH(X$34,Tab_UBIGEO[#Headers],0)),"")</f>
        <v/>
      </c>
      <c r="Y1669" s="51" t="str">
        <f>IFERROR(INDEX(Tab_UBIGEO[],MATCH(PlnMsv_Tab_Documentos[[#This Row],[Provincia]],Tab_UBIGEO[Provincia],0),MATCH(Y$34,Tab_UBIGEO[#Headers],0)),"")</f>
        <v/>
      </c>
      <c r="Z1669" s="50" t="str">
        <f>IF(PlnMsv_Tab_Documentos[[#This Row],[Departamento]]&lt;&gt;"",IF(COUNTIF(Tab_UBIGEO[Departamento],PlnMsv_Tab_Documentos[[#This Row],[Departamento]])&gt;=1,1,0),"")</f>
        <v/>
      </c>
      <c r="AA16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69" s="34"/>
    </row>
    <row r="1670" spans="3:29" ht="27.6" customHeight="1">
      <c r="C1670" s="88"/>
      <c r="D1670" s="89"/>
      <c r="E1670" s="90"/>
      <c r="F1670" s="91"/>
      <c r="G1670" s="92"/>
      <c r="H1670" s="93"/>
      <c r="I1670" s="93"/>
      <c r="J1670" s="94"/>
      <c r="K1670" s="94"/>
      <c r="L1670" s="94"/>
      <c r="M1670" s="94"/>
      <c r="N1670" s="94"/>
      <c r="O1670" s="95"/>
      <c r="P1670" s="96"/>
      <c r="T1670" s="49">
        <v>1636</v>
      </c>
      <c r="U16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0" s="50" t="str">
        <f>IFERROR(INDEX(Tab_UBIGEO[],MATCH(PlnMsv_Tab_DocumentosAux[[#This Row],[ADQ_UBIGEO]],Tab_UBIGEO[UBIGEO],0),MATCH($V$34,Tab_UBIGEO[#Headers],0)),"")</f>
        <v/>
      </c>
      <c r="W1670" s="50" t="str">
        <f>IFERROR(INDEX(Tab_UBIGEO[],MATCH(PlnMsv_Tab_DocumentosAux[[#This Row],[ADQ_UBIGEO]],Tab_UBIGEO[UBIGEO],0),MATCH($W$34,Tab_UBIGEO[#Headers],0)),"")</f>
        <v/>
      </c>
      <c r="X1670" s="51" t="str">
        <f>IFERROR(INDEX(Tab_UBIGEO[],MATCH(PlnMsv_Tab_Documentos[[#This Row],[Departamento]],Tab_UBIGEO[Departamento],0),MATCH(X$34,Tab_UBIGEO[#Headers],0)),"")</f>
        <v/>
      </c>
      <c r="Y1670" s="51" t="str">
        <f>IFERROR(INDEX(Tab_UBIGEO[],MATCH(PlnMsv_Tab_Documentos[[#This Row],[Provincia]],Tab_UBIGEO[Provincia],0),MATCH(Y$34,Tab_UBIGEO[#Headers],0)),"")</f>
        <v/>
      </c>
      <c r="Z1670" s="50" t="str">
        <f>IF(PlnMsv_Tab_Documentos[[#This Row],[Departamento]]&lt;&gt;"",IF(COUNTIF(Tab_UBIGEO[Departamento],PlnMsv_Tab_Documentos[[#This Row],[Departamento]])&gt;=1,1,0),"")</f>
        <v/>
      </c>
      <c r="AA16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0" s="34"/>
    </row>
    <row r="1671" spans="3:29" ht="27.6" customHeight="1">
      <c r="C1671" s="88"/>
      <c r="D1671" s="89"/>
      <c r="E1671" s="90"/>
      <c r="F1671" s="91"/>
      <c r="G1671" s="92"/>
      <c r="H1671" s="93"/>
      <c r="I1671" s="93"/>
      <c r="J1671" s="94"/>
      <c r="K1671" s="94"/>
      <c r="L1671" s="94"/>
      <c r="M1671" s="94"/>
      <c r="N1671" s="94"/>
      <c r="O1671" s="95"/>
      <c r="P1671" s="96"/>
      <c r="T1671" s="49">
        <v>1637</v>
      </c>
      <c r="U16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1" s="50" t="str">
        <f>IFERROR(INDEX(Tab_UBIGEO[],MATCH(PlnMsv_Tab_DocumentosAux[[#This Row],[ADQ_UBIGEO]],Tab_UBIGEO[UBIGEO],0),MATCH($V$34,Tab_UBIGEO[#Headers],0)),"")</f>
        <v/>
      </c>
      <c r="W1671" s="50" t="str">
        <f>IFERROR(INDEX(Tab_UBIGEO[],MATCH(PlnMsv_Tab_DocumentosAux[[#This Row],[ADQ_UBIGEO]],Tab_UBIGEO[UBIGEO],0),MATCH($W$34,Tab_UBIGEO[#Headers],0)),"")</f>
        <v/>
      </c>
      <c r="X1671" s="51" t="str">
        <f>IFERROR(INDEX(Tab_UBIGEO[],MATCH(PlnMsv_Tab_Documentos[[#This Row],[Departamento]],Tab_UBIGEO[Departamento],0),MATCH(X$34,Tab_UBIGEO[#Headers],0)),"")</f>
        <v/>
      </c>
      <c r="Y1671" s="51" t="str">
        <f>IFERROR(INDEX(Tab_UBIGEO[],MATCH(PlnMsv_Tab_Documentos[[#This Row],[Provincia]],Tab_UBIGEO[Provincia],0),MATCH(Y$34,Tab_UBIGEO[#Headers],0)),"")</f>
        <v/>
      </c>
      <c r="Z1671" s="50" t="str">
        <f>IF(PlnMsv_Tab_Documentos[[#This Row],[Departamento]]&lt;&gt;"",IF(COUNTIF(Tab_UBIGEO[Departamento],PlnMsv_Tab_Documentos[[#This Row],[Departamento]])&gt;=1,1,0),"")</f>
        <v/>
      </c>
      <c r="AA16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1" s="34"/>
    </row>
    <row r="1672" spans="3:29" ht="27.6" customHeight="1">
      <c r="C1672" s="88"/>
      <c r="D1672" s="89"/>
      <c r="E1672" s="90"/>
      <c r="F1672" s="91"/>
      <c r="G1672" s="92"/>
      <c r="H1672" s="93"/>
      <c r="I1672" s="93"/>
      <c r="J1672" s="94"/>
      <c r="K1672" s="94"/>
      <c r="L1672" s="94"/>
      <c r="M1672" s="94"/>
      <c r="N1672" s="94"/>
      <c r="O1672" s="95"/>
      <c r="P1672" s="96"/>
      <c r="T1672" s="49">
        <v>1638</v>
      </c>
      <c r="U16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2" s="50" t="str">
        <f>IFERROR(INDEX(Tab_UBIGEO[],MATCH(PlnMsv_Tab_DocumentosAux[[#This Row],[ADQ_UBIGEO]],Tab_UBIGEO[UBIGEO],0),MATCH($V$34,Tab_UBIGEO[#Headers],0)),"")</f>
        <v/>
      </c>
      <c r="W1672" s="50" t="str">
        <f>IFERROR(INDEX(Tab_UBIGEO[],MATCH(PlnMsv_Tab_DocumentosAux[[#This Row],[ADQ_UBIGEO]],Tab_UBIGEO[UBIGEO],0),MATCH($W$34,Tab_UBIGEO[#Headers],0)),"")</f>
        <v/>
      </c>
      <c r="X1672" s="51" t="str">
        <f>IFERROR(INDEX(Tab_UBIGEO[],MATCH(PlnMsv_Tab_Documentos[[#This Row],[Departamento]],Tab_UBIGEO[Departamento],0),MATCH(X$34,Tab_UBIGEO[#Headers],0)),"")</f>
        <v/>
      </c>
      <c r="Y1672" s="51" t="str">
        <f>IFERROR(INDEX(Tab_UBIGEO[],MATCH(PlnMsv_Tab_Documentos[[#This Row],[Provincia]],Tab_UBIGEO[Provincia],0),MATCH(Y$34,Tab_UBIGEO[#Headers],0)),"")</f>
        <v/>
      </c>
      <c r="Z1672" s="50" t="str">
        <f>IF(PlnMsv_Tab_Documentos[[#This Row],[Departamento]]&lt;&gt;"",IF(COUNTIF(Tab_UBIGEO[Departamento],PlnMsv_Tab_Documentos[[#This Row],[Departamento]])&gt;=1,1,0),"")</f>
        <v/>
      </c>
      <c r="AA16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2" s="34"/>
    </row>
    <row r="1673" spans="3:29" ht="27.6" customHeight="1">
      <c r="C1673" s="88"/>
      <c r="D1673" s="89"/>
      <c r="E1673" s="90"/>
      <c r="F1673" s="91"/>
      <c r="G1673" s="92"/>
      <c r="H1673" s="93"/>
      <c r="I1673" s="93"/>
      <c r="J1673" s="94"/>
      <c r="K1673" s="94"/>
      <c r="L1673" s="94"/>
      <c r="M1673" s="94"/>
      <c r="N1673" s="94"/>
      <c r="O1673" s="95"/>
      <c r="P1673" s="96"/>
      <c r="T1673" s="49">
        <v>1639</v>
      </c>
      <c r="U16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3" s="50" t="str">
        <f>IFERROR(INDEX(Tab_UBIGEO[],MATCH(PlnMsv_Tab_DocumentosAux[[#This Row],[ADQ_UBIGEO]],Tab_UBIGEO[UBIGEO],0),MATCH($V$34,Tab_UBIGEO[#Headers],0)),"")</f>
        <v/>
      </c>
      <c r="W1673" s="50" t="str">
        <f>IFERROR(INDEX(Tab_UBIGEO[],MATCH(PlnMsv_Tab_DocumentosAux[[#This Row],[ADQ_UBIGEO]],Tab_UBIGEO[UBIGEO],0),MATCH($W$34,Tab_UBIGEO[#Headers],0)),"")</f>
        <v/>
      </c>
      <c r="X1673" s="51" t="str">
        <f>IFERROR(INDEX(Tab_UBIGEO[],MATCH(PlnMsv_Tab_Documentos[[#This Row],[Departamento]],Tab_UBIGEO[Departamento],0),MATCH(X$34,Tab_UBIGEO[#Headers],0)),"")</f>
        <v/>
      </c>
      <c r="Y1673" s="51" t="str">
        <f>IFERROR(INDEX(Tab_UBIGEO[],MATCH(PlnMsv_Tab_Documentos[[#This Row],[Provincia]],Tab_UBIGEO[Provincia],0),MATCH(Y$34,Tab_UBIGEO[#Headers],0)),"")</f>
        <v/>
      </c>
      <c r="Z1673" s="50" t="str">
        <f>IF(PlnMsv_Tab_Documentos[[#This Row],[Departamento]]&lt;&gt;"",IF(COUNTIF(Tab_UBIGEO[Departamento],PlnMsv_Tab_Documentos[[#This Row],[Departamento]])&gt;=1,1,0),"")</f>
        <v/>
      </c>
      <c r="AA16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3" s="34"/>
    </row>
    <row r="1674" spans="3:29" ht="27.6" customHeight="1">
      <c r="C1674" s="88"/>
      <c r="D1674" s="89"/>
      <c r="E1674" s="90"/>
      <c r="F1674" s="91"/>
      <c r="G1674" s="92"/>
      <c r="H1674" s="93"/>
      <c r="I1674" s="93"/>
      <c r="J1674" s="94"/>
      <c r="K1674" s="94"/>
      <c r="L1674" s="94"/>
      <c r="M1674" s="94"/>
      <c r="N1674" s="94"/>
      <c r="O1674" s="95"/>
      <c r="P1674" s="96"/>
      <c r="T1674" s="49">
        <v>1640</v>
      </c>
      <c r="U16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4" s="50" t="str">
        <f>IFERROR(INDEX(Tab_UBIGEO[],MATCH(PlnMsv_Tab_DocumentosAux[[#This Row],[ADQ_UBIGEO]],Tab_UBIGEO[UBIGEO],0),MATCH($V$34,Tab_UBIGEO[#Headers],0)),"")</f>
        <v/>
      </c>
      <c r="W1674" s="50" t="str">
        <f>IFERROR(INDEX(Tab_UBIGEO[],MATCH(PlnMsv_Tab_DocumentosAux[[#This Row],[ADQ_UBIGEO]],Tab_UBIGEO[UBIGEO],0),MATCH($W$34,Tab_UBIGEO[#Headers],0)),"")</f>
        <v/>
      </c>
      <c r="X1674" s="51" t="str">
        <f>IFERROR(INDEX(Tab_UBIGEO[],MATCH(PlnMsv_Tab_Documentos[[#This Row],[Departamento]],Tab_UBIGEO[Departamento],0),MATCH(X$34,Tab_UBIGEO[#Headers],0)),"")</f>
        <v/>
      </c>
      <c r="Y1674" s="51" t="str">
        <f>IFERROR(INDEX(Tab_UBIGEO[],MATCH(PlnMsv_Tab_Documentos[[#This Row],[Provincia]],Tab_UBIGEO[Provincia],0),MATCH(Y$34,Tab_UBIGEO[#Headers],0)),"")</f>
        <v/>
      </c>
      <c r="Z1674" s="50" t="str">
        <f>IF(PlnMsv_Tab_Documentos[[#This Row],[Departamento]]&lt;&gt;"",IF(COUNTIF(Tab_UBIGEO[Departamento],PlnMsv_Tab_Documentos[[#This Row],[Departamento]])&gt;=1,1,0),"")</f>
        <v/>
      </c>
      <c r="AA16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4" s="34"/>
    </row>
    <row r="1675" spans="3:29" ht="27.6" customHeight="1">
      <c r="C1675" s="88"/>
      <c r="D1675" s="89"/>
      <c r="E1675" s="90"/>
      <c r="F1675" s="91"/>
      <c r="G1675" s="92"/>
      <c r="H1675" s="93"/>
      <c r="I1675" s="93"/>
      <c r="J1675" s="94"/>
      <c r="K1675" s="94"/>
      <c r="L1675" s="94"/>
      <c r="M1675" s="94"/>
      <c r="N1675" s="94"/>
      <c r="O1675" s="95"/>
      <c r="P1675" s="96"/>
      <c r="T1675" s="49">
        <v>1641</v>
      </c>
      <c r="U16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5" s="50" t="str">
        <f>IFERROR(INDEX(Tab_UBIGEO[],MATCH(PlnMsv_Tab_DocumentosAux[[#This Row],[ADQ_UBIGEO]],Tab_UBIGEO[UBIGEO],0),MATCH($V$34,Tab_UBIGEO[#Headers],0)),"")</f>
        <v/>
      </c>
      <c r="W1675" s="50" t="str">
        <f>IFERROR(INDEX(Tab_UBIGEO[],MATCH(PlnMsv_Tab_DocumentosAux[[#This Row],[ADQ_UBIGEO]],Tab_UBIGEO[UBIGEO],0),MATCH($W$34,Tab_UBIGEO[#Headers],0)),"")</f>
        <v/>
      </c>
      <c r="X1675" s="51" t="str">
        <f>IFERROR(INDEX(Tab_UBIGEO[],MATCH(PlnMsv_Tab_Documentos[[#This Row],[Departamento]],Tab_UBIGEO[Departamento],0),MATCH(X$34,Tab_UBIGEO[#Headers],0)),"")</f>
        <v/>
      </c>
      <c r="Y1675" s="51" t="str">
        <f>IFERROR(INDEX(Tab_UBIGEO[],MATCH(PlnMsv_Tab_Documentos[[#This Row],[Provincia]],Tab_UBIGEO[Provincia],0),MATCH(Y$34,Tab_UBIGEO[#Headers],0)),"")</f>
        <v/>
      </c>
      <c r="Z1675" s="50" t="str">
        <f>IF(PlnMsv_Tab_Documentos[[#This Row],[Departamento]]&lt;&gt;"",IF(COUNTIF(Tab_UBIGEO[Departamento],PlnMsv_Tab_Documentos[[#This Row],[Departamento]])&gt;=1,1,0),"")</f>
        <v/>
      </c>
      <c r="AA16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5" s="34"/>
    </row>
    <row r="1676" spans="3:29" ht="27.6" customHeight="1">
      <c r="C1676" s="88"/>
      <c r="D1676" s="89"/>
      <c r="E1676" s="90"/>
      <c r="F1676" s="91"/>
      <c r="G1676" s="92"/>
      <c r="H1676" s="93"/>
      <c r="I1676" s="93"/>
      <c r="J1676" s="94"/>
      <c r="K1676" s="94"/>
      <c r="L1676" s="94"/>
      <c r="M1676" s="94"/>
      <c r="N1676" s="94"/>
      <c r="O1676" s="95"/>
      <c r="P1676" s="96"/>
      <c r="T1676" s="49">
        <v>1642</v>
      </c>
      <c r="U16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6" s="50" t="str">
        <f>IFERROR(INDEX(Tab_UBIGEO[],MATCH(PlnMsv_Tab_DocumentosAux[[#This Row],[ADQ_UBIGEO]],Tab_UBIGEO[UBIGEO],0),MATCH($V$34,Tab_UBIGEO[#Headers],0)),"")</f>
        <v/>
      </c>
      <c r="W1676" s="50" t="str">
        <f>IFERROR(INDEX(Tab_UBIGEO[],MATCH(PlnMsv_Tab_DocumentosAux[[#This Row],[ADQ_UBIGEO]],Tab_UBIGEO[UBIGEO],0),MATCH($W$34,Tab_UBIGEO[#Headers],0)),"")</f>
        <v/>
      </c>
      <c r="X1676" s="51" t="str">
        <f>IFERROR(INDEX(Tab_UBIGEO[],MATCH(PlnMsv_Tab_Documentos[[#This Row],[Departamento]],Tab_UBIGEO[Departamento],0),MATCH(X$34,Tab_UBIGEO[#Headers],0)),"")</f>
        <v/>
      </c>
      <c r="Y1676" s="51" t="str">
        <f>IFERROR(INDEX(Tab_UBIGEO[],MATCH(PlnMsv_Tab_Documentos[[#This Row],[Provincia]],Tab_UBIGEO[Provincia],0),MATCH(Y$34,Tab_UBIGEO[#Headers],0)),"")</f>
        <v/>
      </c>
      <c r="Z1676" s="50" t="str">
        <f>IF(PlnMsv_Tab_Documentos[[#This Row],[Departamento]]&lt;&gt;"",IF(COUNTIF(Tab_UBIGEO[Departamento],PlnMsv_Tab_Documentos[[#This Row],[Departamento]])&gt;=1,1,0),"")</f>
        <v/>
      </c>
      <c r="AA16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6" s="34"/>
    </row>
    <row r="1677" spans="3:29" ht="27.6" customHeight="1">
      <c r="C1677" s="88"/>
      <c r="D1677" s="89"/>
      <c r="E1677" s="90"/>
      <c r="F1677" s="91"/>
      <c r="G1677" s="92"/>
      <c r="H1677" s="93"/>
      <c r="I1677" s="93"/>
      <c r="J1677" s="94"/>
      <c r="K1677" s="94"/>
      <c r="L1677" s="94"/>
      <c r="M1677" s="94"/>
      <c r="N1677" s="94"/>
      <c r="O1677" s="95"/>
      <c r="P1677" s="96"/>
      <c r="T1677" s="49">
        <v>1643</v>
      </c>
      <c r="U16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7" s="50" t="str">
        <f>IFERROR(INDEX(Tab_UBIGEO[],MATCH(PlnMsv_Tab_DocumentosAux[[#This Row],[ADQ_UBIGEO]],Tab_UBIGEO[UBIGEO],0),MATCH($V$34,Tab_UBIGEO[#Headers],0)),"")</f>
        <v/>
      </c>
      <c r="W1677" s="50" t="str">
        <f>IFERROR(INDEX(Tab_UBIGEO[],MATCH(PlnMsv_Tab_DocumentosAux[[#This Row],[ADQ_UBIGEO]],Tab_UBIGEO[UBIGEO],0),MATCH($W$34,Tab_UBIGEO[#Headers],0)),"")</f>
        <v/>
      </c>
      <c r="X1677" s="51" t="str">
        <f>IFERROR(INDEX(Tab_UBIGEO[],MATCH(PlnMsv_Tab_Documentos[[#This Row],[Departamento]],Tab_UBIGEO[Departamento],0),MATCH(X$34,Tab_UBIGEO[#Headers],0)),"")</f>
        <v/>
      </c>
      <c r="Y1677" s="51" t="str">
        <f>IFERROR(INDEX(Tab_UBIGEO[],MATCH(PlnMsv_Tab_Documentos[[#This Row],[Provincia]],Tab_UBIGEO[Provincia],0),MATCH(Y$34,Tab_UBIGEO[#Headers],0)),"")</f>
        <v/>
      </c>
      <c r="Z1677" s="50" t="str">
        <f>IF(PlnMsv_Tab_Documentos[[#This Row],[Departamento]]&lt;&gt;"",IF(COUNTIF(Tab_UBIGEO[Departamento],PlnMsv_Tab_Documentos[[#This Row],[Departamento]])&gt;=1,1,0),"")</f>
        <v/>
      </c>
      <c r="AA16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7" s="34"/>
    </row>
    <row r="1678" spans="3:29" ht="27.6" customHeight="1">
      <c r="C1678" s="88"/>
      <c r="D1678" s="89"/>
      <c r="E1678" s="90"/>
      <c r="F1678" s="91"/>
      <c r="G1678" s="92"/>
      <c r="H1678" s="93"/>
      <c r="I1678" s="93"/>
      <c r="J1678" s="94"/>
      <c r="K1678" s="94"/>
      <c r="L1678" s="94"/>
      <c r="M1678" s="94"/>
      <c r="N1678" s="94"/>
      <c r="O1678" s="95"/>
      <c r="P1678" s="96"/>
      <c r="T1678" s="49">
        <v>1644</v>
      </c>
      <c r="U16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8" s="50" t="str">
        <f>IFERROR(INDEX(Tab_UBIGEO[],MATCH(PlnMsv_Tab_DocumentosAux[[#This Row],[ADQ_UBIGEO]],Tab_UBIGEO[UBIGEO],0),MATCH($V$34,Tab_UBIGEO[#Headers],0)),"")</f>
        <v/>
      </c>
      <c r="W1678" s="50" t="str">
        <f>IFERROR(INDEX(Tab_UBIGEO[],MATCH(PlnMsv_Tab_DocumentosAux[[#This Row],[ADQ_UBIGEO]],Tab_UBIGEO[UBIGEO],0),MATCH($W$34,Tab_UBIGEO[#Headers],0)),"")</f>
        <v/>
      </c>
      <c r="X1678" s="51" t="str">
        <f>IFERROR(INDEX(Tab_UBIGEO[],MATCH(PlnMsv_Tab_Documentos[[#This Row],[Departamento]],Tab_UBIGEO[Departamento],0),MATCH(X$34,Tab_UBIGEO[#Headers],0)),"")</f>
        <v/>
      </c>
      <c r="Y1678" s="51" t="str">
        <f>IFERROR(INDEX(Tab_UBIGEO[],MATCH(PlnMsv_Tab_Documentos[[#This Row],[Provincia]],Tab_UBIGEO[Provincia],0),MATCH(Y$34,Tab_UBIGEO[#Headers],0)),"")</f>
        <v/>
      </c>
      <c r="Z1678" s="50" t="str">
        <f>IF(PlnMsv_Tab_Documentos[[#This Row],[Departamento]]&lt;&gt;"",IF(COUNTIF(Tab_UBIGEO[Departamento],PlnMsv_Tab_Documentos[[#This Row],[Departamento]])&gt;=1,1,0),"")</f>
        <v/>
      </c>
      <c r="AA16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8" s="34"/>
    </row>
    <row r="1679" spans="3:29" ht="27.6" customHeight="1">
      <c r="C1679" s="88"/>
      <c r="D1679" s="89"/>
      <c r="E1679" s="90"/>
      <c r="F1679" s="91"/>
      <c r="G1679" s="92"/>
      <c r="H1679" s="93"/>
      <c r="I1679" s="93"/>
      <c r="J1679" s="94"/>
      <c r="K1679" s="94"/>
      <c r="L1679" s="94"/>
      <c r="M1679" s="94"/>
      <c r="N1679" s="94"/>
      <c r="O1679" s="95"/>
      <c r="P1679" s="96"/>
      <c r="T1679" s="49">
        <v>1645</v>
      </c>
      <c r="U16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79" s="50" t="str">
        <f>IFERROR(INDEX(Tab_UBIGEO[],MATCH(PlnMsv_Tab_DocumentosAux[[#This Row],[ADQ_UBIGEO]],Tab_UBIGEO[UBIGEO],0),MATCH($V$34,Tab_UBIGEO[#Headers],0)),"")</f>
        <v/>
      </c>
      <c r="W1679" s="50" t="str">
        <f>IFERROR(INDEX(Tab_UBIGEO[],MATCH(PlnMsv_Tab_DocumentosAux[[#This Row],[ADQ_UBIGEO]],Tab_UBIGEO[UBIGEO],0),MATCH($W$34,Tab_UBIGEO[#Headers],0)),"")</f>
        <v/>
      </c>
      <c r="X1679" s="51" t="str">
        <f>IFERROR(INDEX(Tab_UBIGEO[],MATCH(PlnMsv_Tab_Documentos[[#This Row],[Departamento]],Tab_UBIGEO[Departamento],0),MATCH(X$34,Tab_UBIGEO[#Headers],0)),"")</f>
        <v/>
      </c>
      <c r="Y1679" s="51" t="str">
        <f>IFERROR(INDEX(Tab_UBIGEO[],MATCH(PlnMsv_Tab_Documentos[[#This Row],[Provincia]],Tab_UBIGEO[Provincia],0),MATCH(Y$34,Tab_UBIGEO[#Headers],0)),"")</f>
        <v/>
      </c>
      <c r="Z1679" s="50" t="str">
        <f>IF(PlnMsv_Tab_Documentos[[#This Row],[Departamento]]&lt;&gt;"",IF(COUNTIF(Tab_UBIGEO[Departamento],PlnMsv_Tab_Documentos[[#This Row],[Departamento]])&gt;=1,1,0),"")</f>
        <v/>
      </c>
      <c r="AA16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79" s="34"/>
    </row>
    <row r="1680" spans="3:29" ht="27.6" customHeight="1">
      <c r="C1680" s="88"/>
      <c r="D1680" s="89"/>
      <c r="E1680" s="90"/>
      <c r="F1680" s="91"/>
      <c r="G1680" s="92"/>
      <c r="H1680" s="93"/>
      <c r="I1680" s="93"/>
      <c r="J1680" s="94"/>
      <c r="K1680" s="94"/>
      <c r="L1680" s="94"/>
      <c r="M1680" s="94"/>
      <c r="N1680" s="94"/>
      <c r="O1680" s="95"/>
      <c r="P1680" s="96"/>
      <c r="T1680" s="49">
        <v>1646</v>
      </c>
      <c r="U16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0" s="50" t="str">
        <f>IFERROR(INDEX(Tab_UBIGEO[],MATCH(PlnMsv_Tab_DocumentosAux[[#This Row],[ADQ_UBIGEO]],Tab_UBIGEO[UBIGEO],0),MATCH($V$34,Tab_UBIGEO[#Headers],0)),"")</f>
        <v/>
      </c>
      <c r="W1680" s="50" t="str">
        <f>IFERROR(INDEX(Tab_UBIGEO[],MATCH(PlnMsv_Tab_DocumentosAux[[#This Row],[ADQ_UBIGEO]],Tab_UBIGEO[UBIGEO],0),MATCH($W$34,Tab_UBIGEO[#Headers],0)),"")</f>
        <v/>
      </c>
      <c r="X1680" s="51" t="str">
        <f>IFERROR(INDEX(Tab_UBIGEO[],MATCH(PlnMsv_Tab_Documentos[[#This Row],[Departamento]],Tab_UBIGEO[Departamento],0),MATCH(X$34,Tab_UBIGEO[#Headers],0)),"")</f>
        <v/>
      </c>
      <c r="Y1680" s="51" t="str">
        <f>IFERROR(INDEX(Tab_UBIGEO[],MATCH(PlnMsv_Tab_Documentos[[#This Row],[Provincia]],Tab_UBIGEO[Provincia],0),MATCH(Y$34,Tab_UBIGEO[#Headers],0)),"")</f>
        <v/>
      </c>
      <c r="Z1680" s="50" t="str">
        <f>IF(PlnMsv_Tab_Documentos[[#This Row],[Departamento]]&lt;&gt;"",IF(COUNTIF(Tab_UBIGEO[Departamento],PlnMsv_Tab_Documentos[[#This Row],[Departamento]])&gt;=1,1,0),"")</f>
        <v/>
      </c>
      <c r="AA16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0" s="34"/>
    </row>
    <row r="1681" spans="3:29" ht="27.6" customHeight="1">
      <c r="C1681" s="88"/>
      <c r="D1681" s="89"/>
      <c r="E1681" s="90"/>
      <c r="F1681" s="91"/>
      <c r="G1681" s="92"/>
      <c r="H1681" s="93"/>
      <c r="I1681" s="93"/>
      <c r="J1681" s="94"/>
      <c r="K1681" s="94"/>
      <c r="L1681" s="94"/>
      <c r="M1681" s="94"/>
      <c r="N1681" s="94"/>
      <c r="O1681" s="95"/>
      <c r="P1681" s="96"/>
      <c r="T1681" s="49">
        <v>1647</v>
      </c>
      <c r="U16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1" s="50" t="str">
        <f>IFERROR(INDEX(Tab_UBIGEO[],MATCH(PlnMsv_Tab_DocumentosAux[[#This Row],[ADQ_UBIGEO]],Tab_UBIGEO[UBIGEO],0),MATCH($V$34,Tab_UBIGEO[#Headers],0)),"")</f>
        <v/>
      </c>
      <c r="W1681" s="50" t="str">
        <f>IFERROR(INDEX(Tab_UBIGEO[],MATCH(PlnMsv_Tab_DocumentosAux[[#This Row],[ADQ_UBIGEO]],Tab_UBIGEO[UBIGEO],0),MATCH($W$34,Tab_UBIGEO[#Headers],0)),"")</f>
        <v/>
      </c>
      <c r="X1681" s="51" t="str">
        <f>IFERROR(INDEX(Tab_UBIGEO[],MATCH(PlnMsv_Tab_Documentos[[#This Row],[Departamento]],Tab_UBIGEO[Departamento],0),MATCH(X$34,Tab_UBIGEO[#Headers],0)),"")</f>
        <v/>
      </c>
      <c r="Y1681" s="51" t="str">
        <f>IFERROR(INDEX(Tab_UBIGEO[],MATCH(PlnMsv_Tab_Documentos[[#This Row],[Provincia]],Tab_UBIGEO[Provincia],0),MATCH(Y$34,Tab_UBIGEO[#Headers],0)),"")</f>
        <v/>
      </c>
      <c r="Z1681" s="50" t="str">
        <f>IF(PlnMsv_Tab_Documentos[[#This Row],[Departamento]]&lt;&gt;"",IF(COUNTIF(Tab_UBIGEO[Departamento],PlnMsv_Tab_Documentos[[#This Row],[Departamento]])&gt;=1,1,0),"")</f>
        <v/>
      </c>
      <c r="AA16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1" s="34"/>
    </row>
    <row r="1682" spans="3:29" ht="27.6" customHeight="1">
      <c r="C1682" s="88"/>
      <c r="D1682" s="89"/>
      <c r="E1682" s="90"/>
      <c r="F1682" s="91"/>
      <c r="G1682" s="92"/>
      <c r="H1682" s="93"/>
      <c r="I1682" s="93"/>
      <c r="J1682" s="94"/>
      <c r="K1682" s="94"/>
      <c r="L1682" s="94"/>
      <c r="M1682" s="94"/>
      <c r="N1682" s="94"/>
      <c r="O1682" s="95"/>
      <c r="P1682" s="96"/>
      <c r="T1682" s="49">
        <v>1648</v>
      </c>
      <c r="U16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2" s="50" t="str">
        <f>IFERROR(INDEX(Tab_UBIGEO[],MATCH(PlnMsv_Tab_DocumentosAux[[#This Row],[ADQ_UBIGEO]],Tab_UBIGEO[UBIGEO],0),MATCH($V$34,Tab_UBIGEO[#Headers],0)),"")</f>
        <v/>
      </c>
      <c r="W1682" s="50" t="str">
        <f>IFERROR(INDEX(Tab_UBIGEO[],MATCH(PlnMsv_Tab_DocumentosAux[[#This Row],[ADQ_UBIGEO]],Tab_UBIGEO[UBIGEO],0),MATCH($W$34,Tab_UBIGEO[#Headers],0)),"")</f>
        <v/>
      </c>
      <c r="X1682" s="51" t="str">
        <f>IFERROR(INDEX(Tab_UBIGEO[],MATCH(PlnMsv_Tab_Documentos[[#This Row],[Departamento]],Tab_UBIGEO[Departamento],0),MATCH(X$34,Tab_UBIGEO[#Headers],0)),"")</f>
        <v/>
      </c>
      <c r="Y1682" s="51" t="str">
        <f>IFERROR(INDEX(Tab_UBIGEO[],MATCH(PlnMsv_Tab_Documentos[[#This Row],[Provincia]],Tab_UBIGEO[Provincia],0),MATCH(Y$34,Tab_UBIGEO[#Headers],0)),"")</f>
        <v/>
      </c>
      <c r="Z1682" s="50" t="str">
        <f>IF(PlnMsv_Tab_Documentos[[#This Row],[Departamento]]&lt;&gt;"",IF(COUNTIF(Tab_UBIGEO[Departamento],PlnMsv_Tab_Documentos[[#This Row],[Departamento]])&gt;=1,1,0),"")</f>
        <v/>
      </c>
      <c r="AA16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2" s="34"/>
    </row>
    <row r="1683" spans="3:29" ht="27.6" customHeight="1">
      <c r="C1683" s="88"/>
      <c r="D1683" s="89"/>
      <c r="E1683" s="90"/>
      <c r="F1683" s="91"/>
      <c r="G1683" s="92"/>
      <c r="H1683" s="93"/>
      <c r="I1683" s="93"/>
      <c r="J1683" s="94"/>
      <c r="K1683" s="94"/>
      <c r="L1683" s="94"/>
      <c r="M1683" s="94"/>
      <c r="N1683" s="94"/>
      <c r="O1683" s="95"/>
      <c r="P1683" s="96"/>
      <c r="T1683" s="49">
        <v>1649</v>
      </c>
      <c r="U16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3" s="50" t="str">
        <f>IFERROR(INDEX(Tab_UBIGEO[],MATCH(PlnMsv_Tab_DocumentosAux[[#This Row],[ADQ_UBIGEO]],Tab_UBIGEO[UBIGEO],0),MATCH($V$34,Tab_UBIGEO[#Headers],0)),"")</f>
        <v/>
      </c>
      <c r="W1683" s="50" t="str">
        <f>IFERROR(INDEX(Tab_UBIGEO[],MATCH(PlnMsv_Tab_DocumentosAux[[#This Row],[ADQ_UBIGEO]],Tab_UBIGEO[UBIGEO],0),MATCH($W$34,Tab_UBIGEO[#Headers],0)),"")</f>
        <v/>
      </c>
      <c r="X1683" s="51" t="str">
        <f>IFERROR(INDEX(Tab_UBIGEO[],MATCH(PlnMsv_Tab_Documentos[[#This Row],[Departamento]],Tab_UBIGEO[Departamento],0),MATCH(X$34,Tab_UBIGEO[#Headers],0)),"")</f>
        <v/>
      </c>
      <c r="Y1683" s="51" t="str">
        <f>IFERROR(INDEX(Tab_UBIGEO[],MATCH(PlnMsv_Tab_Documentos[[#This Row],[Provincia]],Tab_UBIGEO[Provincia],0),MATCH(Y$34,Tab_UBIGEO[#Headers],0)),"")</f>
        <v/>
      </c>
      <c r="Z1683" s="50" t="str">
        <f>IF(PlnMsv_Tab_Documentos[[#This Row],[Departamento]]&lt;&gt;"",IF(COUNTIF(Tab_UBIGEO[Departamento],PlnMsv_Tab_Documentos[[#This Row],[Departamento]])&gt;=1,1,0),"")</f>
        <v/>
      </c>
      <c r="AA16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3" s="34"/>
    </row>
    <row r="1684" spans="3:29" ht="27.6" customHeight="1">
      <c r="C1684" s="88"/>
      <c r="D1684" s="89"/>
      <c r="E1684" s="90"/>
      <c r="F1684" s="91"/>
      <c r="G1684" s="92"/>
      <c r="H1684" s="93"/>
      <c r="I1684" s="93"/>
      <c r="J1684" s="94"/>
      <c r="K1684" s="94"/>
      <c r="L1684" s="94"/>
      <c r="M1684" s="94"/>
      <c r="N1684" s="94"/>
      <c r="O1684" s="95"/>
      <c r="P1684" s="96"/>
      <c r="T1684" s="49">
        <v>1650</v>
      </c>
      <c r="U16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4" s="50" t="str">
        <f>IFERROR(INDEX(Tab_UBIGEO[],MATCH(PlnMsv_Tab_DocumentosAux[[#This Row],[ADQ_UBIGEO]],Tab_UBIGEO[UBIGEO],0),MATCH($V$34,Tab_UBIGEO[#Headers],0)),"")</f>
        <v/>
      </c>
      <c r="W1684" s="50" t="str">
        <f>IFERROR(INDEX(Tab_UBIGEO[],MATCH(PlnMsv_Tab_DocumentosAux[[#This Row],[ADQ_UBIGEO]],Tab_UBIGEO[UBIGEO],0),MATCH($W$34,Tab_UBIGEO[#Headers],0)),"")</f>
        <v/>
      </c>
      <c r="X1684" s="51" t="str">
        <f>IFERROR(INDEX(Tab_UBIGEO[],MATCH(PlnMsv_Tab_Documentos[[#This Row],[Departamento]],Tab_UBIGEO[Departamento],0),MATCH(X$34,Tab_UBIGEO[#Headers],0)),"")</f>
        <v/>
      </c>
      <c r="Y1684" s="51" t="str">
        <f>IFERROR(INDEX(Tab_UBIGEO[],MATCH(PlnMsv_Tab_Documentos[[#This Row],[Provincia]],Tab_UBIGEO[Provincia],0),MATCH(Y$34,Tab_UBIGEO[#Headers],0)),"")</f>
        <v/>
      </c>
      <c r="Z1684" s="50" t="str">
        <f>IF(PlnMsv_Tab_Documentos[[#This Row],[Departamento]]&lt;&gt;"",IF(COUNTIF(Tab_UBIGEO[Departamento],PlnMsv_Tab_Documentos[[#This Row],[Departamento]])&gt;=1,1,0),"")</f>
        <v/>
      </c>
      <c r="AA16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4" s="34"/>
    </row>
    <row r="1685" spans="3:29" ht="27.6" customHeight="1">
      <c r="C1685" s="88"/>
      <c r="D1685" s="89"/>
      <c r="E1685" s="90"/>
      <c r="F1685" s="91"/>
      <c r="G1685" s="92"/>
      <c r="H1685" s="93"/>
      <c r="I1685" s="93"/>
      <c r="J1685" s="94"/>
      <c r="K1685" s="94"/>
      <c r="L1685" s="94"/>
      <c r="M1685" s="94"/>
      <c r="N1685" s="94"/>
      <c r="O1685" s="95"/>
      <c r="P1685" s="96"/>
      <c r="T1685" s="49">
        <v>1651</v>
      </c>
      <c r="U16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5" s="50" t="str">
        <f>IFERROR(INDEX(Tab_UBIGEO[],MATCH(PlnMsv_Tab_DocumentosAux[[#This Row],[ADQ_UBIGEO]],Tab_UBIGEO[UBIGEO],0),MATCH($V$34,Tab_UBIGEO[#Headers],0)),"")</f>
        <v/>
      </c>
      <c r="W1685" s="50" t="str">
        <f>IFERROR(INDEX(Tab_UBIGEO[],MATCH(PlnMsv_Tab_DocumentosAux[[#This Row],[ADQ_UBIGEO]],Tab_UBIGEO[UBIGEO],0),MATCH($W$34,Tab_UBIGEO[#Headers],0)),"")</f>
        <v/>
      </c>
      <c r="X1685" s="51" t="str">
        <f>IFERROR(INDEX(Tab_UBIGEO[],MATCH(PlnMsv_Tab_Documentos[[#This Row],[Departamento]],Tab_UBIGEO[Departamento],0),MATCH(X$34,Tab_UBIGEO[#Headers],0)),"")</f>
        <v/>
      </c>
      <c r="Y1685" s="51" t="str">
        <f>IFERROR(INDEX(Tab_UBIGEO[],MATCH(PlnMsv_Tab_Documentos[[#This Row],[Provincia]],Tab_UBIGEO[Provincia],0),MATCH(Y$34,Tab_UBIGEO[#Headers],0)),"")</f>
        <v/>
      </c>
      <c r="Z1685" s="50" t="str">
        <f>IF(PlnMsv_Tab_Documentos[[#This Row],[Departamento]]&lt;&gt;"",IF(COUNTIF(Tab_UBIGEO[Departamento],PlnMsv_Tab_Documentos[[#This Row],[Departamento]])&gt;=1,1,0),"")</f>
        <v/>
      </c>
      <c r="AA16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5" s="34"/>
    </row>
    <row r="1686" spans="3:29" ht="27.6" customHeight="1">
      <c r="C1686" s="88"/>
      <c r="D1686" s="89"/>
      <c r="E1686" s="90"/>
      <c r="F1686" s="91"/>
      <c r="G1686" s="92"/>
      <c r="H1686" s="93"/>
      <c r="I1686" s="93"/>
      <c r="J1686" s="94"/>
      <c r="K1686" s="94"/>
      <c r="L1686" s="94"/>
      <c r="M1686" s="94"/>
      <c r="N1686" s="94"/>
      <c r="O1686" s="95"/>
      <c r="P1686" s="96"/>
      <c r="T1686" s="49">
        <v>1652</v>
      </c>
      <c r="U16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6" s="50" t="str">
        <f>IFERROR(INDEX(Tab_UBIGEO[],MATCH(PlnMsv_Tab_DocumentosAux[[#This Row],[ADQ_UBIGEO]],Tab_UBIGEO[UBIGEO],0),MATCH($V$34,Tab_UBIGEO[#Headers],0)),"")</f>
        <v/>
      </c>
      <c r="W1686" s="50" t="str">
        <f>IFERROR(INDEX(Tab_UBIGEO[],MATCH(PlnMsv_Tab_DocumentosAux[[#This Row],[ADQ_UBIGEO]],Tab_UBIGEO[UBIGEO],0),MATCH($W$34,Tab_UBIGEO[#Headers],0)),"")</f>
        <v/>
      </c>
      <c r="X1686" s="51" t="str">
        <f>IFERROR(INDEX(Tab_UBIGEO[],MATCH(PlnMsv_Tab_Documentos[[#This Row],[Departamento]],Tab_UBIGEO[Departamento],0),MATCH(X$34,Tab_UBIGEO[#Headers],0)),"")</f>
        <v/>
      </c>
      <c r="Y1686" s="51" t="str">
        <f>IFERROR(INDEX(Tab_UBIGEO[],MATCH(PlnMsv_Tab_Documentos[[#This Row],[Provincia]],Tab_UBIGEO[Provincia],0),MATCH(Y$34,Tab_UBIGEO[#Headers],0)),"")</f>
        <v/>
      </c>
      <c r="Z1686" s="50" t="str">
        <f>IF(PlnMsv_Tab_Documentos[[#This Row],[Departamento]]&lt;&gt;"",IF(COUNTIF(Tab_UBIGEO[Departamento],PlnMsv_Tab_Documentos[[#This Row],[Departamento]])&gt;=1,1,0),"")</f>
        <v/>
      </c>
      <c r="AA16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6" s="34"/>
    </row>
    <row r="1687" spans="3:29" ht="27.6" customHeight="1">
      <c r="C1687" s="88"/>
      <c r="D1687" s="89"/>
      <c r="E1687" s="90"/>
      <c r="F1687" s="91"/>
      <c r="G1687" s="92"/>
      <c r="H1687" s="93"/>
      <c r="I1687" s="93"/>
      <c r="J1687" s="94"/>
      <c r="K1687" s="94"/>
      <c r="L1687" s="94"/>
      <c r="M1687" s="94"/>
      <c r="N1687" s="94"/>
      <c r="O1687" s="95"/>
      <c r="P1687" s="96"/>
      <c r="T1687" s="49">
        <v>1653</v>
      </c>
      <c r="U16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7" s="50" t="str">
        <f>IFERROR(INDEX(Tab_UBIGEO[],MATCH(PlnMsv_Tab_DocumentosAux[[#This Row],[ADQ_UBIGEO]],Tab_UBIGEO[UBIGEO],0),MATCH($V$34,Tab_UBIGEO[#Headers],0)),"")</f>
        <v/>
      </c>
      <c r="W1687" s="50" t="str">
        <f>IFERROR(INDEX(Tab_UBIGEO[],MATCH(PlnMsv_Tab_DocumentosAux[[#This Row],[ADQ_UBIGEO]],Tab_UBIGEO[UBIGEO],0),MATCH($W$34,Tab_UBIGEO[#Headers],0)),"")</f>
        <v/>
      </c>
      <c r="X1687" s="51" t="str">
        <f>IFERROR(INDEX(Tab_UBIGEO[],MATCH(PlnMsv_Tab_Documentos[[#This Row],[Departamento]],Tab_UBIGEO[Departamento],0),MATCH(X$34,Tab_UBIGEO[#Headers],0)),"")</f>
        <v/>
      </c>
      <c r="Y1687" s="51" t="str">
        <f>IFERROR(INDEX(Tab_UBIGEO[],MATCH(PlnMsv_Tab_Documentos[[#This Row],[Provincia]],Tab_UBIGEO[Provincia],0),MATCH(Y$34,Tab_UBIGEO[#Headers],0)),"")</f>
        <v/>
      </c>
      <c r="Z1687" s="50" t="str">
        <f>IF(PlnMsv_Tab_Documentos[[#This Row],[Departamento]]&lt;&gt;"",IF(COUNTIF(Tab_UBIGEO[Departamento],PlnMsv_Tab_Documentos[[#This Row],[Departamento]])&gt;=1,1,0),"")</f>
        <v/>
      </c>
      <c r="AA16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7" s="34"/>
    </row>
    <row r="1688" spans="3:29" ht="27.6" customHeight="1">
      <c r="C1688" s="88"/>
      <c r="D1688" s="89"/>
      <c r="E1688" s="90"/>
      <c r="F1688" s="91"/>
      <c r="G1688" s="92"/>
      <c r="H1688" s="93"/>
      <c r="I1688" s="93"/>
      <c r="J1688" s="94"/>
      <c r="K1688" s="94"/>
      <c r="L1688" s="94"/>
      <c r="M1688" s="94"/>
      <c r="N1688" s="94"/>
      <c r="O1688" s="95"/>
      <c r="P1688" s="96"/>
      <c r="T1688" s="49">
        <v>1654</v>
      </c>
      <c r="U16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8" s="50" t="str">
        <f>IFERROR(INDEX(Tab_UBIGEO[],MATCH(PlnMsv_Tab_DocumentosAux[[#This Row],[ADQ_UBIGEO]],Tab_UBIGEO[UBIGEO],0),MATCH($V$34,Tab_UBIGEO[#Headers],0)),"")</f>
        <v/>
      </c>
      <c r="W1688" s="50" t="str">
        <f>IFERROR(INDEX(Tab_UBIGEO[],MATCH(PlnMsv_Tab_DocumentosAux[[#This Row],[ADQ_UBIGEO]],Tab_UBIGEO[UBIGEO],0),MATCH($W$34,Tab_UBIGEO[#Headers],0)),"")</f>
        <v/>
      </c>
      <c r="X1688" s="51" t="str">
        <f>IFERROR(INDEX(Tab_UBIGEO[],MATCH(PlnMsv_Tab_Documentos[[#This Row],[Departamento]],Tab_UBIGEO[Departamento],0),MATCH(X$34,Tab_UBIGEO[#Headers],0)),"")</f>
        <v/>
      </c>
      <c r="Y1688" s="51" t="str">
        <f>IFERROR(INDEX(Tab_UBIGEO[],MATCH(PlnMsv_Tab_Documentos[[#This Row],[Provincia]],Tab_UBIGEO[Provincia],0),MATCH(Y$34,Tab_UBIGEO[#Headers],0)),"")</f>
        <v/>
      </c>
      <c r="Z1688" s="50" t="str">
        <f>IF(PlnMsv_Tab_Documentos[[#This Row],[Departamento]]&lt;&gt;"",IF(COUNTIF(Tab_UBIGEO[Departamento],PlnMsv_Tab_Documentos[[#This Row],[Departamento]])&gt;=1,1,0),"")</f>
        <v/>
      </c>
      <c r="AA16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8" s="34"/>
    </row>
    <row r="1689" spans="3:29" ht="27.6" customHeight="1">
      <c r="C1689" s="88"/>
      <c r="D1689" s="89"/>
      <c r="E1689" s="90"/>
      <c r="F1689" s="91"/>
      <c r="G1689" s="92"/>
      <c r="H1689" s="93"/>
      <c r="I1689" s="93"/>
      <c r="J1689" s="94"/>
      <c r="K1689" s="94"/>
      <c r="L1689" s="94"/>
      <c r="M1689" s="94"/>
      <c r="N1689" s="94"/>
      <c r="O1689" s="95"/>
      <c r="P1689" s="96"/>
      <c r="T1689" s="49">
        <v>1655</v>
      </c>
      <c r="U16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89" s="50" t="str">
        <f>IFERROR(INDEX(Tab_UBIGEO[],MATCH(PlnMsv_Tab_DocumentosAux[[#This Row],[ADQ_UBIGEO]],Tab_UBIGEO[UBIGEO],0),MATCH($V$34,Tab_UBIGEO[#Headers],0)),"")</f>
        <v/>
      </c>
      <c r="W1689" s="50" t="str">
        <f>IFERROR(INDEX(Tab_UBIGEO[],MATCH(PlnMsv_Tab_DocumentosAux[[#This Row],[ADQ_UBIGEO]],Tab_UBIGEO[UBIGEO],0),MATCH($W$34,Tab_UBIGEO[#Headers],0)),"")</f>
        <v/>
      </c>
      <c r="X1689" s="51" t="str">
        <f>IFERROR(INDEX(Tab_UBIGEO[],MATCH(PlnMsv_Tab_Documentos[[#This Row],[Departamento]],Tab_UBIGEO[Departamento],0),MATCH(X$34,Tab_UBIGEO[#Headers],0)),"")</f>
        <v/>
      </c>
      <c r="Y1689" s="51" t="str">
        <f>IFERROR(INDEX(Tab_UBIGEO[],MATCH(PlnMsv_Tab_Documentos[[#This Row],[Provincia]],Tab_UBIGEO[Provincia],0),MATCH(Y$34,Tab_UBIGEO[#Headers],0)),"")</f>
        <v/>
      </c>
      <c r="Z1689" s="50" t="str">
        <f>IF(PlnMsv_Tab_Documentos[[#This Row],[Departamento]]&lt;&gt;"",IF(COUNTIF(Tab_UBIGEO[Departamento],PlnMsv_Tab_Documentos[[#This Row],[Departamento]])&gt;=1,1,0),"")</f>
        <v/>
      </c>
      <c r="AA16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89" s="34"/>
    </row>
    <row r="1690" spans="3:29" ht="27.6" customHeight="1">
      <c r="C1690" s="88"/>
      <c r="D1690" s="89"/>
      <c r="E1690" s="90"/>
      <c r="F1690" s="91"/>
      <c r="G1690" s="92"/>
      <c r="H1690" s="93"/>
      <c r="I1690" s="93"/>
      <c r="J1690" s="94"/>
      <c r="K1690" s="94"/>
      <c r="L1690" s="94"/>
      <c r="M1690" s="94"/>
      <c r="N1690" s="94"/>
      <c r="O1690" s="95"/>
      <c r="P1690" s="96"/>
      <c r="T1690" s="49">
        <v>1656</v>
      </c>
      <c r="U16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0" s="50" t="str">
        <f>IFERROR(INDEX(Tab_UBIGEO[],MATCH(PlnMsv_Tab_DocumentosAux[[#This Row],[ADQ_UBIGEO]],Tab_UBIGEO[UBIGEO],0),MATCH($V$34,Tab_UBIGEO[#Headers],0)),"")</f>
        <v/>
      </c>
      <c r="W1690" s="50" t="str">
        <f>IFERROR(INDEX(Tab_UBIGEO[],MATCH(PlnMsv_Tab_DocumentosAux[[#This Row],[ADQ_UBIGEO]],Tab_UBIGEO[UBIGEO],0),MATCH($W$34,Tab_UBIGEO[#Headers],0)),"")</f>
        <v/>
      </c>
      <c r="X1690" s="51" t="str">
        <f>IFERROR(INDEX(Tab_UBIGEO[],MATCH(PlnMsv_Tab_Documentos[[#This Row],[Departamento]],Tab_UBIGEO[Departamento],0),MATCH(X$34,Tab_UBIGEO[#Headers],0)),"")</f>
        <v/>
      </c>
      <c r="Y1690" s="51" t="str">
        <f>IFERROR(INDEX(Tab_UBIGEO[],MATCH(PlnMsv_Tab_Documentos[[#This Row],[Provincia]],Tab_UBIGEO[Provincia],0),MATCH(Y$34,Tab_UBIGEO[#Headers],0)),"")</f>
        <v/>
      </c>
      <c r="Z1690" s="50" t="str">
        <f>IF(PlnMsv_Tab_Documentos[[#This Row],[Departamento]]&lt;&gt;"",IF(COUNTIF(Tab_UBIGEO[Departamento],PlnMsv_Tab_Documentos[[#This Row],[Departamento]])&gt;=1,1,0),"")</f>
        <v/>
      </c>
      <c r="AA16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0" s="34"/>
    </row>
    <row r="1691" spans="3:29" ht="27.6" customHeight="1">
      <c r="C1691" s="88"/>
      <c r="D1691" s="89"/>
      <c r="E1691" s="90"/>
      <c r="F1691" s="91"/>
      <c r="G1691" s="92"/>
      <c r="H1691" s="93"/>
      <c r="I1691" s="93"/>
      <c r="J1691" s="94"/>
      <c r="K1691" s="94"/>
      <c r="L1691" s="94"/>
      <c r="M1691" s="94"/>
      <c r="N1691" s="94"/>
      <c r="O1691" s="95"/>
      <c r="P1691" s="96"/>
      <c r="T1691" s="49">
        <v>1657</v>
      </c>
      <c r="U16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1" s="50" t="str">
        <f>IFERROR(INDEX(Tab_UBIGEO[],MATCH(PlnMsv_Tab_DocumentosAux[[#This Row],[ADQ_UBIGEO]],Tab_UBIGEO[UBIGEO],0),MATCH($V$34,Tab_UBIGEO[#Headers],0)),"")</f>
        <v/>
      </c>
      <c r="W1691" s="50" t="str">
        <f>IFERROR(INDEX(Tab_UBIGEO[],MATCH(PlnMsv_Tab_DocumentosAux[[#This Row],[ADQ_UBIGEO]],Tab_UBIGEO[UBIGEO],0),MATCH($W$34,Tab_UBIGEO[#Headers],0)),"")</f>
        <v/>
      </c>
      <c r="X1691" s="51" t="str">
        <f>IFERROR(INDEX(Tab_UBIGEO[],MATCH(PlnMsv_Tab_Documentos[[#This Row],[Departamento]],Tab_UBIGEO[Departamento],0),MATCH(X$34,Tab_UBIGEO[#Headers],0)),"")</f>
        <v/>
      </c>
      <c r="Y1691" s="51" t="str">
        <f>IFERROR(INDEX(Tab_UBIGEO[],MATCH(PlnMsv_Tab_Documentos[[#This Row],[Provincia]],Tab_UBIGEO[Provincia],0),MATCH(Y$34,Tab_UBIGEO[#Headers],0)),"")</f>
        <v/>
      </c>
      <c r="Z1691" s="50" t="str">
        <f>IF(PlnMsv_Tab_Documentos[[#This Row],[Departamento]]&lt;&gt;"",IF(COUNTIF(Tab_UBIGEO[Departamento],PlnMsv_Tab_Documentos[[#This Row],[Departamento]])&gt;=1,1,0),"")</f>
        <v/>
      </c>
      <c r="AA16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1" s="34"/>
    </row>
    <row r="1692" spans="3:29" ht="27.6" customHeight="1">
      <c r="C1692" s="88"/>
      <c r="D1692" s="89"/>
      <c r="E1692" s="90"/>
      <c r="F1692" s="91"/>
      <c r="G1692" s="92"/>
      <c r="H1692" s="93"/>
      <c r="I1692" s="93"/>
      <c r="J1692" s="94"/>
      <c r="K1692" s="94"/>
      <c r="L1692" s="94"/>
      <c r="M1692" s="94"/>
      <c r="N1692" s="94"/>
      <c r="O1692" s="95"/>
      <c r="P1692" s="96"/>
      <c r="T1692" s="49">
        <v>1658</v>
      </c>
      <c r="U16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2" s="50" t="str">
        <f>IFERROR(INDEX(Tab_UBIGEO[],MATCH(PlnMsv_Tab_DocumentosAux[[#This Row],[ADQ_UBIGEO]],Tab_UBIGEO[UBIGEO],0),MATCH($V$34,Tab_UBIGEO[#Headers],0)),"")</f>
        <v/>
      </c>
      <c r="W1692" s="50" t="str">
        <f>IFERROR(INDEX(Tab_UBIGEO[],MATCH(PlnMsv_Tab_DocumentosAux[[#This Row],[ADQ_UBIGEO]],Tab_UBIGEO[UBIGEO],0),MATCH($W$34,Tab_UBIGEO[#Headers],0)),"")</f>
        <v/>
      </c>
      <c r="X1692" s="51" t="str">
        <f>IFERROR(INDEX(Tab_UBIGEO[],MATCH(PlnMsv_Tab_Documentos[[#This Row],[Departamento]],Tab_UBIGEO[Departamento],0),MATCH(X$34,Tab_UBIGEO[#Headers],0)),"")</f>
        <v/>
      </c>
      <c r="Y1692" s="51" t="str">
        <f>IFERROR(INDEX(Tab_UBIGEO[],MATCH(PlnMsv_Tab_Documentos[[#This Row],[Provincia]],Tab_UBIGEO[Provincia],0),MATCH(Y$34,Tab_UBIGEO[#Headers],0)),"")</f>
        <v/>
      </c>
      <c r="Z1692" s="50" t="str">
        <f>IF(PlnMsv_Tab_Documentos[[#This Row],[Departamento]]&lt;&gt;"",IF(COUNTIF(Tab_UBIGEO[Departamento],PlnMsv_Tab_Documentos[[#This Row],[Departamento]])&gt;=1,1,0),"")</f>
        <v/>
      </c>
      <c r="AA16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2" s="34"/>
    </row>
    <row r="1693" spans="3:29" ht="27.6" customHeight="1">
      <c r="C1693" s="88"/>
      <c r="D1693" s="89"/>
      <c r="E1693" s="90"/>
      <c r="F1693" s="91"/>
      <c r="G1693" s="92"/>
      <c r="H1693" s="93"/>
      <c r="I1693" s="93"/>
      <c r="J1693" s="94"/>
      <c r="K1693" s="94"/>
      <c r="L1693" s="94"/>
      <c r="M1693" s="94"/>
      <c r="N1693" s="94"/>
      <c r="O1693" s="95"/>
      <c r="P1693" s="96"/>
      <c r="T1693" s="49">
        <v>1659</v>
      </c>
      <c r="U16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3" s="50" t="str">
        <f>IFERROR(INDEX(Tab_UBIGEO[],MATCH(PlnMsv_Tab_DocumentosAux[[#This Row],[ADQ_UBIGEO]],Tab_UBIGEO[UBIGEO],0),MATCH($V$34,Tab_UBIGEO[#Headers],0)),"")</f>
        <v/>
      </c>
      <c r="W1693" s="50" t="str">
        <f>IFERROR(INDEX(Tab_UBIGEO[],MATCH(PlnMsv_Tab_DocumentosAux[[#This Row],[ADQ_UBIGEO]],Tab_UBIGEO[UBIGEO],0),MATCH($W$34,Tab_UBIGEO[#Headers],0)),"")</f>
        <v/>
      </c>
      <c r="X1693" s="51" t="str">
        <f>IFERROR(INDEX(Tab_UBIGEO[],MATCH(PlnMsv_Tab_Documentos[[#This Row],[Departamento]],Tab_UBIGEO[Departamento],0),MATCH(X$34,Tab_UBIGEO[#Headers],0)),"")</f>
        <v/>
      </c>
      <c r="Y1693" s="51" t="str">
        <f>IFERROR(INDEX(Tab_UBIGEO[],MATCH(PlnMsv_Tab_Documentos[[#This Row],[Provincia]],Tab_UBIGEO[Provincia],0),MATCH(Y$34,Tab_UBIGEO[#Headers],0)),"")</f>
        <v/>
      </c>
      <c r="Z1693" s="50" t="str">
        <f>IF(PlnMsv_Tab_Documentos[[#This Row],[Departamento]]&lt;&gt;"",IF(COUNTIF(Tab_UBIGEO[Departamento],PlnMsv_Tab_Documentos[[#This Row],[Departamento]])&gt;=1,1,0),"")</f>
        <v/>
      </c>
      <c r="AA16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3" s="34"/>
    </row>
    <row r="1694" spans="3:29" ht="27.6" customHeight="1">
      <c r="C1694" s="88"/>
      <c r="D1694" s="89"/>
      <c r="E1694" s="90"/>
      <c r="F1694" s="91"/>
      <c r="G1694" s="92"/>
      <c r="H1694" s="93"/>
      <c r="I1694" s="93"/>
      <c r="J1694" s="94"/>
      <c r="K1694" s="94"/>
      <c r="L1694" s="94"/>
      <c r="M1694" s="94"/>
      <c r="N1694" s="94"/>
      <c r="O1694" s="95"/>
      <c r="P1694" s="96"/>
      <c r="T1694" s="49">
        <v>1660</v>
      </c>
      <c r="U16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4" s="50" t="str">
        <f>IFERROR(INDEX(Tab_UBIGEO[],MATCH(PlnMsv_Tab_DocumentosAux[[#This Row],[ADQ_UBIGEO]],Tab_UBIGEO[UBIGEO],0),MATCH($V$34,Tab_UBIGEO[#Headers],0)),"")</f>
        <v/>
      </c>
      <c r="W1694" s="50" t="str">
        <f>IFERROR(INDEX(Tab_UBIGEO[],MATCH(PlnMsv_Tab_DocumentosAux[[#This Row],[ADQ_UBIGEO]],Tab_UBIGEO[UBIGEO],0),MATCH($W$34,Tab_UBIGEO[#Headers],0)),"")</f>
        <v/>
      </c>
      <c r="X1694" s="51" t="str">
        <f>IFERROR(INDEX(Tab_UBIGEO[],MATCH(PlnMsv_Tab_Documentos[[#This Row],[Departamento]],Tab_UBIGEO[Departamento],0),MATCH(X$34,Tab_UBIGEO[#Headers],0)),"")</f>
        <v/>
      </c>
      <c r="Y1694" s="51" t="str">
        <f>IFERROR(INDEX(Tab_UBIGEO[],MATCH(PlnMsv_Tab_Documentos[[#This Row],[Provincia]],Tab_UBIGEO[Provincia],0),MATCH(Y$34,Tab_UBIGEO[#Headers],0)),"")</f>
        <v/>
      </c>
      <c r="Z1694" s="50" t="str">
        <f>IF(PlnMsv_Tab_Documentos[[#This Row],[Departamento]]&lt;&gt;"",IF(COUNTIF(Tab_UBIGEO[Departamento],PlnMsv_Tab_Documentos[[#This Row],[Departamento]])&gt;=1,1,0),"")</f>
        <v/>
      </c>
      <c r="AA16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4" s="34"/>
    </row>
    <row r="1695" spans="3:29" ht="27.6" customHeight="1">
      <c r="C1695" s="88"/>
      <c r="D1695" s="89"/>
      <c r="E1695" s="90"/>
      <c r="F1695" s="91"/>
      <c r="G1695" s="92"/>
      <c r="H1695" s="93"/>
      <c r="I1695" s="93"/>
      <c r="J1695" s="94"/>
      <c r="K1695" s="94"/>
      <c r="L1695" s="94"/>
      <c r="M1695" s="94"/>
      <c r="N1695" s="94"/>
      <c r="O1695" s="95"/>
      <c r="P1695" s="96"/>
      <c r="T1695" s="49">
        <v>1661</v>
      </c>
      <c r="U16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5" s="50" t="str">
        <f>IFERROR(INDEX(Tab_UBIGEO[],MATCH(PlnMsv_Tab_DocumentosAux[[#This Row],[ADQ_UBIGEO]],Tab_UBIGEO[UBIGEO],0),MATCH($V$34,Tab_UBIGEO[#Headers],0)),"")</f>
        <v/>
      </c>
      <c r="W1695" s="50" t="str">
        <f>IFERROR(INDEX(Tab_UBIGEO[],MATCH(PlnMsv_Tab_DocumentosAux[[#This Row],[ADQ_UBIGEO]],Tab_UBIGEO[UBIGEO],0),MATCH($W$34,Tab_UBIGEO[#Headers],0)),"")</f>
        <v/>
      </c>
      <c r="X1695" s="51" t="str">
        <f>IFERROR(INDEX(Tab_UBIGEO[],MATCH(PlnMsv_Tab_Documentos[[#This Row],[Departamento]],Tab_UBIGEO[Departamento],0),MATCH(X$34,Tab_UBIGEO[#Headers],0)),"")</f>
        <v/>
      </c>
      <c r="Y1695" s="51" t="str">
        <f>IFERROR(INDEX(Tab_UBIGEO[],MATCH(PlnMsv_Tab_Documentos[[#This Row],[Provincia]],Tab_UBIGEO[Provincia],0),MATCH(Y$34,Tab_UBIGEO[#Headers],0)),"")</f>
        <v/>
      </c>
      <c r="Z1695" s="50" t="str">
        <f>IF(PlnMsv_Tab_Documentos[[#This Row],[Departamento]]&lt;&gt;"",IF(COUNTIF(Tab_UBIGEO[Departamento],PlnMsv_Tab_Documentos[[#This Row],[Departamento]])&gt;=1,1,0),"")</f>
        <v/>
      </c>
      <c r="AA16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5" s="34"/>
    </row>
    <row r="1696" spans="3:29" ht="27.6" customHeight="1">
      <c r="C1696" s="88"/>
      <c r="D1696" s="89"/>
      <c r="E1696" s="90"/>
      <c r="F1696" s="91"/>
      <c r="G1696" s="92"/>
      <c r="H1696" s="93"/>
      <c r="I1696" s="93"/>
      <c r="J1696" s="94"/>
      <c r="K1696" s="94"/>
      <c r="L1696" s="94"/>
      <c r="M1696" s="94"/>
      <c r="N1696" s="94"/>
      <c r="O1696" s="95"/>
      <c r="P1696" s="96"/>
      <c r="T1696" s="49">
        <v>1662</v>
      </c>
      <c r="U16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6" s="50" t="str">
        <f>IFERROR(INDEX(Tab_UBIGEO[],MATCH(PlnMsv_Tab_DocumentosAux[[#This Row],[ADQ_UBIGEO]],Tab_UBIGEO[UBIGEO],0),MATCH($V$34,Tab_UBIGEO[#Headers],0)),"")</f>
        <v/>
      </c>
      <c r="W1696" s="50" t="str">
        <f>IFERROR(INDEX(Tab_UBIGEO[],MATCH(PlnMsv_Tab_DocumentosAux[[#This Row],[ADQ_UBIGEO]],Tab_UBIGEO[UBIGEO],0),MATCH($W$34,Tab_UBIGEO[#Headers],0)),"")</f>
        <v/>
      </c>
      <c r="X1696" s="51" t="str">
        <f>IFERROR(INDEX(Tab_UBIGEO[],MATCH(PlnMsv_Tab_Documentos[[#This Row],[Departamento]],Tab_UBIGEO[Departamento],0),MATCH(X$34,Tab_UBIGEO[#Headers],0)),"")</f>
        <v/>
      </c>
      <c r="Y1696" s="51" t="str">
        <f>IFERROR(INDEX(Tab_UBIGEO[],MATCH(PlnMsv_Tab_Documentos[[#This Row],[Provincia]],Tab_UBIGEO[Provincia],0),MATCH(Y$34,Tab_UBIGEO[#Headers],0)),"")</f>
        <v/>
      </c>
      <c r="Z1696" s="50" t="str">
        <f>IF(PlnMsv_Tab_Documentos[[#This Row],[Departamento]]&lt;&gt;"",IF(COUNTIF(Tab_UBIGEO[Departamento],PlnMsv_Tab_Documentos[[#This Row],[Departamento]])&gt;=1,1,0),"")</f>
        <v/>
      </c>
      <c r="AA16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6" s="34"/>
    </row>
    <row r="1697" spans="3:29" ht="27.6" customHeight="1">
      <c r="C1697" s="88"/>
      <c r="D1697" s="89"/>
      <c r="E1697" s="90"/>
      <c r="F1697" s="91"/>
      <c r="G1697" s="92"/>
      <c r="H1697" s="93"/>
      <c r="I1697" s="93"/>
      <c r="J1697" s="94"/>
      <c r="K1697" s="94"/>
      <c r="L1697" s="94"/>
      <c r="M1697" s="94"/>
      <c r="N1697" s="94"/>
      <c r="O1697" s="95"/>
      <c r="P1697" s="96"/>
      <c r="T1697" s="49">
        <v>1663</v>
      </c>
      <c r="U16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7" s="50" t="str">
        <f>IFERROR(INDEX(Tab_UBIGEO[],MATCH(PlnMsv_Tab_DocumentosAux[[#This Row],[ADQ_UBIGEO]],Tab_UBIGEO[UBIGEO],0),MATCH($V$34,Tab_UBIGEO[#Headers],0)),"")</f>
        <v/>
      </c>
      <c r="W1697" s="50" t="str">
        <f>IFERROR(INDEX(Tab_UBIGEO[],MATCH(PlnMsv_Tab_DocumentosAux[[#This Row],[ADQ_UBIGEO]],Tab_UBIGEO[UBIGEO],0),MATCH($W$34,Tab_UBIGEO[#Headers],0)),"")</f>
        <v/>
      </c>
      <c r="X1697" s="51" t="str">
        <f>IFERROR(INDEX(Tab_UBIGEO[],MATCH(PlnMsv_Tab_Documentos[[#This Row],[Departamento]],Tab_UBIGEO[Departamento],0),MATCH(X$34,Tab_UBIGEO[#Headers],0)),"")</f>
        <v/>
      </c>
      <c r="Y1697" s="51" t="str">
        <f>IFERROR(INDEX(Tab_UBIGEO[],MATCH(PlnMsv_Tab_Documentos[[#This Row],[Provincia]],Tab_UBIGEO[Provincia],0),MATCH(Y$34,Tab_UBIGEO[#Headers],0)),"")</f>
        <v/>
      </c>
      <c r="Z1697" s="50" t="str">
        <f>IF(PlnMsv_Tab_Documentos[[#This Row],[Departamento]]&lt;&gt;"",IF(COUNTIF(Tab_UBIGEO[Departamento],PlnMsv_Tab_Documentos[[#This Row],[Departamento]])&gt;=1,1,0),"")</f>
        <v/>
      </c>
      <c r="AA16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7" s="34"/>
    </row>
    <row r="1698" spans="3:29" ht="27.6" customHeight="1">
      <c r="C1698" s="88"/>
      <c r="D1698" s="89"/>
      <c r="E1698" s="90"/>
      <c r="F1698" s="91"/>
      <c r="G1698" s="92"/>
      <c r="H1698" s="93"/>
      <c r="I1698" s="93"/>
      <c r="J1698" s="94"/>
      <c r="K1698" s="94"/>
      <c r="L1698" s="94"/>
      <c r="M1698" s="94"/>
      <c r="N1698" s="94"/>
      <c r="O1698" s="95"/>
      <c r="P1698" s="96"/>
      <c r="T1698" s="49">
        <v>1664</v>
      </c>
      <c r="U16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8" s="50" t="str">
        <f>IFERROR(INDEX(Tab_UBIGEO[],MATCH(PlnMsv_Tab_DocumentosAux[[#This Row],[ADQ_UBIGEO]],Tab_UBIGEO[UBIGEO],0),MATCH($V$34,Tab_UBIGEO[#Headers],0)),"")</f>
        <v/>
      </c>
      <c r="W1698" s="50" t="str">
        <f>IFERROR(INDEX(Tab_UBIGEO[],MATCH(PlnMsv_Tab_DocumentosAux[[#This Row],[ADQ_UBIGEO]],Tab_UBIGEO[UBIGEO],0),MATCH($W$34,Tab_UBIGEO[#Headers],0)),"")</f>
        <v/>
      </c>
      <c r="X1698" s="51" t="str">
        <f>IFERROR(INDEX(Tab_UBIGEO[],MATCH(PlnMsv_Tab_Documentos[[#This Row],[Departamento]],Tab_UBIGEO[Departamento],0),MATCH(X$34,Tab_UBIGEO[#Headers],0)),"")</f>
        <v/>
      </c>
      <c r="Y1698" s="51" t="str">
        <f>IFERROR(INDEX(Tab_UBIGEO[],MATCH(PlnMsv_Tab_Documentos[[#This Row],[Provincia]],Tab_UBIGEO[Provincia],0),MATCH(Y$34,Tab_UBIGEO[#Headers],0)),"")</f>
        <v/>
      </c>
      <c r="Z1698" s="50" t="str">
        <f>IF(PlnMsv_Tab_Documentos[[#This Row],[Departamento]]&lt;&gt;"",IF(COUNTIF(Tab_UBIGEO[Departamento],PlnMsv_Tab_Documentos[[#This Row],[Departamento]])&gt;=1,1,0),"")</f>
        <v/>
      </c>
      <c r="AA16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8" s="34"/>
    </row>
    <row r="1699" spans="3:29" ht="27.6" customHeight="1">
      <c r="C1699" s="88"/>
      <c r="D1699" s="89"/>
      <c r="E1699" s="90"/>
      <c r="F1699" s="91"/>
      <c r="G1699" s="92"/>
      <c r="H1699" s="93"/>
      <c r="I1699" s="93"/>
      <c r="J1699" s="94"/>
      <c r="K1699" s="94"/>
      <c r="L1699" s="94"/>
      <c r="M1699" s="94"/>
      <c r="N1699" s="94"/>
      <c r="O1699" s="95"/>
      <c r="P1699" s="96"/>
      <c r="T1699" s="49">
        <v>1665</v>
      </c>
      <c r="U16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699" s="50" t="str">
        <f>IFERROR(INDEX(Tab_UBIGEO[],MATCH(PlnMsv_Tab_DocumentosAux[[#This Row],[ADQ_UBIGEO]],Tab_UBIGEO[UBIGEO],0),MATCH($V$34,Tab_UBIGEO[#Headers],0)),"")</f>
        <v/>
      </c>
      <c r="W1699" s="50" t="str">
        <f>IFERROR(INDEX(Tab_UBIGEO[],MATCH(PlnMsv_Tab_DocumentosAux[[#This Row],[ADQ_UBIGEO]],Tab_UBIGEO[UBIGEO],0),MATCH($W$34,Tab_UBIGEO[#Headers],0)),"")</f>
        <v/>
      </c>
      <c r="X1699" s="51" t="str">
        <f>IFERROR(INDEX(Tab_UBIGEO[],MATCH(PlnMsv_Tab_Documentos[[#This Row],[Departamento]],Tab_UBIGEO[Departamento],0),MATCH(X$34,Tab_UBIGEO[#Headers],0)),"")</f>
        <v/>
      </c>
      <c r="Y1699" s="51" t="str">
        <f>IFERROR(INDEX(Tab_UBIGEO[],MATCH(PlnMsv_Tab_Documentos[[#This Row],[Provincia]],Tab_UBIGEO[Provincia],0),MATCH(Y$34,Tab_UBIGEO[#Headers],0)),"")</f>
        <v/>
      </c>
      <c r="Z1699" s="50" t="str">
        <f>IF(PlnMsv_Tab_Documentos[[#This Row],[Departamento]]&lt;&gt;"",IF(COUNTIF(Tab_UBIGEO[Departamento],PlnMsv_Tab_Documentos[[#This Row],[Departamento]])&gt;=1,1,0),"")</f>
        <v/>
      </c>
      <c r="AA16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6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699" s="34"/>
    </row>
    <row r="1700" spans="3:29" ht="27.6" customHeight="1">
      <c r="C1700" s="88"/>
      <c r="D1700" s="89"/>
      <c r="E1700" s="90"/>
      <c r="F1700" s="91"/>
      <c r="G1700" s="92"/>
      <c r="H1700" s="93"/>
      <c r="I1700" s="93"/>
      <c r="J1700" s="94"/>
      <c r="K1700" s="94"/>
      <c r="L1700" s="94"/>
      <c r="M1700" s="94"/>
      <c r="N1700" s="94"/>
      <c r="O1700" s="95"/>
      <c r="P1700" s="96"/>
      <c r="T1700" s="49">
        <v>1666</v>
      </c>
      <c r="U17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0" s="50" t="str">
        <f>IFERROR(INDEX(Tab_UBIGEO[],MATCH(PlnMsv_Tab_DocumentosAux[[#This Row],[ADQ_UBIGEO]],Tab_UBIGEO[UBIGEO],0),MATCH($V$34,Tab_UBIGEO[#Headers],0)),"")</f>
        <v/>
      </c>
      <c r="W1700" s="50" t="str">
        <f>IFERROR(INDEX(Tab_UBIGEO[],MATCH(PlnMsv_Tab_DocumentosAux[[#This Row],[ADQ_UBIGEO]],Tab_UBIGEO[UBIGEO],0),MATCH($W$34,Tab_UBIGEO[#Headers],0)),"")</f>
        <v/>
      </c>
      <c r="X1700" s="51" t="str">
        <f>IFERROR(INDEX(Tab_UBIGEO[],MATCH(PlnMsv_Tab_Documentos[[#This Row],[Departamento]],Tab_UBIGEO[Departamento],0),MATCH(X$34,Tab_UBIGEO[#Headers],0)),"")</f>
        <v/>
      </c>
      <c r="Y1700" s="51" t="str">
        <f>IFERROR(INDEX(Tab_UBIGEO[],MATCH(PlnMsv_Tab_Documentos[[#This Row],[Provincia]],Tab_UBIGEO[Provincia],0),MATCH(Y$34,Tab_UBIGEO[#Headers],0)),"")</f>
        <v/>
      </c>
      <c r="Z1700" s="50" t="str">
        <f>IF(PlnMsv_Tab_Documentos[[#This Row],[Departamento]]&lt;&gt;"",IF(COUNTIF(Tab_UBIGEO[Departamento],PlnMsv_Tab_Documentos[[#This Row],[Departamento]])&gt;=1,1,0),"")</f>
        <v/>
      </c>
      <c r="AA17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0" s="34"/>
    </row>
    <row r="1701" spans="3:29" ht="27.6" customHeight="1">
      <c r="C1701" s="88"/>
      <c r="D1701" s="89"/>
      <c r="E1701" s="90"/>
      <c r="F1701" s="91"/>
      <c r="G1701" s="92"/>
      <c r="H1701" s="93"/>
      <c r="I1701" s="93"/>
      <c r="J1701" s="94"/>
      <c r="K1701" s="94"/>
      <c r="L1701" s="94"/>
      <c r="M1701" s="94"/>
      <c r="N1701" s="94"/>
      <c r="O1701" s="95"/>
      <c r="P1701" s="96"/>
      <c r="T1701" s="49">
        <v>1667</v>
      </c>
      <c r="U17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1" s="50" t="str">
        <f>IFERROR(INDEX(Tab_UBIGEO[],MATCH(PlnMsv_Tab_DocumentosAux[[#This Row],[ADQ_UBIGEO]],Tab_UBIGEO[UBIGEO],0),MATCH($V$34,Tab_UBIGEO[#Headers],0)),"")</f>
        <v/>
      </c>
      <c r="W1701" s="50" t="str">
        <f>IFERROR(INDEX(Tab_UBIGEO[],MATCH(PlnMsv_Tab_DocumentosAux[[#This Row],[ADQ_UBIGEO]],Tab_UBIGEO[UBIGEO],0),MATCH($W$34,Tab_UBIGEO[#Headers],0)),"")</f>
        <v/>
      </c>
      <c r="X1701" s="51" t="str">
        <f>IFERROR(INDEX(Tab_UBIGEO[],MATCH(PlnMsv_Tab_Documentos[[#This Row],[Departamento]],Tab_UBIGEO[Departamento],0),MATCH(X$34,Tab_UBIGEO[#Headers],0)),"")</f>
        <v/>
      </c>
      <c r="Y1701" s="51" t="str">
        <f>IFERROR(INDEX(Tab_UBIGEO[],MATCH(PlnMsv_Tab_Documentos[[#This Row],[Provincia]],Tab_UBIGEO[Provincia],0),MATCH(Y$34,Tab_UBIGEO[#Headers],0)),"")</f>
        <v/>
      </c>
      <c r="Z1701" s="50" t="str">
        <f>IF(PlnMsv_Tab_Documentos[[#This Row],[Departamento]]&lt;&gt;"",IF(COUNTIF(Tab_UBIGEO[Departamento],PlnMsv_Tab_Documentos[[#This Row],[Departamento]])&gt;=1,1,0),"")</f>
        <v/>
      </c>
      <c r="AA17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1" s="34"/>
    </row>
    <row r="1702" spans="3:29" ht="27.6" customHeight="1">
      <c r="C1702" s="88"/>
      <c r="D1702" s="89"/>
      <c r="E1702" s="90"/>
      <c r="F1702" s="91"/>
      <c r="G1702" s="92"/>
      <c r="H1702" s="93"/>
      <c r="I1702" s="93"/>
      <c r="J1702" s="94"/>
      <c r="K1702" s="94"/>
      <c r="L1702" s="94"/>
      <c r="M1702" s="94"/>
      <c r="N1702" s="94"/>
      <c r="O1702" s="95"/>
      <c r="P1702" s="96"/>
      <c r="T1702" s="49">
        <v>1668</v>
      </c>
      <c r="U17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2" s="50" t="str">
        <f>IFERROR(INDEX(Tab_UBIGEO[],MATCH(PlnMsv_Tab_DocumentosAux[[#This Row],[ADQ_UBIGEO]],Tab_UBIGEO[UBIGEO],0),MATCH($V$34,Tab_UBIGEO[#Headers],0)),"")</f>
        <v/>
      </c>
      <c r="W1702" s="50" t="str">
        <f>IFERROR(INDEX(Tab_UBIGEO[],MATCH(PlnMsv_Tab_DocumentosAux[[#This Row],[ADQ_UBIGEO]],Tab_UBIGEO[UBIGEO],0),MATCH($W$34,Tab_UBIGEO[#Headers],0)),"")</f>
        <v/>
      </c>
      <c r="X1702" s="51" t="str">
        <f>IFERROR(INDEX(Tab_UBIGEO[],MATCH(PlnMsv_Tab_Documentos[[#This Row],[Departamento]],Tab_UBIGEO[Departamento],0),MATCH(X$34,Tab_UBIGEO[#Headers],0)),"")</f>
        <v/>
      </c>
      <c r="Y1702" s="51" t="str">
        <f>IFERROR(INDEX(Tab_UBIGEO[],MATCH(PlnMsv_Tab_Documentos[[#This Row],[Provincia]],Tab_UBIGEO[Provincia],0),MATCH(Y$34,Tab_UBIGEO[#Headers],0)),"")</f>
        <v/>
      </c>
      <c r="Z1702" s="50" t="str">
        <f>IF(PlnMsv_Tab_Documentos[[#This Row],[Departamento]]&lt;&gt;"",IF(COUNTIF(Tab_UBIGEO[Departamento],PlnMsv_Tab_Documentos[[#This Row],[Departamento]])&gt;=1,1,0),"")</f>
        <v/>
      </c>
      <c r="AA17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2" s="34"/>
    </row>
    <row r="1703" spans="3:29" ht="27.6" customHeight="1">
      <c r="C1703" s="88"/>
      <c r="D1703" s="89"/>
      <c r="E1703" s="90"/>
      <c r="F1703" s="91"/>
      <c r="G1703" s="92"/>
      <c r="H1703" s="93"/>
      <c r="I1703" s="93"/>
      <c r="J1703" s="94"/>
      <c r="K1703" s="94"/>
      <c r="L1703" s="94"/>
      <c r="M1703" s="94"/>
      <c r="N1703" s="94"/>
      <c r="O1703" s="95"/>
      <c r="P1703" s="96"/>
      <c r="T1703" s="49">
        <v>1669</v>
      </c>
      <c r="U17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3" s="50" t="str">
        <f>IFERROR(INDEX(Tab_UBIGEO[],MATCH(PlnMsv_Tab_DocumentosAux[[#This Row],[ADQ_UBIGEO]],Tab_UBIGEO[UBIGEO],0),MATCH($V$34,Tab_UBIGEO[#Headers],0)),"")</f>
        <v/>
      </c>
      <c r="W1703" s="50" t="str">
        <f>IFERROR(INDEX(Tab_UBIGEO[],MATCH(PlnMsv_Tab_DocumentosAux[[#This Row],[ADQ_UBIGEO]],Tab_UBIGEO[UBIGEO],0),MATCH($W$34,Tab_UBIGEO[#Headers],0)),"")</f>
        <v/>
      </c>
      <c r="X1703" s="51" t="str">
        <f>IFERROR(INDEX(Tab_UBIGEO[],MATCH(PlnMsv_Tab_Documentos[[#This Row],[Departamento]],Tab_UBIGEO[Departamento],0),MATCH(X$34,Tab_UBIGEO[#Headers],0)),"")</f>
        <v/>
      </c>
      <c r="Y1703" s="51" t="str">
        <f>IFERROR(INDEX(Tab_UBIGEO[],MATCH(PlnMsv_Tab_Documentos[[#This Row],[Provincia]],Tab_UBIGEO[Provincia],0),MATCH(Y$34,Tab_UBIGEO[#Headers],0)),"")</f>
        <v/>
      </c>
      <c r="Z1703" s="50" t="str">
        <f>IF(PlnMsv_Tab_Documentos[[#This Row],[Departamento]]&lt;&gt;"",IF(COUNTIF(Tab_UBIGEO[Departamento],PlnMsv_Tab_Documentos[[#This Row],[Departamento]])&gt;=1,1,0),"")</f>
        <v/>
      </c>
      <c r="AA17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3" s="34"/>
    </row>
    <row r="1704" spans="3:29" ht="27.6" customHeight="1">
      <c r="C1704" s="88"/>
      <c r="D1704" s="89"/>
      <c r="E1704" s="90"/>
      <c r="F1704" s="91"/>
      <c r="G1704" s="92"/>
      <c r="H1704" s="93"/>
      <c r="I1704" s="93"/>
      <c r="J1704" s="94"/>
      <c r="K1704" s="94"/>
      <c r="L1704" s="94"/>
      <c r="M1704" s="94"/>
      <c r="N1704" s="94"/>
      <c r="O1704" s="95"/>
      <c r="P1704" s="96"/>
      <c r="T1704" s="49">
        <v>1670</v>
      </c>
      <c r="U17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4" s="50" t="str">
        <f>IFERROR(INDEX(Tab_UBIGEO[],MATCH(PlnMsv_Tab_DocumentosAux[[#This Row],[ADQ_UBIGEO]],Tab_UBIGEO[UBIGEO],0),MATCH($V$34,Tab_UBIGEO[#Headers],0)),"")</f>
        <v/>
      </c>
      <c r="W1704" s="50" t="str">
        <f>IFERROR(INDEX(Tab_UBIGEO[],MATCH(PlnMsv_Tab_DocumentosAux[[#This Row],[ADQ_UBIGEO]],Tab_UBIGEO[UBIGEO],0),MATCH($W$34,Tab_UBIGEO[#Headers],0)),"")</f>
        <v/>
      </c>
      <c r="X1704" s="51" t="str">
        <f>IFERROR(INDEX(Tab_UBIGEO[],MATCH(PlnMsv_Tab_Documentos[[#This Row],[Departamento]],Tab_UBIGEO[Departamento],0),MATCH(X$34,Tab_UBIGEO[#Headers],0)),"")</f>
        <v/>
      </c>
      <c r="Y1704" s="51" t="str">
        <f>IFERROR(INDEX(Tab_UBIGEO[],MATCH(PlnMsv_Tab_Documentos[[#This Row],[Provincia]],Tab_UBIGEO[Provincia],0),MATCH(Y$34,Tab_UBIGEO[#Headers],0)),"")</f>
        <v/>
      </c>
      <c r="Z1704" s="50" t="str">
        <f>IF(PlnMsv_Tab_Documentos[[#This Row],[Departamento]]&lt;&gt;"",IF(COUNTIF(Tab_UBIGEO[Departamento],PlnMsv_Tab_Documentos[[#This Row],[Departamento]])&gt;=1,1,0),"")</f>
        <v/>
      </c>
      <c r="AA17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4" s="34"/>
    </row>
    <row r="1705" spans="3:29" ht="27.6" customHeight="1">
      <c r="C1705" s="88"/>
      <c r="D1705" s="89"/>
      <c r="E1705" s="90"/>
      <c r="F1705" s="91"/>
      <c r="G1705" s="92"/>
      <c r="H1705" s="93"/>
      <c r="I1705" s="93"/>
      <c r="J1705" s="94"/>
      <c r="K1705" s="94"/>
      <c r="L1705" s="94"/>
      <c r="M1705" s="94"/>
      <c r="N1705" s="94"/>
      <c r="O1705" s="95"/>
      <c r="P1705" s="96"/>
      <c r="T1705" s="49">
        <v>1671</v>
      </c>
      <c r="U17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5" s="50" t="str">
        <f>IFERROR(INDEX(Tab_UBIGEO[],MATCH(PlnMsv_Tab_DocumentosAux[[#This Row],[ADQ_UBIGEO]],Tab_UBIGEO[UBIGEO],0),MATCH($V$34,Tab_UBIGEO[#Headers],0)),"")</f>
        <v/>
      </c>
      <c r="W1705" s="50" t="str">
        <f>IFERROR(INDEX(Tab_UBIGEO[],MATCH(PlnMsv_Tab_DocumentosAux[[#This Row],[ADQ_UBIGEO]],Tab_UBIGEO[UBIGEO],0),MATCH($W$34,Tab_UBIGEO[#Headers],0)),"")</f>
        <v/>
      </c>
      <c r="X1705" s="51" t="str">
        <f>IFERROR(INDEX(Tab_UBIGEO[],MATCH(PlnMsv_Tab_Documentos[[#This Row],[Departamento]],Tab_UBIGEO[Departamento],0),MATCH(X$34,Tab_UBIGEO[#Headers],0)),"")</f>
        <v/>
      </c>
      <c r="Y1705" s="51" t="str">
        <f>IFERROR(INDEX(Tab_UBIGEO[],MATCH(PlnMsv_Tab_Documentos[[#This Row],[Provincia]],Tab_UBIGEO[Provincia],0),MATCH(Y$34,Tab_UBIGEO[#Headers],0)),"")</f>
        <v/>
      </c>
      <c r="Z1705" s="50" t="str">
        <f>IF(PlnMsv_Tab_Documentos[[#This Row],[Departamento]]&lt;&gt;"",IF(COUNTIF(Tab_UBIGEO[Departamento],PlnMsv_Tab_Documentos[[#This Row],[Departamento]])&gt;=1,1,0),"")</f>
        <v/>
      </c>
      <c r="AA17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5" s="34"/>
    </row>
    <row r="1706" spans="3:29" ht="27.6" customHeight="1">
      <c r="C1706" s="88"/>
      <c r="D1706" s="89"/>
      <c r="E1706" s="90"/>
      <c r="F1706" s="91"/>
      <c r="G1706" s="92"/>
      <c r="H1706" s="93"/>
      <c r="I1706" s="93"/>
      <c r="J1706" s="94"/>
      <c r="K1706" s="94"/>
      <c r="L1706" s="94"/>
      <c r="M1706" s="94"/>
      <c r="N1706" s="94"/>
      <c r="O1706" s="95"/>
      <c r="P1706" s="96"/>
      <c r="T1706" s="49">
        <v>1672</v>
      </c>
      <c r="U17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6" s="50" t="str">
        <f>IFERROR(INDEX(Tab_UBIGEO[],MATCH(PlnMsv_Tab_DocumentosAux[[#This Row],[ADQ_UBIGEO]],Tab_UBIGEO[UBIGEO],0),MATCH($V$34,Tab_UBIGEO[#Headers],0)),"")</f>
        <v/>
      </c>
      <c r="W1706" s="50" t="str">
        <f>IFERROR(INDEX(Tab_UBIGEO[],MATCH(PlnMsv_Tab_DocumentosAux[[#This Row],[ADQ_UBIGEO]],Tab_UBIGEO[UBIGEO],0),MATCH($W$34,Tab_UBIGEO[#Headers],0)),"")</f>
        <v/>
      </c>
      <c r="X1706" s="51" t="str">
        <f>IFERROR(INDEX(Tab_UBIGEO[],MATCH(PlnMsv_Tab_Documentos[[#This Row],[Departamento]],Tab_UBIGEO[Departamento],0),MATCH(X$34,Tab_UBIGEO[#Headers],0)),"")</f>
        <v/>
      </c>
      <c r="Y1706" s="51" t="str">
        <f>IFERROR(INDEX(Tab_UBIGEO[],MATCH(PlnMsv_Tab_Documentos[[#This Row],[Provincia]],Tab_UBIGEO[Provincia],0),MATCH(Y$34,Tab_UBIGEO[#Headers],0)),"")</f>
        <v/>
      </c>
      <c r="Z1706" s="50" t="str">
        <f>IF(PlnMsv_Tab_Documentos[[#This Row],[Departamento]]&lt;&gt;"",IF(COUNTIF(Tab_UBIGEO[Departamento],PlnMsv_Tab_Documentos[[#This Row],[Departamento]])&gt;=1,1,0),"")</f>
        <v/>
      </c>
      <c r="AA17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6" s="34"/>
    </row>
    <row r="1707" spans="3:29" ht="27.6" customHeight="1">
      <c r="C1707" s="88"/>
      <c r="D1707" s="89"/>
      <c r="E1707" s="90"/>
      <c r="F1707" s="91"/>
      <c r="G1707" s="92"/>
      <c r="H1707" s="93"/>
      <c r="I1707" s="93"/>
      <c r="J1707" s="94"/>
      <c r="K1707" s="94"/>
      <c r="L1707" s="94"/>
      <c r="M1707" s="94"/>
      <c r="N1707" s="94"/>
      <c r="O1707" s="95"/>
      <c r="P1707" s="96"/>
      <c r="T1707" s="49">
        <v>1673</v>
      </c>
      <c r="U17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7" s="50" t="str">
        <f>IFERROR(INDEX(Tab_UBIGEO[],MATCH(PlnMsv_Tab_DocumentosAux[[#This Row],[ADQ_UBIGEO]],Tab_UBIGEO[UBIGEO],0),MATCH($V$34,Tab_UBIGEO[#Headers],0)),"")</f>
        <v/>
      </c>
      <c r="W1707" s="50" t="str">
        <f>IFERROR(INDEX(Tab_UBIGEO[],MATCH(PlnMsv_Tab_DocumentosAux[[#This Row],[ADQ_UBIGEO]],Tab_UBIGEO[UBIGEO],0),MATCH($W$34,Tab_UBIGEO[#Headers],0)),"")</f>
        <v/>
      </c>
      <c r="X1707" s="51" t="str">
        <f>IFERROR(INDEX(Tab_UBIGEO[],MATCH(PlnMsv_Tab_Documentos[[#This Row],[Departamento]],Tab_UBIGEO[Departamento],0),MATCH(X$34,Tab_UBIGEO[#Headers],0)),"")</f>
        <v/>
      </c>
      <c r="Y1707" s="51" t="str">
        <f>IFERROR(INDEX(Tab_UBIGEO[],MATCH(PlnMsv_Tab_Documentos[[#This Row],[Provincia]],Tab_UBIGEO[Provincia],0),MATCH(Y$34,Tab_UBIGEO[#Headers],0)),"")</f>
        <v/>
      </c>
      <c r="Z1707" s="50" t="str">
        <f>IF(PlnMsv_Tab_Documentos[[#This Row],[Departamento]]&lt;&gt;"",IF(COUNTIF(Tab_UBIGEO[Departamento],PlnMsv_Tab_Documentos[[#This Row],[Departamento]])&gt;=1,1,0),"")</f>
        <v/>
      </c>
      <c r="AA17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7" s="34"/>
    </row>
    <row r="1708" spans="3:29" ht="27.6" customHeight="1">
      <c r="C1708" s="88"/>
      <c r="D1708" s="89"/>
      <c r="E1708" s="90"/>
      <c r="F1708" s="91"/>
      <c r="G1708" s="92"/>
      <c r="H1708" s="93"/>
      <c r="I1708" s="93"/>
      <c r="J1708" s="94"/>
      <c r="K1708" s="94"/>
      <c r="L1708" s="94"/>
      <c r="M1708" s="94"/>
      <c r="N1708" s="94"/>
      <c r="O1708" s="95"/>
      <c r="P1708" s="96"/>
      <c r="T1708" s="49">
        <v>1674</v>
      </c>
      <c r="U17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8" s="50" t="str">
        <f>IFERROR(INDEX(Tab_UBIGEO[],MATCH(PlnMsv_Tab_DocumentosAux[[#This Row],[ADQ_UBIGEO]],Tab_UBIGEO[UBIGEO],0),MATCH($V$34,Tab_UBIGEO[#Headers],0)),"")</f>
        <v/>
      </c>
      <c r="W1708" s="50" t="str">
        <f>IFERROR(INDEX(Tab_UBIGEO[],MATCH(PlnMsv_Tab_DocumentosAux[[#This Row],[ADQ_UBIGEO]],Tab_UBIGEO[UBIGEO],0),MATCH($W$34,Tab_UBIGEO[#Headers],0)),"")</f>
        <v/>
      </c>
      <c r="X1708" s="51" t="str">
        <f>IFERROR(INDEX(Tab_UBIGEO[],MATCH(PlnMsv_Tab_Documentos[[#This Row],[Departamento]],Tab_UBIGEO[Departamento],0),MATCH(X$34,Tab_UBIGEO[#Headers],0)),"")</f>
        <v/>
      </c>
      <c r="Y1708" s="51" t="str">
        <f>IFERROR(INDEX(Tab_UBIGEO[],MATCH(PlnMsv_Tab_Documentos[[#This Row],[Provincia]],Tab_UBIGEO[Provincia],0),MATCH(Y$34,Tab_UBIGEO[#Headers],0)),"")</f>
        <v/>
      </c>
      <c r="Z1708" s="50" t="str">
        <f>IF(PlnMsv_Tab_Documentos[[#This Row],[Departamento]]&lt;&gt;"",IF(COUNTIF(Tab_UBIGEO[Departamento],PlnMsv_Tab_Documentos[[#This Row],[Departamento]])&gt;=1,1,0),"")</f>
        <v/>
      </c>
      <c r="AA17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8" s="34"/>
    </row>
    <row r="1709" spans="3:29" ht="27.6" customHeight="1">
      <c r="C1709" s="88"/>
      <c r="D1709" s="89"/>
      <c r="E1709" s="90"/>
      <c r="F1709" s="91"/>
      <c r="G1709" s="92"/>
      <c r="H1709" s="93"/>
      <c r="I1709" s="93"/>
      <c r="J1709" s="94"/>
      <c r="K1709" s="94"/>
      <c r="L1709" s="94"/>
      <c r="M1709" s="94"/>
      <c r="N1709" s="94"/>
      <c r="O1709" s="95"/>
      <c r="P1709" s="96"/>
      <c r="T1709" s="49">
        <v>1675</v>
      </c>
      <c r="U17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09" s="50" t="str">
        <f>IFERROR(INDEX(Tab_UBIGEO[],MATCH(PlnMsv_Tab_DocumentosAux[[#This Row],[ADQ_UBIGEO]],Tab_UBIGEO[UBIGEO],0),MATCH($V$34,Tab_UBIGEO[#Headers],0)),"")</f>
        <v/>
      </c>
      <c r="W1709" s="50" t="str">
        <f>IFERROR(INDEX(Tab_UBIGEO[],MATCH(PlnMsv_Tab_DocumentosAux[[#This Row],[ADQ_UBIGEO]],Tab_UBIGEO[UBIGEO],0),MATCH($W$34,Tab_UBIGEO[#Headers],0)),"")</f>
        <v/>
      </c>
      <c r="X1709" s="51" t="str">
        <f>IFERROR(INDEX(Tab_UBIGEO[],MATCH(PlnMsv_Tab_Documentos[[#This Row],[Departamento]],Tab_UBIGEO[Departamento],0),MATCH(X$34,Tab_UBIGEO[#Headers],0)),"")</f>
        <v/>
      </c>
      <c r="Y1709" s="51" t="str">
        <f>IFERROR(INDEX(Tab_UBIGEO[],MATCH(PlnMsv_Tab_Documentos[[#This Row],[Provincia]],Tab_UBIGEO[Provincia],0),MATCH(Y$34,Tab_UBIGEO[#Headers],0)),"")</f>
        <v/>
      </c>
      <c r="Z1709" s="50" t="str">
        <f>IF(PlnMsv_Tab_Documentos[[#This Row],[Departamento]]&lt;&gt;"",IF(COUNTIF(Tab_UBIGEO[Departamento],PlnMsv_Tab_Documentos[[#This Row],[Departamento]])&gt;=1,1,0),"")</f>
        <v/>
      </c>
      <c r="AA17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09" s="34"/>
    </row>
    <row r="1710" spans="3:29" ht="27.6" customHeight="1">
      <c r="C1710" s="88"/>
      <c r="D1710" s="89"/>
      <c r="E1710" s="90"/>
      <c r="F1710" s="91"/>
      <c r="G1710" s="92"/>
      <c r="H1710" s="93"/>
      <c r="I1710" s="93"/>
      <c r="J1710" s="94"/>
      <c r="K1710" s="94"/>
      <c r="L1710" s="94"/>
      <c r="M1710" s="94"/>
      <c r="N1710" s="94"/>
      <c r="O1710" s="95"/>
      <c r="P1710" s="96"/>
      <c r="T1710" s="49">
        <v>1676</v>
      </c>
      <c r="U17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0" s="50" t="str">
        <f>IFERROR(INDEX(Tab_UBIGEO[],MATCH(PlnMsv_Tab_DocumentosAux[[#This Row],[ADQ_UBIGEO]],Tab_UBIGEO[UBIGEO],0),MATCH($V$34,Tab_UBIGEO[#Headers],0)),"")</f>
        <v/>
      </c>
      <c r="W1710" s="50" t="str">
        <f>IFERROR(INDEX(Tab_UBIGEO[],MATCH(PlnMsv_Tab_DocumentosAux[[#This Row],[ADQ_UBIGEO]],Tab_UBIGEO[UBIGEO],0),MATCH($W$34,Tab_UBIGEO[#Headers],0)),"")</f>
        <v/>
      </c>
      <c r="X1710" s="51" t="str">
        <f>IFERROR(INDEX(Tab_UBIGEO[],MATCH(PlnMsv_Tab_Documentos[[#This Row],[Departamento]],Tab_UBIGEO[Departamento],0),MATCH(X$34,Tab_UBIGEO[#Headers],0)),"")</f>
        <v/>
      </c>
      <c r="Y1710" s="51" t="str">
        <f>IFERROR(INDEX(Tab_UBIGEO[],MATCH(PlnMsv_Tab_Documentos[[#This Row],[Provincia]],Tab_UBIGEO[Provincia],0),MATCH(Y$34,Tab_UBIGEO[#Headers],0)),"")</f>
        <v/>
      </c>
      <c r="Z1710" s="50" t="str">
        <f>IF(PlnMsv_Tab_Documentos[[#This Row],[Departamento]]&lt;&gt;"",IF(COUNTIF(Tab_UBIGEO[Departamento],PlnMsv_Tab_Documentos[[#This Row],[Departamento]])&gt;=1,1,0),"")</f>
        <v/>
      </c>
      <c r="AA17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0" s="34"/>
    </row>
    <row r="1711" spans="3:29" ht="27.6" customHeight="1">
      <c r="C1711" s="88"/>
      <c r="D1711" s="89"/>
      <c r="E1711" s="90"/>
      <c r="F1711" s="91"/>
      <c r="G1711" s="92"/>
      <c r="H1711" s="93"/>
      <c r="I1711" s="93"/>
      <c r="J1711" s="94"/>
      <c r="K1711" s="94"/>
      <c r="L1711" s="94"/>
      <c r="M1711" s="94"/>
      <c r="N1711" s="94"/>
      <c r="O1711" s="95"/>
      <c r="P1711" s="96"/>
      <c r="T1711" s="49">
        <v>1677</v>
      </c>
      <c r="U17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1" s="50" t="str">
        <f>IFERROR(INDEX(Tab_UBIGEO[],MATCH(PlnMsv_Tab_DocumentosAux[[#This Row],[ADQ_UBIGEO]],Tab_UBIGEO[UBIGEO],0),MATCH($V$34,Tab_UBIGEO[#Headers],0)),"")</f>
        <v/>
      </c>
      <c r="W1711" s="50" t="str">
        <f>IFERROR(INDEX(Tab_UBIGEO[],MATCH(PlnMsv_Tab_DocumentosAux[[#This Row],[ADQ_UBIGEO]],Tab_UBIGEO[UBIGEO],0),MATCH($W$34,Tab_UBIGEO[#Headers],0)),"")</f>
        <v/>
      </c>
      <c r="X1711" s="51" t="str">
        <f>IFERROR(INDEX(Tab_UBIGEO[],MATCH(PlnMsv_Tab_Documentos[[#This Row],[Departamento]],Tab_UBIGEO[Departamento],0),MATCH(X$34,Tab_UBIGEO[#Headers],0)),"")</f>
        <v/>
      </c>
      <c r="Y1711" s="51" t="str">
        <f>IFERROR(INDEX(Tab_UBIGEO[],MATCH(PlnMsv_Tab_Documentos[[#This Row],[Provincia]],Tab_UBIGEO[Provincia],0),MATCH(Y$34,Tab_UBIGEO[#Headers],0)),"")</f>
        <v/>
      </c>
      <c r="Z1711" s="50" t="str">
        <f>IF(PlnMsv_Tab_Documentos[[#This Row],[Departamento]]&lt;&gt;"",IF(COUNTIF(Tab_UBIGEO[Departamento],PlnMsv_Tab_Documentos[[#This Row],[Departamento]])&gt;=1,1,0),"")</f>
        <v/>
      </c>
      <c r="AA17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1" s="34"/>
    </row>
    <row r="1712" spans="3:29" ht="27.6" customHeight="1">
      <c r="C1712" s="88"/>
      <c r="D1712" s="89"/>
      <c r="E1712" s="90"/>
      <c r="F1712" s="91"/>
      <c r="G1712" s="92"/>
      <c r="H1712" s="93"/>
      <c r="I1712" s="93"/>
      <c r="J1712" s="94"/>
      <c r="K1712" s="94"/>
      <c r="L1712" s="94"/>
      <c r="M1712" s="94"/>
      <c r="N1712" s="94"/>
      <c r="O1712" s="95"/>
      <c r="P1712" s="96"/>
      <c r="T1712" s="49">
        <v>1678</v>
      </c>
      <c r="U17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2" s="50" t="str">
        <f>IFERROR(INDEX(Tab_UBIGEO[],MATCH(PlnMsv_Tab_DocumentosAux[[#This Row],[ADQ_UBIGEO]],Tab_UBIGEO[UBIGEO],0),MATCH($V$34,Tab_UBIGEO[#Headers],0)),"")</f>
        <v/>
      </c>
      <c r="W1712" s="50" t="str">
        <f>IFERROR(INDEX(Tab_UBIGEO[],MATCH(PlnMsv_Tab_DocumentosAux[[#This Row],[ADQ_UBIGEO]],Tab_UBIGEO[UBIGEO],0),MATCH($W$34,Tab_UBIGEO[#Headers],0)),"")</f>
        <v/>
      </c>
      <c r="X1712" s="51" t="str">
        <f>IFERROR(INDEX(Tab_UBIGEO[],MATCH(PlnMsv_Tab_Documentos[[#This Row],[Departamento]],Tab_UBIGEO[Departamento],0),MATCH(X$34,Tab_UBIGEO[#Headers],0)),"")</f>
        <v/>
      </c>
      <c r="Y1712" s="51" t="str">
        <f>IFERROR(INDEX(Tab_UBIGEO[],MATCH(PlnMsv_Tab_Documentos[[#This Row],[Provincia]],Tab_UBIGEO[Provincia],0),MATCH(Y$34,Tab_UBIGEO[#Headers],0)),"")</f>
        <v/>
      </c>
      <c r="Z1712" s="50" t="str">
        <f>IF(PlnMsv_Tab_Documentos[[#This Row],[Departamento]]&lt;&gt;"",IF(COUNTIF(Tab_UBIGEO[Departamento],PlnMsv_Tab_Documentos[[#This Row],[Departamento]])&gt;=1,1,0),"")</f>
        <v/>
      </c>
      <c r="AA17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2" s="34"/>
    </row>
    <row r="1713" spans="3:29" ht="27.6" customHeight="1">
      <c r="C1713" s="88"/>
      <c r="D1713" s="89"/>
      <c r="E1713" s="90"/>
      <c r="F1713" s="91"/>
      <c r="G1713" s="92"/>
      <c r="H1713" s="93"/>
      <c r="I1713" s="93"/>
      <c r="J1713" s="94"/>
      <c r="K1713" s="94"/>
      <c r="L1713" s="94"/>
      <c r="M1713" s="94"/>
      <c r="N1713" s="94"/>
      <c r="O1713" s="95"/>
      <c r="P1713" s="96"/>
      <c r="T1713" s="49">
        <v>1679</v>
      </c>
      <c r="U17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3" s="50" t="str">
        <f>IFERROR(INDEX(Tab_UBIGEO[],MATCH(PlnMsv_Tab_DocumentosAux[[#This Row],[ADQ_UBIGEO]],Tab_UBIGEO[UBIGEO],0),MATCH($V$34,Tab_UBIGEO[#Headers],0)),"")</f>
        <v/>
      </c>
      <c r="W1713" s="50" t="str">
        <f>IFERROR(INDEX(Tab_UBIGEO[],MATCH(PlnMsv_Tab_DocumentosAux[[#This Row],[ADQ_UBIGEO]],Tab_UBIGEO[UBIGEO],0),MATCH($W$34,Tab_UBIGEO[#Headers],0)),"")</f>
        <v/>
      </c>
      <c r="X1713" s="51" t="str">
        <f>IFERROR(INDEX(Tab_UBIGEO[],MATCH(PlnMsv_Tab_Documentos[[#This Row],[Departamento]],Tab_UBIGEO[Departamento],0),MATCH(X$34,Tab_UBIGEO[#Headers],0)),"")</f>
        <v/>
      </c>
      <c r="Y1713" s="51" t="str">
        <f>IFERROR(INDEX(Tab_UBIGEO[],MATCH(PlnMsv_Tab_Documentos[[#This Row],[Provincia]],Tab_UBIGEO[Provincia],0),MATCH(Y$34,Tab_UBIGEO[#Headers],0)),"")</f>
        <v/>
      </c>
      <c r="Z1713" s="50" t="str">
        <f>IF(PlnMsv_Tab_Documentos[[#This Row],[Departamento]]&lt;&gt;"",IF(COUNTIF(Tab_UBIGEO[Departamento],PlnMsv_Tab_Documentos[[#This Row],[Departamento]])&gt;=1,1,0),"")</f>
        <v/>
      </c>
      <c r="AA17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3" s="34"/>
    </row>
    <row r="1714" spans="3:29" ht="27.6" customHeight="1">
      <c r="C1714" s="88"/>
      <c r="D1714" s="89"/>
      <c r="E1714" s="90"/>
      <c r="F1714" s="91"/>
      <c r="G1714" s="92"/>
      <c r="H1714" s="93"/>
      <c r="I1714" s="93"/>
      <c r="J1714" s="94"/>
      <c r="K1714" s="94"/>
      <c r="L1714" s="94"/>
      <c r="M1714" s="94"/>
      <c r="N1714" s="94"/>
      <c r="O1714" s="95"/>
      <c r="P1714" s="96"/>
      <c r="T1714" s="49">
        <v>1680</v>
      </c>
      <c r="U17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4" s="50" t="str">
        <f>IFERROR(INDEX(Tab_UBIGEO[],MATCH(PlnMsv_Tab_DocumentosAux[[#This Row],[ADQ_UBIGEO]],Tab_UBIGEO[UBIGEO],0),MATCH($V$34,Tab_UBIGEO[#Headers],0)),"")</f>
        <v/>
      </c>
      <c r="W1714" s="50" t="str">
        <f>IFERROR(INDEX(Tab_UBIGEO[],MATCH(PlnMsv_Tab_DocumentosAux[[#This Row],[ADQ_UBIGEO]],Tab_UBIGEO[UBIGEO],0),MATCH($W$34,Tab_UBIGEO[#Headers],0)),"")</f>
        <v/>
      </c>
      <c r="X1714" s="51" t="str">
        <f>IFERROR(INDEX(Tab_UBIGEO[],MATCH(PlnMsv_Tab_Documentos[[#This Row],[Departamento]],Tab_UBIGEO[Departamento],0),MATCH(X$34,Tab_UBIGEO[#Headers],0)),"")</f>
        <v/>
      </c>
      <c r="Y1714" s="51" t="str">
        <f>IFERROR(INDEX(Tab_UBIGEO[],MATCH(PlnMsv_Tab_Documentos[[#This Row],[Provincia]],Tab_UBIGEO[Provincia],0),MATCH(Y$34,Tab_UBIGEO[#Headers],0)),"")</f>
        <v/>
      </c>
      <c r="Z1714" s="50" t="str">
        <f>IF(PlnMsv_Tab_Documentos[[#This Row],[Departamento]]&lt;&gt;"",IF(COUNTIF(Tab_UBIGEO[Departamento],PlnMsv_Tab_Documentos[[#This Row],[Departamento]])&gt;=1,1,0),"")</f>
        <v/>
      </c>
      <c r="AA17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4" s="34"/>
    </row>
    <row r="1715" spans="3:29" ht="27.6" customHeight="1">
      <c r="C1715" s="88"/>
      <c r="D1715" s="89"/>
      <c r="E1715" s="90"/>
      <c r="F1715" s="91"/>
      <c r="G1715" s="92"/>
      <c r="H1715" s="93"/>
      <c r="I1715" s="93"/>
      <c r="J1715" s="94"/>
      <c r="K1715" s="94"/>
      <c r="L1715" s="94"/>
      <c r="M1715" s="94"/>
      <c r="N1715" s="94"/>
      <c r="O1715" s="95"/>
      <c r="P1715" s="96"/>
      <c r="T1715" s="49">
        <v>1681</v>
      </c>
      <c r="U17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5" s="50" t="str">
        <f>IFERROR(INDEX(Tab_UBIGEO[],MATCH(PlnMsv_Tab_DocumentosAux[[#This Row],[ADQ_UBIGEO]],Tab_UBIGEO[UBIGEO],0),MATCH($V$34,Tab_UBIGEO[#Headers],0)),"")</f>
        <v/>
      </c>
      <c r="W1715" s="50" t="str">
        <f>IFERROR(INDEX(Tab_UBIGEO[],MATCH(PlnMsv_Tab_DocumentosAux[[#This Row],[ADQ_UBIGEO]],Tab_UBIGEO[UBIGEO],0),MATCH($W$34,Tab_UBIGEO[#Headers],0)),"")</f>
        <v/>
      </c>
      <c r="X1715" s="51" t="str">
        <f>IFERROR(INDEX(Tab_UBIGEO[],MATCH(PlnMsv_Tab_Documentos[[#This Row],[Departamento]],Tab_UBIGEO[Departamento],0),MATCH(X$34,Tab_UBIGEO[#Headers],0)),"")</f>
        <v/>
      </c>
      <c r="Y1715" s="51" t="str">
        <f>IFERROR(INDEX(Tab_UBIGEO[],MATCH(PlnMsv_Tab_Documentos[[#This Row],[Provincia]],Tab_UBIGEO[Provincia],0),MATCH(Y$34,Tab_UBIGEO[#Headers],0)),"")</f>
        <v/>
      </c>
      <c r="Z1715" s="50" t="str">
        <f>IF(PlnMsv_Tab_Documentos[[#This Row],[Departamento]]&lt;&gt;"",IF(COUNTIF(Tab_UBIGEO[Departamento],PlnMsv_Tab_Documentos[[#This Row],[Departamento]])&gt;=1,1,0),"")</f>
        <v/>
      </c>
      <c r="AA17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5" s="34"/>
    </row>
    <row r="1716" spans="3:29" ht="27.6" customHeight="1">
      <c r="C1716" s="88"/>
      <c r="D1716" s="89"/>
      <c r="E1716" s="90"/>
      <c r="F1716" s="91"/>
      <c r="G1716" s="92"/>
      <c r="H1716" s="93"/>
      <c r="I1716" s="93"/>
      <c r="J1716" s="94"/>
      <c r="K1716" s="94"/>
      <c r="L1716" s="94"/>
      <c r="M1716" s="94"/>
      <c r="N1716" s="94"/>
      <c r="O1716" s="95"/>
      <c r="P1716" s="96"/>
      <c r="T1716" s="49">
        <v>1682</v>
      </c>
      <c r="U17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6" s="50" t="str">
        <f>IFERROR(INDEX(Tab_UBIGEO[],MATCH(PlnMsv_Tab_DocumentosAux[[#This Row],[ADQ_UBIGEO]],Tab_UBIGEO[UBIGEO],0),MATCH($V$34,Tab_UBIGEO[#Headers],0)),"")</f>
        <v/>
      </c>
      <c r="W1716" s="50" t="str">
        <f>IFERROR(INDEX(Tab_UBIGEO[],MATCH(PlnMsv_Tab_DocumentosAux[[#This Row],[ADQ_UBIGEO]],Tab_UBIGEO[UBIGEO],0),MATCH($W$34,Tab_UBIGEO[#Headers],0)),"")</f>
        <v/>
      </c>
      <c r="X1716" s="51" t="str">
        <f>IFERROR(INDEX(Tab_UBIGEO[],MATCH(PlnMsv_Tab_Documentos[[#This Row],[Departamento]],Tab_UBIGEO[Departamento],0),MATCH(X$34,Tab_UBIGEO[#Headers],0)),"")</f>
        <v/>
      </c>
      <c r="Y1716" s="51" t="str">
        <f>IFERROR(INDEX(Tab_UBIGEO[],MATCH(PlnMsv_Tab_Documentos[[#This Row],[Provincia]],Tab_UBIGEO[Provincia],0),MATCH(Y$34,Tab_UBIGEO[#Headers],0)),"")</f>
        <v/>
      </c>
      <c r="Z1716" s="50" t="str">
        <f>IF(PlnMsv_Tab_Documentos[[#This Row],[Departamento]]&lt;&gt;"",IF(COUNTIF(Tab_UBIGEO[Departamento],PlnMsv_Tab_Documentos[[#This Row],[Departamento]])&gt;=1,1,0),"")</f>
        <v/>
      </c>
      <c r="AA17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6" s="34"/>
    </row>
    <row r="1717" spans="3:29" ht="27.6" customHeight="1">
      <c r="C1717" s="88"/>
      <c r="D1717" s="89"/>
      <c r="E1717" s="90"/>
      <c r="F1717" s="91"/>
      <c r="G1717" s="92"/>
      <c r="H1717" s="93"/>
      <c r="I1717" s="93"/>
      <c r="J1717" s="94"/>
      <c r="K1717" s="94"/>
      <c r="L1717" s="94"/>
      <c r="M1717" s="94"/>
      <c r="N1717" s="94"/>
      <c r="O1717" s="95"/>
      <c r="P1717" s="96"/>
      <c r="T1717" s="49">
        <v>1683</v>
      </c>
      <c r="U17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7" s="50" t="str">
        <f>IFERROR(INDEX(Tab_UBIGEO[],MATCH(PlnMsv_Tab_DocumentosAux[[#This Row],[ADQ_UBIGEO]],Tab_UBIGEO[UBIGEO],0),MATCH($V$34,Tab_UBIGEO[#Headers],0)),"")</f>
        <v/>
      </c>
      <c r="W1717" s="50" t="str">
        <f>IFERROR(INDEX(Tab_UBIGEO[],MATCH(PlnMsv_Tab_DocumentosAux[[#This Row],[ADQ_UBIGEO]],Tab_UBIGEO[UBIGEO],0),MATCH($W$34,Tab_UBIGEO[#Headers],0)),"")</f>
        <v/>
      </c>
      <c r="X1717" s="51" t="str">
        <f>IFERROR(INDEX(Tab_UBIGEO[],MATCH(PlnMsv_Tab_Documentos[[#This Row],[Departamento]],Tab_UBIGEO[Departamento],0),MATCH(X$34,Tab_UBIGEO[#Headers],0)),"")</f>
        <v/>
      </c>
      <c r="Y1717" s="51" t="str">
        <f>IFERROR(INDEX(Tab_UBIGEO[],MATCH(PlnMsv_Tab_Documentos[[#This Row],[Provincia]],Tab_UBIGEO[Provincia],0),MATCH(Y$34,Tab_UBIGEO[#Headers],0)),"")</f>
        <v/>
      </c>
      <c r="Z1717" s="50" t="str">
        <f>IF(PlnMsv_Tab_Documentos[[#This Row],[Departamento]]&lt;&gt;"",IF(COUNTIF(Tab_UBIGEO[Departamento],PlnMsv_Tab_Documentos[[#This Row],[Departamento]])&gt;=1,1,0),"")</f>
        <v/>
      </c>
      <c r="AA17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7" s="34"/>
    </row>
    <row r="1718" spans="3:29" ht="27.6" customHeight="1">
      <c r="C1718" s="88"/>
      <c r="D1718" s="89"/>
      <c r="E1718" s="90"/>
      <c r="F1718" s="91"/>
      <c r="G1718" s="92"/>
      <c r="H1718" s="93"/>
      <c r="I1718" s="93"/>
      <c r="J1718" s="94"/>
      <c r="K1718" s="94"/>
      <c r="L1718" s="94"/>
      <c r="M1718" s="94"/>
      <c r="N1718" s="94"/>
      <c r="O1718" s="95"/>
      <c r="P1718" s="96"/>
      <c r="T1718" s="49">
        <v>1684</v>
      </c>
      <c r="U17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8" s="50" t="str">
        <f>IFERROR(INDEX(Tab_UBIGEO[],MATCH(PlnMsv_Tab_DocumentosAux[[#This Row],[ADQ_UBIGEO]],Tab_UBIGEO[UBIGEO],0),MATCH($V$34,Tab_UBIGEO[#Headers],0)),"")</f>
        <v/>
      </c>
      <c r="W1718" s="50" t="str">
        <f>IFERROR(INDEX(Tab_UBIGEO[],MATCH(PlnMsv_Tab_DocumentosAux[[#This Row],[ADQ_UBIGEO]],Tab_UBIGEO[UBIGEO],0),MATCH($W$34,Tab_UBIGEO[#Headers],0)),"")</f>
        <v/>
      </c>
      <c r="X1718" s="51" t="str">
        <f>IFERROR(INDEX(Tab_UBIGEO[],MATCH(PlnMsv_Tab_Documentos[[#This Row],[Departamento]],Tab_UBIGEO[Departamento],0),MATCH(X$34,Tab_UBIGEO[#Headers],0)),"")</f>
        <v/>
      </c>
      <c r="Y1718" s="51" t="str">
        <f>IFERROR(INDEX(Tab_UBIGEO[],MATCH(PlnMsv_Tab_Documentos[[#This Row],[Provincia]],Tab_UBIGEO[Provincia],0),MATCH(Y$34,Tab_UBIGEO[#Headers],0)),"")</f>
        <v/>
      </c>
      <c r="Z1718" s="50" t="str">
        <f>IF(PlnMsv_Tab_Documentos[[#This Row],[Departamento]]&lt;&gt;"",IF(COUNTIF(Tab_UBIGEO[Departamento],PlnMsv_Tab_Documentos[[#This Row],[Departamento]])&gt;=1,1,0),"")</f>
        <v/>
      </c>
      <c r="AA17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8" s="34"/>
    </row>
    <row r="1719" spans="3:29" ht="27.6" customHeight="1">
      <c r="C1719" s="88"/>
      <c r="D1719" s="89"/>
      <c r="E1719" s="90"/>
      <c r="F1719" s="91"/>
      <c r="G1719" s="92"/>
      <c r="H1719" s="93"/>
      <c r="I1719" s="93"/>
      <c r="J1719" s="94"/>
      <c r="K1719" s="94"/>
      <c r="L1719" s="94"/>
      <c r="M1719" s="94"/>
      <c r="N1719" s="94"/>
      <c r="O1719" s="95"/>
      <c r="P1719" s="96"/>
      <c r="T1719" s="49">
        <v>1685</v>
      </c>
      <c r="U17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19" s="50" t="str">
        <f>IFERROR(INDEX(Tab_UBIGEO[],MATCH(PlnMsv_Tab_DocumentosAux[[#This Row],[ADQ_UBIGEO]],Tab_UBIGEO[UBIGEO],0),MATCH($V$34,Tab_UBIGEO[#Headers],0)),"")</f>
        <v/>
      </c>
      <c r="W1719" s="50" t="str">
        <f>IFERROR(INDEX(Tab_UBIGEO[],MATCH(PlnMsv_Tab_DocumentosAux[[#This Row],[ADQ_UBIGEO]],Tab_UBIGEO[UBIGEO],0),MATCH($W$34,Tab_UBIGEO[#Headers],0)),"")</f>
        <v/>
      </c>
      <c r="X1719" s="51" t="str">
        <f>IFERROR(INDEX(Tab_UBIGEO[],MATCH(PlnMsv_Tab_Documentos[[#This Row],[Departamento]],Tab_UBIGEO[Departamento],0),MATCH(X$34,Tab_UBIGEO[#Headers],0)),"")</f>
        <v/>
      </c>
      <c r="Y1719" s="51" t="str">
        <f>IFERROR(INDEX(Tab_UBIGEO[],MATCH(PlnMsv_Tab_Documentos[[#This Row],[Provincia]],Tab_UBIGEO[Provincia],0),MATCH(Y$34,Tab_UBIGEO[#Headers],0)),"")</f>
        <v/>
      </c>
      <c r="Z1719" s="50" t="str">
        <f>IF(PlnMsv_Tab_Documentos[[#This Row],[Departamento]]&lt;&gt;"",IF(COUNTIF(Tab_UBIGEO[Departamento],PlnMsv_Tab_Documentos[[#This Row],[Departamento]])&gt;=1,1,0),"")</f>
        <v/>
      </c>
      <c r="AA17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19" s="34"/>
    </row>
    <row r="1720" spans="3:29" ht="27.6" customHeight="1">
      <c r="C1720" s="88"/>
      <c r="D1720" s="89"/>
      <c r="E1720" s="90"/>
      <c r="F1720" s="91"/>
      <c r="G1720" s="92"/>
      <c r="H1720" s="93"/>
      <c r="I1720" s="93"/>
      <c r="J1720" s="94"/>
      <c r="K1720" s="94"/>
      <c r="L1720" s="94"/>
      <c r="M1720" s="94"/>
      <c r="N1720" s="94"/>
      <c r="O1720" s="95"/>
      <c r="P1720" s="96"/>
      <c r="T1720" s="49">
        <v>1686</v>
      </c>
      <c r="U17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0" s="50" t="str">
        <f>IFERROR(INDEX(Tab_UBIGEO[],MATCH(PlnMsv_Tab_DocumentosAux[[#This Row],[ADQ_UBIGEO]],Tab_UBIGEO[UBIGEO],0),MATCH($V$34,Tab_UBIGEO[#Headers],0)),"")</f>
        <v/>
      </c>
      <c r="W1720" s="50" t="str">
        <f>IFERROR(INDEX(Tab_UBIGEO[],MATCH(PlnMsv_Tab_DocumentosAux[[#This Row],[ADQ_UBIGEO]],Tab_UBIGEO[UBIGEO],0),MATCH($W$34,Tab_UBIGEO[#Headers],0)),"")</f>
        <v/>
      </c>
      <c r="X1720" s="51" t="str">
        <f>IFERROR(INDEX(Tab_UBIGEO[],MATCH(PlnMsv_Tab_Documentos[[#This Row],[Departamento]],Tab_UBIGEO[Departamento],0),MATCH(X$34,Tab_UBIGEO[#Headers],0)),"")</f>
        <v/>
      </c>
      <c r="Y1720" s="51" t="str">
        <f>IFERROR(INDEX(Tab_UBIGEO[],MATCH(PlnMsv_Tab_Documentos[[#This Row],[Provincia]],Tab_UBIGEO[Provincia],0),MATCH(Y$34,Tab_UBIGEO[#Headers],0)),"")</f>
        <v/>
      </c>
      <c r="Z1720" s="50" t="str">
        <f>IF(PlnMsv_Tab_Documentos[[#This Row],[Departamento]]&lt;&gt;"",IF(COUNTIF(Tab_UBIGEO[Departamento],PlnMsv_Tab_Documentos[[#This Row],[Departamento]])&gt;=1,1,0),"")</f>
        <v/>
      </c>
      <c r="AA17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0" s="34"/>
    </row>
    <row r="1721" spans="3:29" ht="27.6" customHeight="1">
      <c r="C1721" s="88"/>
      <c r="D1721" s="89"/>
      <c r="E1721" s="90"/>
      <c r="F1721" s="91"/>
      <c r="G1721" s="92"/>
      <c r="H1721" s="93"/>
      <c r="I1721" s="93"/>
      <c r="J1721" s="94"/>
      <c r="K1721" s="94"/>
      <c r="L1721" s="94"/>
      <c r="M1721" s="94"/>
      <c r="N1721" s="94"/>
      <c r="O1721" s="95"/>
      <c r="P1721" s="96"/>
      <c r="T1721" s="49">
        <v>1687</v>
      </c>
      <c r="U17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1" s="50" t="str">
        <f>IFERROR(INDEX(Tab_UBIGEO[],MATCH(PlnMsv_Tab_DocumentosAux[[#This Row],[ADQ_UBIGEO]],Tab_UBIGEO[UBIGEO],0),MATCH($V$34,Tab_UBIGEO[#Headers],0)),"")</f>
        <v/>
      </c>
      <c r="W1721" s="50" t="str">
        <f>IFERROR(INDEX(Tab_UBIGEO[],MATCH(PlnMsv_Tab_DocumentosAux[[#This Row],[ADQ_UBIGEO]],Tab_UBIGEO[UBIGEO],0),MATCH($W$34,Tab_UBIGEO[#Headers],0)),"")</f>
        <v/>
      </c>
      <c r="X1721" s="51" t="str">
        <f>IFERROR(INDEX(Tab_UBIGEO[],MATCH(PlnMsv_Tab_Documentos[[#This Row],[Departamento]],Tab_UBIGEO[Departamento],0),MATCH(X$34,Tab_UBIGEO[#Headers],0)),"")</f>
        <v/>
      </c>
      <c r="Y1721" s="51" t="str">
        <f>IFERROR(INDEX(Tab_UBIGEO[],MATCH(PlnMsv_Tab_Documentos[[#This Row],[Provincia]],Tab_UBIGEO[Provincia],0),MATCH(Y$34,Tab_UBIGEO[#Headers],0)),"")</f>
        <v/>
      </c>
      <c r="Z1721" s="50" t="str">
        <f>IF(PlnMsv_Tab_Documentos[[#This Row],[Departamento]]&lt;&gt;"",IF(COUNTIF(Tab_UBIGEO[Departamento],PlnMsv_Tab_Documentos[[#This Row],[Departamento]])&gt;=1,1,0),"")</f>
        <v/>
      </c>
      <c r="AA17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1" s="34"/>
    </row>
    <row r="1722" spans="3:29" ht="27.6" customHeight="1">
      <c r="C1722" s="88"/>
      <c r="D1722" s="89"/>
      <c r="E1722" s="90"/>
      <c r="F1722" s="91"/>
      <c r="G1722" s="92"/>
      <c r="H1722" s="93"/>
      <c r="I1722" s="93"/>
      <c r="J1722" s="94"/>
      <c r="K1722" s="94"/>
      <c r="L1722" s="94"/>
      <c r="M1722" s="94"/>
      <c r="N1722" s="94"/>
      <c r="O1722" s="95"/>
      <c r="P1722" s="96"/>
      <c r="T1722" s="49">
        <v>1688</v>
      </c>
      <c r="U17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2" s="50" t="str">
        <f>IFERROR(INDEX(Tab_UBIGEO[],MATCH(PlnMsv_Tab_DocumentosAux[[#This Row],[ADQ_UBIGEO]],Tab_UBIGEO[UBIGEO],0),MATCH($V$34,Tab_UBIGEO[#Headers],0)),"")</f>
        <v/>
      </c>
      <c r="W1722" s="50" t="str">
        <f>IFERROR(INDEX(Tab_UBIGEO[],MATCH(PlnMsv_Tab_DocumentosAux[[#This Row],[ADQ_UBIGEO]],Tab_UBIGEO[UBIGEO],0),MATCH($W$34,Tab_UBIGEO[#Headers],0)),"")</f>
        <v/>
      </c>
      <c r="X1722" s="51" t="str">
        <f>IFERROR(INDEX(Tab_UBIGEO[],MATCH(PlnMsv_Tab_Documentos[[#This Row],[Departamento]],Tab_UBIGEO[Departamento],0),MATCH(X$34,Tab_UBIGEO[#Headers],0)),"")</f>
        <v/>
      </c>
      <c r="Y1722" s="51" t="str">
        <f>IFERROR(INDEX(Tab_UBIGEO[],MATCH(PlnMsv_Tab_Documentos[[#This Row],[Provincia]],Tab_UBIGEO[Provincia],0),MATCH(Y$34,Tab_UBIGEO[#Headers],0)),"")</f>
        <v/>
      </c>
      <c r="Z1722" s="50" t="str">
        <f>IF(PlnMsv_Tab_Documentos[[#This Row],[Departamento]]&lt;&gt;"",IF(COUNTIF(Tab_UBIGEO[Departamento],PlnMsv_Tab_Documentos[[#This Row],[Departamento]])&gt;=1,1,0),"")</f>
        <v/>
      </c>
      <c r="AA17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2" s="34"/>
    </row>
    <row r="1723" spans="3:29" ht="27.6" customHeight="1">
      <c r="C1723" s="88"/>
      <c r="D1723" s="89"/>
      <c r="E1723" s="90"/>
      <c r="F1723" s="91"/>
      <c r="G1723" s="92"/>
      <c r="H1723" s="93"/>
      <c r="I1723" s="93"/>
      <c r="J1723" s="94"/>
      <c r="K1723" s="94"/>
      <c r="L1723" s="94"/>
      <c r="M1723" s="94"/>
      <c r="N1723" s="94"/>
      <c r="O1723" s="95"/>
      <c r="P1723" s="96"/>
      <c r="T1723" s="49">
        <v>1689</v>
      </c>
      <c r="U17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3" s="50" t="str">
        <f>IFERROR(INDEX(Tab_UBIGEO[],MATCH(PlnMsv_Tab_DocumentosAux[[#This Row],[ADQ_UBIGEO]],Tab_UBIGEO[UBIGEO],0),MATCH($V$34,Tab_UBIGEO[#Headers],0)),"")</f>
        <v/>
      </c>
      <c r="W1723" s="50" t="str">
        <f>IFERROR(INDEX(Tab_UBIGEO[],MATCH(PlnMsv_Tab_DocumentosAux[[#This Row],[ADQ_UBIGEO]],Tab_UBIGEO[UBIGEO],0),MATCH($W$34,Tab_UBIGEO[#Headers],0)),"")</f>
        <v/>
      </c>
      <c r="X1723" s="51" t="str">
        <f>IFERROR(INDEX(Tab_UBIGEO[],MATCH(PlnMsv_Tab_Documentos[[#This Row],[Departamento]],Tab_UBIGEO[Departamento],0),MATCH(X$34,Tab_UBIGEO[#Headers],0)),"")</f>
        <v/>
      </c>
      <c r="Y1723" s="51" t="str">
        <f>IFERROR(INDEX(Tab_UBIGEO[],MATCH(PlnMsv_Tab_Documentos[[#This Row],[Provincia]],Tab_UBIGEO[Provincia],0),MATCH(Y$34,Tab_UBIGEO[#Headers],0)),"")</f>
        <v/>
      </c>
      <c r="Z1723" s="50" t="str">
        <f>IF(PlnMsv_Tab_Documentos[[#This Row],[Departamento]]&lt;&gt;"",IF(COUNTIF(Tab_UBIGEO[Departamento],PlnMsv_Tab_Documentos[[#This Row],[Departamento]])&gt;=1,1,0),"")</f>
        <v/>
      </c>
      <c r="AA17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3" s="34"/>
    </row>
    <row r="1724" spans="3:29" ht="27.6" customHeight="1">
      <c r="C1724" s="88"/>
      <c r="D1724" s="89"/>
      <c r="E1724" s="90"/>
      <c r="F1724" s="91"/>
      <c r="G1724" s="92"/>
      <c r="H1724" s="93"/>
      <c r="I1724" s="93"/>
      <c r="J1724" s="94"/>
      <c r="K1724" s="94"/>
      <c r="L1724" s="94"/>
      <c r="M1724" s="94"/>
      <c r="N1724" s="94"/>
      <c r="O1724" s="95"/>
      <c r="P1724" s="96"/>
      <c r="T1724" s="49">
        <v>1690</v>
      </c>
      <c r="U17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4" s="50" t="str">
        <f>IFERROR(INDEX(Tab_UBIGEO[],MATCH(PlnMsv_Tab_DocumentosAux[[#This Row],[ADQ_UBIGEO]],Tab_UBIGEO[UBIGEO],0),MATCH($V$34,Tab_UBIGEO[#Headers],0)),"")</f>
        <v/>
      </c>
      <c r="W1724" s="50" t="str">
        <f>IFERROR(INDEX(Tab_UBIGEO[],MATCH(PlnMsv_Tab_DocumentosAux[[#This Row],[ADQ_UBIGEO]],Tab_UBIGEO[UBIGEO],0),MATCH($W$34,Tab_UBIGEO[#Headers],0)),"")</f>
        <v/>
      </c>
      <c r="X1724" s="51" t="str">
        <f>IFERROR(INDEX(Tab_UBIGEO[],MATCH(PlnMsv_Tab_Documentos[[#This Row],[Departamento]],Tab_UBIGEO[Departamento],0),MATCH(X$34,Tab_UBIGEO[#Headers],0)),"")</f>
        <v/>
      </c>
      <c r="Y1724" s="51" t="str">
        <f>IFERROR(INDEX(Tab_UBIGEO[],MATCH(PlnMsv_Tab_Documentos[[#This Row],[Provincia]],Tab_UBIGEO[Provincia],0),MATCH(Y$34,Tab_UBIGEO[#Headers],0)),"")</f>
        <v/>
      </c>
      <c r="Z1724" s="50" t="str">
        <f>IF(PlnMsv_Tab_Documentos[[#This Row],[Departamento]]&lt;&gt;"",IF(COUNTIF(Tab_UBIGEO[Departamento],PlnMsv_Tab_Documentos[[#This Row],[Departamento]])&gt;=1,1,0),"")</f>
        <v/>
      </c>
      <c r="AA17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4" s="34"/>
    </row>
    <row r="1725" spans="3:29" ht="27.6" customHeight="1">
      <c r="C1725" s="88"/>
      <c r="D1725" s="89"/>
      <c r="E1725" s="90"/>
      <c r="F1725" s="91"/>
      <c r="G1725" s="92"/>
      <c r="H1725" s="93"/>
      <c r="I1725" s="93"/>
      <c r="J1725" s="94"/>
      <c r="K1725" s="94"/>
      <c r="L1725" s="94"/>
      <c r="M1725" s="94"/>
      <c r="N1725" s="94"/>
      <c r="O1725" s="95"/>
      <c r="P1725" s="96"/>
      <c r="T1725" s="49">
        <v>1691</v>
      </c>
      <c r="U17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5" s="50" t="str">
        <f>IFERROR(INDEX(Tab_UBIGEO[],MATCH(PlnMsv_Tab_DocumentosAux[[#This Row],[ADQ_UBIGEO]],Tab_UBIGEO[UBIGEO],0),MATCH($V$34,Tab_UBIGEO[#Headers],0)),"")</f>
        <v/>
      </c>
      <c r="W1725" s="50" t="str">
        <f>IFERROR(INDEX(Tab_UBIGEO[],MATCH(PlnMsv_Tab_DocumentosAux[[#This Row],[ADQ_UBIGEO]],Tab_UBIGEO[UBIGEO],0),MATCH($W$34,Tab_UBIGEO[#Headers],0)),"")</f>
        <v/>
      </c>
      <c r="X1725" s="51" t="str">
        <f>IFERROR(INDEX(Tab_UBIGEO[],MATCH(PlnMsv_Tab_Documentos[[#This Row],[Departamento]],Tab_UBIGEO[Departamento],0),MATCH(X$34,Tab_UBIGEO[#Headers],0)),"")</f>
        <v/>
      </c>
      <c r="Y1725" s="51" t="str">
        <f>IFERROR(INDEX(Tab_UBIGEO[],MATCH(PlnMsv_Tab_Documentos[[#This Row],[Provincia]],Tab_UBIGEO[Provincia],0),MATCH(Y$34,Tab_UBIGEO[#Headers],0)),"")</f>
        <v/>
      </c>
      <c r="Z1725" s="50" t="str">
        <f>IF(PlnMsv_Tab_Documentos[[#This Row],[Departamento]]&lt;&gt;"",IF(COUNTIF(Tab_UBIGEO[Departamento],PlnMsv_Tab_Documentos[[#This Row],[Departamento]])&gt;=1,1,0),"")</f>
        <v/>
      </c>
      <c r="AA17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5" s="34"/>
    </row>
    <row r="1726" spans="3:29" ht="27.6" customHeight="1">
      <c r="C1726" s="88"/>
      <c r="D1726" s="89"/>
      <c r="E1726" s="90"/>
      <c r="F1726" s="91"/>
      <c r="G1726" s="92"/>
      <c r="H1726" s="93"/>
      <c r="I1726" s="93"/>
      <c r="J1726" s="94"/>
      <c r="K1726" s="94"/>
      <c r="L1726" s="94"/>
      <c r="M1726" s="94"/>
      <c r="N1726" s="94"/>
      <c r="O1726" s="95"/>
      <c r="P1726" s="96"/>
      <c r="T1726" s="49">
        <v>1692</v>
      </c>
      <c r="U17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6" s="50" t="str">
        <f>IFERROR(INDEX(Tab_UBIGEO[],MATCH(PlnMsv_Tab_DocumentosAux[[#This Row],[ADQ_UBIGEO]],Tab_UBIGEO[UBIGEO],0),MATCH($V$34,Tab_UBIGEO[#Headers],0)),"")</f>
        <v/>
      </c>
      <c r="W1726" s="50" t="str">
        <f>IFERROR(INDEX(Tab_UBIGEO[],MATCH(PlnMsv_Tab_DocumentosAux[[#This Row],[ADQ_UBIGEO]],Tab_UBIGEO[UBIGEO],0),MATCH($W$34,Tab_UBIGEO[#Headers],0)),"")</f>
        <v/>
      </c>
      <c r="X1726" s="51" t="str">
        <f>IFERROR(INDEX(Tab_UBIGEO[],MATCH(PlnMsv_Tab_Documentos[[#This Row],[Departamento]],Tab_UBIGEO[Departamento],0),MATCH(X$34,Tab_UBIGEO[#Headers],0)),"")</f>
        <v/>
      </c>
      <c r="Y1726" s="51" t="str">
        <f>IFERROR(INDEX(Tab_UBIGEO[],MATCH(PlnMsv_Tab_Documentos[[#This Row],[Provincia]],Tab_UBIGEO[Provincia],0),MATCH(Y$34,Tab_UBIGEO[#Headers],0)),"")</f>
        <v/>
      </c>
      <c r="Z1726" s="50" t="str">
        <f>IF(PlnMsv_Tab_Documentos[[#This Row],[Departamento]]&lt;&gt;"",IF(COUNTIF(Tab_UBIGEO[Departamento],PlnMsv_Tab_Documentos[[#This Row],[Departamento]])&gt;=1,1,0),"")</f>
        <v/>
      </c>
      <c r="AA17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6" s="34"/>
    </row>
    <row r="1727" spans="3:29" ht="27.6" customHeight="1">
      <c r="C1727" s="88"/>
      <c r="D1727" s="89"/>
      <c r="E1727" s="90"/>
      <c r="F1727" s="91"/>
      <c r="G1727" s="92"/>
      <c r="H1727" s="93"/>
      <c r="I1727" s="93"/>
      <c r="J1727" s="94"/>
      <c r="K1727" s="94"/>
      <c r="L1727" s="94"/>
      <c r="M1727" s="94"/>
      <c r="N1727" s="94"/>
      <c r="O1727" s="95"/>
      <c r="P1727" s="96"/>
      <c r="T1727" s="49">
        <v>1693</v>
      </c>
      <c r="U17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7" s="50" t="str">
        <f>IFERROR(INDEX(Tab_UBIGEO[],MATCH(PlnMsv_Tab_DocumentosAux[[#This Row],[ADQ_UBIGEO]],Tab_UBIGEO[UBIGEO],0),MATCH($V$34,Tab_UBIGEO[#Headers],0)),"")</f>
        <v/>
      </c>
      <c r="W1727" s="50" t="str">
        <f>IFERROR(INDEX(Tab_UBIGEO[],MATCH(PlnMsv_Tab_DocumentosAux[[#This Row],[ADQ_UBIGEO]],Tab_UBIGEO[UBIGEO],0),MATCH($W$34,Tab_UBIGEO[#Headers],0)),"")</f>
        <v/>
      </c>
      <c r="X1727" s="51" t="str">
        <f>IFERROR(INDEX(Tab_UBIGEO[],MATCH(PlnMsv_Tab_Documentos[[#This Row],[Departamento]],Tab_UBIGEO[Departamento],0),MATCH(X$34,Tab_UBIGEO[#Headers],0)),"")</f>
        <v/>
      </c>
      <c r="Y1727" s="51" t="str">
        <f>IFERROR(INDEX(Tab_UBIGEO[],MATCH(PlnMsv_Tab_Documentos[[#This Row],[Provincia]],Tab_UBIGEO[Provincia],0),MATCH(Y$34,Tab_UBIGEO[#Headers],0)),"")</f>
        <v/>
      </c>
      <c r="Z1727" s="50" t="str">
        <f>IF(PlnMsv_Tab_Documentos[[#This Row],[Departamento]]&lt;&gt;"",IF(COUNTIF(Tab_UBIGEO[Departamento],PlnMsv_Tab_Documentos[[#This Row],[Departamento]])&gt;=1,1,0),"")</f>
        <v/>
      </c>
      <c r="AA17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7" s="34"/>
    </row>
    <row r="1728" spans="3:29" ht="27.6" customHeight="1">
      <c r="C1728" s="88"/>
      <c r="D1728" s="89"/>
      <c r="E1728" s="90"/>
      <c r="F1728" s="91"/>
      <c r="G1728" s="92"/>
      <c r="H1728" s="93"/>
      <c r="I1728" s="93"/>
      <c r="J1728" s="94"/>
      <c r="K1728" s="94"/>
      <c r="L1728" s="94"/>
      <c r="M1728" s="94"/>
      <c r="N1728" s="94"/>
      <c r="O1728" s="95"/>
      <c r="P1728" s="96"/>
      <c r="T1728" s="49">
        <v>1694</v>
      </c>
      <c r="U17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8" s="50" t="str">
        <f>IFERROR(INDEX(Tab_UBIGEO[],MATCH(PlnMsv_Tab_DocumentosAux[[#This Row],[ADQ_UBIGEO]],Tab_UBIGEO[UBIGEO],0),MATCH($V$34,Tab_UBIGEO[#Headers],0)),"")</f>
        <v/>
      </c>
      <c r="W1728" s="50" t="str">
        <f>IFERROR(INDEX(Tab_UBIGEO[],MATCH(PlnMsv_Tab_DocumentosAux[[#This Row],[ADQ_UBIGEO]],Tab_UBIGEO[UBIGEO],0),MATCH($W$34,Tab_UBIGEO[#Headers],0)),"")</f>
        <v/>
      </c>
      <c r="X1728" s="51" t="str">
        <f>IFERROR(INDEX(Tab_UBIGEO[],MATCH(PlnMsv_Tab_Documentos[[#This Row],[Departamento]],Tab_UBIGEO[Departamento],0),MATCH(X$34,Tab_UBIGEO[#Headers],0)),"")</f>
        <v/>
      </c>
      <c r="Y1728" s="51" t="str">
        <f>IFERROR(INDEX(Tab_UBIGEO[],MATCH(PlnMsv_Tab_Documentos[[#This Row],[Provincia]],Tab_UBIGEO[Provincia],0),MATCH(Y$34,Tab_UBIGEO[#Headers],0)),"")</f>
        <v/>
      </c>
      <c r="Z1728" s="50" t="str">
        <f>IF(PlnMsv_Tab_Documentos[[#This Row],[Departamento]]&lt;&gt;"",IF(COUNTIF(Tab_UBIGEO[Departamento],PlnMsv_Tab_Documentos[[#This Row],[Departamento]])&gt;=1,1,0),"")</f>
        <v/>
      </c>
      <c r="AA17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8" s="34"/>
    </row>
    <row r="1729" spans="3:29" ht="27.6" customHeight="1">
      <c r="C1729" s="88"/>
      <c r="D1729" s="89"/>
      <c r="E1729" s="90"/>
      <c r="F1729" s="91"/>
      <c r="G1729" s="92"/>
      <c r="H1729" s="93"/>
      <c r="I1729" s="93"/>
      <c r="J1729" s="94"/>
      <c r="K1729" s="94"/>
      <c r="L1729" s="94"/>
      <c r="M1729" s="94"/>
      <c r="N1729" s="94"/>
      <c r="O1729" s="95"/>
      <c r="P1729" s="96"/>
      <c r="T1729" s="49">
        <v>1695</v>
      </c>
      <c r="U17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29" s="50" t="str">
        <f>IFERROR(INDEX(Tab_UBIGEO[],MATCH(PlnMsv_Tab_DocumentosAux[[#This Row],[ADQ_UBIGEO]],Tab_UBIGEO[UBIGEO],0),MATCH($V$34,Tab_UBIGEO[#Headers],0)),"")</f>
        <v/>
      </c>
      <c r="W1729" s="50" t="str">
        <f>IFERROR(INDEX(Tab_UBIGEO[],MATCH(PlnMsv_Tab_DocumentosAux[[#This Row],[ADQ_UBIGEO]],Tab_UBIGEO[UBIGEO],0),MATCH($W$34,Tab_UBIGEO[#Headers],0)),"")</f>
        <v/>
      </c>
      <c r="X1729" s="51" t="str">
        <f>IFERROR(INDEX(Tab_UBIGEO[],MATCH(PlnMsv_Tab_Documentos[[#This Row],[Departamento]],Tab_UBIGEO[Departamento],0),MATCH(X$34,Tab_UBIGEO[#Headers],0)),"")</f>
        <v/>
      </c>
      <c r="Y1729" s="51" t="str">
        <f>IFERROR(INDEX(Tab_UBIGEO[],MATCH(PlnMsv_Tab_Documentos[[#This Row],[Provincia]],Tab_UBIGEO[Provincia],0),MATCH(Y$34,Tab_UBIGEO[#Headers],0)),"")</f>
        <v/>
      </c>
      <c r="Z1729" s="50" t="str">
        <f>IF(PlnMsv_Tab_Documentos[[#This Row],[Departamento]]&lt;&gt;"",IF(COUNTIF(Tab_UBIGEO[Departamento],PlnMsv_Tab_Documentos[[#This Row],[Departamento]])&gt;=1,1,0),"")</f>
        <v/>
      </c>
      <c r="AA17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29" s="34"/>
    </row>
    <row r="1730" spans="3:29" ht="27.6" customHeight="1">
      <c r="C1730" s="88"/>
      <c r="D1730" s="89"/>
      <c r="E1730" s="90"/>
      <c r="F1730" s="91"/>
      <c r="G1730" s="92"/>
      <c r="H1730" s="93"/>
      <c r="I1730" s="93"/>
      <c r="J1730" s="94"/>
      <c r="K1730" s="94"/>
      <c r="L1730" s="94"/>
      <c r="M1730" s="94"/>
      <c r="N1730" s="94"/>
      <c r="O1730" s="95"/>
      <c r="P1730" s="96"/>
      <c r="T1730" s="49">
        <v>1696</v>
      </c>
      <c r="U17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0" s="50" t="str">
        <f>IFERROR(INDEX(Tab_UBIGEO[],MATCH(PlnMsv_Tab_DocumentosAux[[#This Row],[ADQ_UBIGEO]],Tab_UBIGEO[UBIGEO],0),MATCH($V$34,Tab_UBIGEO[#Headers],0)),"")</f>
        <v/>
      </c>
      <c r="W1730" s="50" t="str">
        <f>IFERROR(INDEX(Tab_UBIGEO[],MATCH(PlnMsv_Tab_DocumentosAux[[#This Row],[ADQ_UBIGEO]],Tab_UBIGEO[UBIGEO],0),MATCH($W$34,Tab_UBIGEO[#Headers],0)),"")</f>
        <v/>
      </c>
      <c r="X1730" s="51" t="str">
        <f>IFERROR(INDEX(Tab_UBIGEO[],MATCH(PlnMsv_Tab_Documentos[[#This Row],[Departamento]],Tab_UBIGEO[Departamento],0),MATCH(X$34,Tab_UBIGEO[#Headers],0)),"")</f>
        <v/>
      </c>
      <c r="Y1730" s="51" t="str">
        <f>IFERROR(INDEX(Tab_UBIGEO[],MATCH(PlnMsv_Tab_Documentos[[#This Row],[Provincia]],Tab_UBIGEO[Provincia],0),MATCH(Y$34,Tab_UBIGEO[#Headers],0)),"")</f>
        <v/>
      </c>
      <c r="Z1730" s="50" t="str">
        <f>IF(PlnMsv_Tab_Documentos[[#This Row],[Departamento]]&lt;&gt;"",IF(COUNTIF(Tab_UBIGEO[Departamento],PlnMsv_Tab_Documentos[[#This Row],[Departamento]])&gt;=1,1,0),"")</f>
        <v/>
      </c>
      <c r="AA17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0" s="34"/>
    </row>
    <row r="1731" spans="3:29" ht="27.6" customHeight="1">
      <c r="C1731" s="88"/>
      <c r="D1731" s="89"/>
      <c r="E1731" s="90"/>
      <c r="F1731" s="91"/>
      <c r="G1731" s="92"/>
      <c r="H1731" s="93"/>
      <c r="I1731" s="93"/>
      <c r="J1731" s="94"/>
      <c r="K1731" s="94"/>
      <c r="L1731" s="94"/>
      <c r="M1731" s="94"/>
      <c r="N1731" s="94"/>
      <c r="O1731" s="95"/>
      <c r="P1731" s="96"/>
      <c r="T1731" s="49">
        <v>1697</v>
      </c>
      <c r="U17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1" s="50" t="str">
        <f>IFERROR(INDEX(Tab_UBIGEO[],MATCH(PlnMsv_Tab_DocumentosAux[[#This Row],[ADQ_UBIGEO]],Tab_UBIGEO[UBIGEO],0),MATCH($V$34,Tab_UBIGEO[#Headers],0)),"")</f>
        <v/>
      </c>
      <c r="W1731" s="50" t="str">
        <f>IFERROR(INDEX(Tab_UBIGEO[],MATCH(PlnMsv_Tab_DocumentosAux[[#This Row],[ADQ_UBIGEO]],Tab_UBIGEO[UBIGEO],0),MATCH($W$34,Tab_UBIGEO[#Headers],0)),"")</f>
        <v/>
      </c>
      <c r="X1731" s="51" t="str">
        <f>IFERROR(INDEX(Tab_UBIGEO[],MATCH(PlnMsv_Tab_Documentos[[#This Row],[Departamento]],Tab_UBIGEO[Departamento],0),MATCH(X$34,Tab_UBIGEO[#Headers],0)),"")</f>
        <v/>
      </c>
      <c r="Y1731" s="51" t="str">
        <f>IFERROR(INDEX(Tab_UBIGEO[],MATCH(PlnMsv_Tab_Documentos[[#This Row],[Provincia]],Tab_UBIGEO[Provincia],0),MATCH(Y$34,Tab_UBIGEO[#Headers],0)),"")</f>
        <v/>
      </c>
      <c r="Z1731" s="50" t="str">
        <f>IF(PlnMsv_Tab_Documentos[[#This Row],[Departamento]]&lt;&gt;"",IF(COUNTIF(Tab_UBIGEO[Departamento],PlnMsv_Tab_Documentos[[#This Row],[Departamento]])&gt;=1,1,0),"")</f>
        <v/>
      </c>
      <c r="AA17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1" s="34"/>
    </row>
    <row r="1732" spans="3:29" ht="27.6" customHeight="1">
      <c r="C1732" s="88"/>
      <c r="D1732" s="89"/>
      <c r="E1732" s="90"/>
      <c r="F1732" s="91"/>
      <c r="G1732" s="92"/>
      <c r="H1732" s="93"/>
      <c r="I1732" s="93"/>
      <c r="J1732" s="94"/>
      <c r="K1732" s="94"/>
      <c r="L1732" s="94"/>
      <c r="M1732" s="94"/>
      <c r="N1732" s="94"/>
      <c r="O1732" s="95"/>
      <c r="P1732" s="96"/>
      <c r="T1732" s="49">
        <v>1698</v>
      </c>
      <c r="U17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2" s="50" t="str">
        <f>IFERROR(INDEX(Tab_UBIGEO[],MATCH(PlnMsv_Tab_DocumentosAux[[#This Row],[ADQ_UBIGEO]],Tab_UBIGEO[UBIGEO],0),MATCH($V$34,Tab_UBIGEO[#Headers],0)),"")</f>
        <v/>
      </c>
      <c r="W1732" s="50" t="str">
        <f>IFERROR(INDEX(Tab_UBIGEO[],MATCH(PlnMsv_Tab_DocumentosAux[[#This Row],[ADQ_UBIGEO]],Tab_UBIGEO[UBIGEO],0),MATCH($W$34,Tab_UBIGEO[#Headers],0)),"")</f>
        <v/>
      </c>
      <c r="X1732" s="51" t="str">
        <f>IFERROR(INDEX(Tab_UBIGEO[],MATCH(PlnMsv_Tab_Documentos[[#This Row],[Departamento]],Tab_UBIGEO[Departamento],0),MATCH(X$34,Tab_UBIGEO[#Headers],0)),"")</f>
        <v/>
      </c>
      <c r="Y1732" s="51" t="str">
        <f>IFERROR(INDEX(Tab_UBIGEO[],MATCH(PlnMsv_Tab_Documentos[[#This Row],[Provincia]],Tab_UBIGEO[Provincia],0),MATCH(Y$34,Tab_UBIGEO[#Headers],0)),"")</f>
        <v/>
      </c>
      <c r="Z1732" s="50" t="str">
        <f>IF(PlnMsv_Tab_Documentos[[#This Row],[Departamento]]&lt;&gt;"",IF(COUNTIF(Tab_UBIGEO[Departamento],PlnMsv_Tab_Documentos[[#This Row],[Departamento]])&gt;=1,1,0),"")</f>
        <v/>
      </c>
      <c r="AA17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2" s="34"/>
    </row>
    <row r="1733" spans="3:29" ht="27.6" customHeight="1">
      <c r="C1733" s="88"/>
      <c r="D1733" s="89"/>
      <c r="E1733" s="90"/>
      <c r="F1733" s="91"/>
      <c r="G1733" s="92"/>
      <c r="H1733" s="93"/>
      <c r="I1733" s="93"/>
      <c r="J1733" s="94"/>
      <c r="K1733" s="94"/>
      <c r="L1733" s="94"/>
      <c r="M1733" s="94"/>
      <c r="N1733" s="94"/>
      <c r="O1733" s="95"/>
      <c r="P1733" s="96"/>
      <c r="T1733" s="49">
        <v>1699</v>
      </c>
      <c r="U17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3" s="50" t="str">
        <f>IFERROR(INDEX(Tab_UBIGEO[],MATCH(PlnMsv_Tab_DocumentosAux[[#This Row],[ADQ_UBIGEO]],Tab_UBIGEO[UBIGEO],0),MATCH($V$34,Tab_UBIGEO[#Headers],0)),"")</f>
        <v/>
      </c>
      <c r="W1733" s="50" t="str">
        <f>IFERROR(INDEX(Tab_UBIGEO[],MATCH(PlnMsv_Tab_DocumentosAux[[#This Row],[ADQ_UBIGEO]],Tab_UBIGEO[UBIGEO],0),MATCH($W$34,Tab_UBIGEO[#Headers],0)),"")</f>
        <v/>
      </c>
      <c r="X1733" s="51" t="str">
        <f>IFERROR(INDEX(Tab_UBIGEO[],MATCH(PlnMsv_Tab_Documentos[[#This Row],[Departamento]],Tab_UBIGEO[Departamento],0),MATCH(X$34,Tab_UBIGEO[#Headers],0)),"")</f>
        <v/>
      </c>
      <c r="Y1733" s="51" t="str">
        <f>IFERROR(INDEX(Tab_UBIGEO[],MATCH(PlnMsv_Tab_Documentos[[#This Row],[Provincia]],Tab_UBIGEO[Provincia],0),MATCH(Y$34,Tab_UBIGEO[#Headers],0)),"")</f>
        <v/>
      </c>
      <c r="Z1733" s="50" t="str">
        <f>IF(PlnMsv_Tab_Documentos[[#This Row],[Departamento]]&lt;&gt;"",IF(COUNTIF(Tab_UBIGEO[Departamento],PlnMsv_Tab_Documentos[[#This Row],[Departamento]])&gt;=1,1,0),"")</f>
        <v/>
      </c>
      <c r="AA17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3" s="34"/>
    </row>
    <row r="1734" spans="3:29" ht="27.6" customHeight="1">
      <c r="C1734" s="88"/>
      <c r="D1734" s="89"/>
      <c r="E1734" s="90"/>
      <c r="F1734" s="91"/>
      <c r="G1734" s="92"/>
      <c r="H1734" s="93"/>
      <c r="I1734" s="93"/>
      <c r="J1734" s="94"/>
      <c r="K1734" s="94"/>
      <c r="L1734" s="94"/>
      <c r="M1734" s="94"/>
      <c r="N1734" s="94"/>
      <c r="O1734" s="95"/>
      <c r="P1734" s="96"/>
      <c r="T1734" s="49">
        <v>1700</v>
      </c>
      <c r="U17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4" s="50" t="str">
        <f>IFERROR(INDEX(Tab_UBIGEO[],MATCH(PlnMsv_Tab_DocumentosAux[[#This Row],[ADQ_UBIGEO]],Tab_UBIGEO[UBIGEO],0),MATCH($V$34,Tab_UBIGEO[#Headers],0)),"")</f>
        <v/>
      </c>
      <c r="W1734" s="50" t="str">
        <f>IFERROR(INDEX(Tab_UBIGEO[],MATCH(PlnMsv_Tab_DocumentosAux[[#This Row],[ADQ_UBIGEO]],Tab_UBIGEO[UBIGEO],0),MATCH($W$34,Tab_UBIGEO[#Headers],0)),"")</f>
        <v/>
      </c>
      <c r="X1734" s="51" t="str">
        <f>IFERROR(INDEX(Tab_UBIGEO[],MATCH(PlnMsv_Tab_Documentos[[#This Row],[Departamento]],Tab_UBIGEO[Departamento],0),MATCH(X$34,Tab_UBIGEO[#Headers],0)),"")</f>
        <v/>
      </c>
      <c r="Y1734" s="51" t="str">
        <f>IFERROR(INDEX(Tab_UBIGEO[],MATCH(PlnMsv_Tab_Documentos[[#This Row],[Provincia]],Tab_UBIGEO[Provincia],0),MATCH(Y$34,Tab_UBIGEO[#Headers],0)),"")</f>
        <v/>
      </c>
      <c r="Z1734" s="50" t="str">
        <f>IF(PlnMsv_Tab_Documentos[[#This Row],[Departamento]]&lt;&gt;"",IF(COUNTIF(Tab_UBIGEO[Departamento],PlnMsv_Tab_Documentos[[#This Row],[Departamento]])&gt;=1,1,0),"")</f>
        <v/>
      </c>
      <c r="AA17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4" s="34"/>
    </row>
    <row r="1735" spans="3:29" ht="27.6" customHeight="1">
      <c r="C1735" s="88"/>
      <c r="D1735" s="89"/>
      <c r="E1735" s="90"/>
      <c r="F1735" s="91"/>
      <c r="G1735" s="92"/>
      <c r="H1735" s="93"/>
      <c r="I1735" s="93"/>
      <c r="J1735" s="94"/>
      <c r="K1735" s="94"/>
      <c r="L1735" s="94"/>
      <c r="M1735" s="94"/>
      <c r="N1735" s="94"/>
      <c r="O1735" s="95"/>
      <c r="P1735" s="96"/>
      <c r="T1735" s="49">
        <v>1701</v>
      </c>
      <c r="U17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5" s="50" t="str">
        <f>IFERROR(INDEX(Tab_UBIGEO[],MATCH(PlnMsv_Tab_DocumentosAux[[#This Row],[ADQ_UBIGEO]],Tab_UBIGEO[UBIGEO],0),MATCH($V$34,Tab_UBIGEO[#Headers],0)),"")</f>
        <v/>
      </c>
      <c r="W1735" s="50" t="str">
        <f>IFERROR(INDEX(Tab_UBIGEO[],MATCH(PlnMsv_Tab_DocumentosAux[[#This Row],[ADQ_UBIGEO]],Tab_UBIGEO[UBIGEO],0),MATCH($W$34,Tab_UBIGEO[#Headers],0)),"")</f>
        <v/>
      </c>
      <c r="X1735" s="51" t="str">
        <f>IFERROR(INDEX(Tab_UBIGEO[],MATCH(PlnMsv_Tab_Documentos[[#This Row],[Departamento]],Tab_UBIGEO[Departamento],0),MATCH(X$34,Tab_UBIGEO[#Headers],0)),"")</f>
        <v/>
      </c>
      <c r="Y1735" s="51" t="str">
        <f>IFERROR(INDEX(Tab_UBIGEO[],MATCH(PlnMsv_Tab_Documentos[[#This Row],[Provincia]],Tab_UBIGEO[Provincia],0),MATCH(Y$34,Tab_UBIGEO[#Headers],0)),"")</f>
        <v/>
      </c>
      <c r="Z1735" s="50" t="str">
        <f>IF(PlnMsv_Tab_Documentos[[#This Row],[Departamento]]&lt;&gt;"",IF(COUNTIF(Tab_UBIGEO[Departamento],PlnMsv_Tab_Documentos[[#This Row],[Departamento]])&gt;=1,1,0),"")</f>
        <v/>
      </c>
      <c r="AA17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5" s="34"/>
    </row>
    <row r="1736" spans="3:29" ht="27.6" customHeight="1">
      <c r="C1736" s="88"/>
      <c r="D1736" s="89"/>
      <c r="E1736" s="90"/>
      <c r="F1736" s="91"/>
      <c r="G1736" s="92"/>
      <c r="H1736" s="93"/>
      <c r="I1736" s="93"/>
      <c r="J1736" s="94"/>
      <c r="K1736" s="94"/>
      <c r="L1736" s="94"/>
      <c r="M1736" s="94"/>
      <c r="N1736" s="94"/>
      <c r="O1736" s="95"/>
      <c r="P1736" s="96"/>
      <c r="T1736" s="49">
        <v>1702</v>
      </c>
      <c r="U17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6" s="50" t="str">
        <f>IFERROR(INDEX(Tab_UBIGEO[],MATCH(PlnMsv_Tab_DocumentosAux[[#This Row],[ADQ_UBIGEO]],Tab_UBIGEO[UBIGEO],0),MATCH($V$34,Tab_UBIGEO[#Headers],0)),"")</f>
        <v/>
      </c>
      <c r="W1736" s="50" t="str">
        <f>IFERROR(INDEX(Tab_UBIGEO[],MATCH(PlnMsv_Tab_DocumentosAux[[#This Row],[ADQ_UBIGEO]],Tab_UBIGEO[UBIGEO],0),MATCH($W$34,Tab_UBIGEO[#Headers],0)),"")</f>
        <v/>
      </c>
      <c r="X1736" s="51" t="str">
        <f>IFERROR(INDEX(Tab_UBIGEO[],MATCH(PlnMsv_Tab_Documentos[[#This Row],[Departamento]],Tab_UBIGEO[Departamento],0),MATCH(X$34,Tab_UBIGEO[#Headers],0)),"")</f>
        <v/>
      </c>
      <c r="Y1736" s="51" t="str">
        <f>IFERROR(INDEX(Tab_UBIGEO[],MATCH(PlnMsv_Tab_Documentos[[#This Row],[Provincia]],Tab_UBIGEO[Provincia],0),MATCH(Y$34,Tab_UBIGEO[#Headers],0)),"")</f>
        <v/>
      </c>
      <c r="Z1736" s="50" t="str">
        <f>IF(PlnMsv_Tab_Documentos[[#This Row],[Departamento]]&lt;&gt;"",IF(COUNTIF(Tab_UBIGEO[Departamento],PlnMsv_Tab_Documentos[[#This Row],[Departamento]])&gt;=1,1,0),"")</f>
        <v/>
      </c>
      <c r="AA17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6" s="34"/>
    </row>
    <row r="1737" spans="3:29" ht="27.6" customHeight="1">
      <c r="C1737" s="88"/>
      <c r="D1737" s="89"/>
      <c r="E1737" s="90"/>
      <c r="F1737" s="91"/>
      <c r="G1737" s="92"/>
      <c r="H1737" s="93"/>
      <c r="I1737" s="93"/>
      <c r="J1737" s="94"/>
      <c r="K1737" s="94"/>
      <c r="L1737" s="94"/>
      <c r="M1737" s="94"/>
      <c r="N1737" s="94"/>
      <c r="O1737" s="95"/>
      <c r="P1737" s="96"/>
      <c r="T1737" s="49">
        <v>1703</v>
      </c>
      <c r="U17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7" s="50" t="str">
        <f>IFERROR(INDEX(Tab_UBIGEO[],MATCH(PlnMsv_Tab_DocumentosAux[[#This Row],[ADQ_UBIGEO]],Tab_UBIGEO[UBIGEO],0),MATCH($V$34,Tab_UBIGEO[#Headers],0)),"")</f>
        <v/>
      </c>
      <c r="W1737" s="50" t="str">
        <f>IFERROR(INDEX(Tab_UBIGEO[],MATCH(PlnMsv_Tab_DocumentosAux[[#This Row],[ADQ_UBIGEO]],Tab_UBIGEO[UBIGEO],0),MATCH($W$34,Tab_UBIGEO[#Headers],0)),"")</f>
        <v/>
      </c>
      <c r="X1737" s="51" t="str">
        <f>IFERROR(INDEX(Tab_UBIGEO[],MATCH(PlnMsv_Tab_Documentos[[#This Row],[Departamento]],Tab_UBIGEO[Departamento],0),MATCH(X$34,Tab_UBIGEO[#Headers],0)),"")</f>
        <v/>
      </c>
      <c r="Y1737" s="51" t="str">
        <f>IFERROR(INDEX(Tab_UBIGEO[],MATCH(PlnMsv_Tab_Documentos[[#This Row],[Provincia]],Tab_UBIGEO[Provincia],0),MATCH(Y$34,Tab_UBIGEO[#Headers],0)),"")</f>
        <v/>
      </c>
      <c r="Z1737" s="50" t="str">
        <f>IF(PlnMsv_Tab_Documentos[[#This Row],[Departamento]]&lt;&gt;"",IF(COUNTIF(Tab_UBIGEO[Departamento],PlnMsv_Tab_Documentos[[#This Row],[Departamento]])&gt;=1,1,0),"")</f>
        <v/>
      </c>
      <c r="AA17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7" s="34"/>
    </row>
    <row r="1738" spans="3:29" ht="27.6" customHeight="1">
      <c r="C1738" s="88"/>
      <c r="D1738" s="89"/>
      <c r="E1738" s="90"/>
      <c r="F1738" s="91"/>
      <c r="G1738" s="92"/>
      <c r="H1738" s="93"/>
      <c r="I1738" s="93"/>
      <c r="J1738" s="94"/>
      <c r="K1738" s="94"/>
      <c r="L1738" s="94"/>
      <c r="M1738" s="94"/>
      <c r="N1738" s="94"/>
      <c r="O1738" s="95"/>
      <c r="P1738" s="96"/>
      <c r="T1738" s="49">
        <v>1704</v>
      </c>
      <c r="U17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8" s="50" t="str">
        <f>IFERROR(INDEX(Tab_UBIGEO[],MATCH(PlnMsv_Tab_DocumentosAux[[#This Row],[ADQ_UBIGEO]],Tab_UBIGEO[UBIGEO],0),MATCH($V$34,Tab_UBIGEO[#Headers],0)),"")</f>
        <v/>
      </c>
      <c r="W1738" s="50" t="str">
        <f>IFERROR(INDEX(Tab_UBIGEO[],MATCH(PlnMsv_Tab_DocumentosAux[[#This Row],[ADQ_UBIGEO]],Tab_UBIGEO[UBIGEO],0),MATCH($W$34,Tab_UBIGEO[#Headers],0)),"")</f>
        <v/>
      </c>
      <c r="X1738" s="51" t="str">
        <f>IFERROR(INDEX(Tab_UBIGEO[],MATCH(PlnMsv_Tab_Documentos[[#This Row],[Departamento]],Tab_UBIGEO[Departamento],0),MATCH(X$34,Tab_UBIGEO[#Headers],0)),"")</f>
        <v/>
      </c>
      <c r="Y1738" s="51" t="str">
        <f>IFERROR(INDEX(Tab_UBIGEO[],MATCH(PlnMsv_Tab_Documentos[[#This Row],[Provincia]],Tab_UBIGEO[Provincia],0),MATCH(Y$34,Tab_UBIGEO[#Headers],0)),"")</f>
        <v/>
      </c>
      <c r="Z1738" s="50" t="str">
        <f>IF(PlnMsv_Tab_Documentos[[#This Row],[Departamento]]&lt;&gt;"",IF(COUNTIF(Tab_UBIGEO[Departamento],PlnMsv_Tab_Documentos[[#This Row],[Departamento]])&gt;=1,1,0),"")</f>
        <v/>
      </c>
      <c r="AA17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8" s="34"/>
    </row>
    <row r="1739" spans="3:29" ht="27.6" customHeight="1">
      <c r="C1739" s="88"/>
      <c r="D1739" s="89"/>
      <c r="E1739" s="90"/>
      <c r="F1739" s="91"/>
      <c r="G1739" s="92"/>
      <c r="H1739" s="93"/>
      <c r="I1739" s="93"/>
      <c r="J1739" s="94"/>
      <c r="K1739" s="94"/>
      <c r="L1739" s="94"/>
      <c r="M1739" s="94"/>
      <c r="N1739" s="94"/>
      <c r="O1739" s="95"/>
      <c r="P1739" s="96"/>
      <c r="T1739" s="49">
        <v>1705</v>
      </c>
      <c r="U17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39" s="50" t="str">
        <f>IFERROR(INDEX(Tab_UBIGEO[],MATCH(PlnMsv_Tab_DocumentosAux[[#This Row],[ADQ_UBIGEO]],Tab_UBIGEO[UBIGEO],0),MATCH($V$34,Tab_UBIGEO[#Headers],0)),"")</f>
        <v/>
      </c>
      <c r="W1739" s="50" t="str">
        <f>IFERROR(INDEX(Tab_UBIGEO[],MATCH(PlnMsv_Tab_DocumentosAux[[#This Row],[ADQ_UBIGEO]],Tab_UBIGEO[UBIGEO],0),MATCH($W$34,Tab_UBIGEO[#Headers],0)),"")</f>
        <v/>
      </c>
      <c r="X1739" s="51" t="str">
        <f>IFERROR(INDEX(Tab_UBIGEO[],MATCH(PlnMsv_Tab_Documentos[[#This Row],[Departamento]],Tab_UBIGEO[Departamento],0),MATCH(X$34,Tab_UBIGEO[#Headers],0)),"")</f>
        <v/>
      </c>
      <c r="Y1739" s="51" t="str">
        <f>IFERROR(INDEX(Tab_UBIGEO[],MATCH(PlnMsv_Tab_Documentos[[#This Row],[Provincia]],Tab_UBIGEO[Provincia],0),MATCH(Y$34,Tab_UBIGEO[#Headers],0)),"")</f>
        <v/>
      </c>
      <c r="Z1739" s="50" t="str">
        <f>IF(PlnMsv_Tab_Documentos[[#This Row],[Departamento]]&lt;&gt;"",IF(COUNTIF(Tab_UBIGEO[Departamento],PlnMsv_Tab_Documentos[[#This Row],[Departamento]])&gt;=1,1,0),"")</f>
        <v/>
      </c>
      <c r="AA17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39" s="34"/>
    </row>
    <row r="1740" spans="3:29" ht="27.6" customHeight="1">
      <c r="C1740" s="88"/>
      <c r="D1740" s="89"/>
      <c r="E1740" s="90"/>
      <c r="F1740" s="91"/>
      <c r="G1740" s="92"/>
      <c r="H1740" s="93"/>
      <c r="I1740" s="93"/>
      <c r="J1740" s="94"/>
      <c r="K1740" s="94"/>
      <c r="L1740" s="94"/>
      <c r="M1740" s="94"/>
      <c r="N1740" s="94"/>
      <c r="O1740" s="95"/>
      <c r="P1740" s="96"/>
      <c r="T1740" s="49">
        <v>1706</v>
      </c>
      <c r="U17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0" s="50" t="str">
        <f>IFERROR(INDEX(Tab_UBIGEO[],MATCH(PlnMsv_Tab_DocumentosAux[[#This Row],[ADQ_UBIGEO]],Tab_UBIGEO[UBIGEO],0),MATCH($V$34,Tab_UBIGEO[#Headers],0)),"")</f>
        <v/>
      </c>
      <c r="W1740" s="50" t="str">
        <f>IFERROR(INDEX(Tab_UBIGEO[],MATCH(PlnMsv_Tab_DocumentosAux[[#This Row],[ADQ_UBIGEO]],Tab_UBIGEO[UBIGEO],0),MATCH($W$34,Tab_UBIGEO[#Headers],0)),"")</f>
        <v/>
      </c>
      <c r="X1740" s="51" t="str">
        <f>IFERROR(INDEX(Tab_UBIGEO[],MATCH(PlnMsv_Tab_Documentos[[#This Row],[Departamento]],Tab_UBIGEO[Departamento],0),MATCH(X$34,Tab_UBIGEO[#Headers],0)),"")</f>
        <v/>
      </c>
      <c r="Y1740" s="51" t="str">
        <f>IFERROR(INDEX(Tab_UBIGEO[],MATCH(PlnMsv_Tab_Documentos[[#This Row],[Provincia]],Tab_UBIGEO[Provincia],0),MATCH(Y$34,Tab_UBIGEO[#Headers],0)),"")</f>
        <v/>
      </c>
      <c r="Z1740" s="50" t="str">
        <f>IF(PlnMsv_Tab_Documentos[[#This Row],[Departamento]]&lt;&gt;"",IF(COUNTIF(Tab_UBIGEO[Departamento],PlnMsv_Tab_Documentos[[#This Row],[Departamento]])&gt;=1,1,0),"")</f>
        <v/>
      </c>
      <c r="AA17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0" s="34"/>
    </row>
    <row r="1741" spans="3:29" ht="27.6" customHeight="1">
      <c r="C1741" s="88"/>
      <c r="D1741" s="89"/>
      <c r="E1741" s="90"/>
      <c r="F1741" s="91"/>
      <c r="G1741" s="92"/>
      <c r="H1741" s="93"/>
      <c r="I1741" s="93"/>
      <c r="J1741" s="94"/>
      <c r="K1741" s="94"/>
      <c r="L1741" s="94"/>
      <c r="M1741" s="94"/>
      <c r="N1741" s="94"/>
      <c r="O1741" s="95"/>
      <c r="P1741" s="96"/>
      <c r="T1741" s="49">
        <v>1707</v>
      </c>
      <c r="U17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1" s="50" t="str">
        <f>IFERROR(INDEX(Tab_UBIGEO[],MATCH(PlnMsv_Tab_DocumentosAux[[#This Row],[ADQ_UBIGEO]],Tab_UBIGEO[UBIGEO],0),MATCH($V$34,Tab_UBIGEO[#Headers],0)),"")</f>
        <v/>
      </c>
      <c r="W1741" s="50" t="str">
        <f>IFERROR(INDEX(Tab_UBIGEO[],MATCH(PlnMsv_Tab_DocumentosAux[[#This Row],[ADQ_UBIGEO]],Tab_UBIGEO[UBIGEO],0),MATCH($W$34,Tab_UBIGEO[#Headers],0)),"")</f>
        <v/>
      </c>
      <c r="X1741" s="51" t="str">
        <f>IFERROR(INDEX(Tab_UBIGEO[],MATCH(PlnMsv_Tab_Documentos[[#This Row],[Departamento]],Tab_UBIGEO[Departamento],0),MATCH(X$34,Tab_UBIGEO[#Headers],0)),"")</f>
        <v/>
      </c>
      <c r="Y1741" s="51" t="str">
        <f>IFERROR(INDEX(Tab_UBIGEO[],MATCH(PlnMsv_Tab_Documentos[[#This Row],[Provincia]],Tab_UBIGEO[Provincia],0),MATCH(Y$34,Tab_UBIGEO[#Headers],0)),"")</f>
        <v/>
      </c>
      <c r="Z1741" s="50" t="str">
        <f>IF(PlnMsv_Tab_Documentos[[#This Row],[Departamento]]&lt;&gt;"",IF(COUNTIF(Tab_UBIGEO[Departamento],PlnMsv_Tab_Documentos[[#This Row],[Departamento]])&gt;=1,1,0),"")</f>
        <v/>
      </c>
      <c r="AA17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1" s="34"/>
    </row>
    <row r="1742" spans="3:29" ht="27.6" customHeight="1">
      <c r="C1742" s="88"/>
      <c r="D1742" s="89"/>
      <c r="E1742" s="90"/>
      <c r="F1742" s="91"/>
      <c r="G1742" s="92"/>
      <c r="H1742" s="93"/>
      <c r="I1742" s="93"/>
      <c r="J1742" s="94"/>
      <c r="K1742" s="94"/>
      <c r="L1742" s="94"/>
      <c r="M1742" s="94"/>
      <c r="N1742" s="94"/>
      <c r="O1742" s="95"/>
      <c r="P1742" s="96"/>
      <c r="T1742" s="49">
        <v>1708</v>
      </c>
      <c r="U17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2" s="50" t="str">
        <f>IFERROR(INDEX(Tab_UBIGEO[],MATCH(PlnMsv_Tab_DocumentosAux[[#This Row],[ADQ_UBIGEO]],Tab_UBIGEO[UBIGEO],0),MATCH($V$34,Tab_UBIGEO[#Headers],0)),"")</f>
        <v/>
      </c>
      <c r="W1742" s="50" t="str">
        <f>IFERROR(INDEX(Tab_UBIGEO[],MATCH(PlnMsv_Tab_DocumentosAux[[#This Row],[ADQ_UBIGEO]],Tab_UBIGEO[UBIGEO],0),MATCH($W$34,Tab_UBIGEO[#Headers],0)),"")</f>
        <v/>
      </c>
      <c r="X1742" s="51" t="str">
        <f>IFERROR(INDEX(Tab_UBIGEO[],MATCH(PlnMsv_Tab_Documentos[[#This Row],[Departamento]],Tab_UBIGEO[Departamento],0),MATCH(X$34,Tab_UBIGEO[#Headers],0)),"")</f>
        <v/>
      </c>
      <c r="Y1742" s="51" t="str">
        <f>IFERROR(INDEX(Tab_UBIGEO[],MATCH(PlnMsv_Tab_Documentos[[#This Row],[Provincia]],Tab_UBIGEO[Provincia],0),MATCH(Y$34,Tab_UBIGEO[#Headers],0)),"")</f>
        <v/>
      </c>
      <c r="Z1742" s="50" t="str">
        <f>IF(PlnMsv_Tab_Documentos[[#This Row],[Departamento]]&lt;&gt;"",IF(COUNTIF(Tab_UBIGEO[Departamento],PlnMsv_Tab_Documentos[[#This Row],[Departamento]])&gt;=1,1,0),"")</f>
        <v/>
      </c>
      <c r="AA17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2" s="34"/>
    </row>
    <row r="1743" spans="3:29" ht="27.6" customHeight="1">
      <c r="C1743" s="88"/>
      <c r="D1743" s="89"/>
      <c r="E1743" s="90"/>
      <c r="F1743" s="91"/>
      <c r="G1743" s="92"/>
      <c r="H1743" s="93"/>
      <c r="I1743" s="93"/>
      <c r="J1743" s="94"/>
      <c r="K1743" s="94"/>
      <c r="L1743" s="94"/>
      <c r="M1743" s="94"/>
      <c r="N1743" s="94"/>
      <c r="O1743" s="95"/>
      <c r="P1743" s="96"/>
      <c r="T1743" s="49">
        <v>1709</v>
      </c>
      <c r="U17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3" s="50" t="str">
        <f>IFERROR(INDEX(Tab_UBIGEO[],MATCH(PlnMsv_Tab_DocumentosAux[[#This Row],[ADQ_UBIGEO]],Tab_UBIGEO[UBIGEO],0),MATCH($V$34,Tab_UBIGEO[#Headers],0)),"")</f>
        <v/>
      </c>
      <c r="W1743" s="50" t="str">
        <f>IFERROR(INDEX(Tab_UBIGEO[],MATCH(PlnMsv_Tab_DocumentosAux[[#This Row],[ADQ_UBIGEO]],Tab_UBIGEO[UBIGEO],0),MATCH($W$34,Tab_UBIGEO[#Headers],0)),"")</f>
        <v/>
      </c>
      <c r="X1743" s="51" t="str">
        <f>IFERROR(INDEX(Tab_UBIGEO[],MATCH(PlnMsv_Tab_Documentos[[#This Row],[Departamento]],Tab_UBIGEO[Departamento],0),MATCH(X$34,Tab_UBIGEO[#Headers],0)),"")</f>
        <v/>
      </c>
      <c r="Y1743" s="51" t="str">
        <f>IFERROR(INDEX(Tab_UBIGEO[],MATCH(PlnMsv_Tab_Documentos[[#This Row],[Provincia]],Tab_UBIGEO[Provincia],0),MATCH(Y$34,Tab_UBIGEO[#Headers],0)),"")</f>
        <v/>
      </c>
      <c r="Z1743" s="50" t="str">
        <f>IF(PlnMsv_Tab_Documentos[[#This Row],[Departamento]]&lt;&gt;"",IF(COUNTIF(Tab_UBIGEO[Departamento],PlnMsv_Tab_Documentos[[#This Row],[Departamento]])&gt;=1,1,0),"")</f>
        <v/>
      </c>
      <c r="AA17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3" s="34"/>
    </row>
    <row r="1744" spans="3:29" ht="27.6" customHeight="1">
      <c r="C1744" s="88"/>
      <c r="D1744" s="89"/>
      <c r="E1744" s="90"/>
      <c r="F1744" s="91"/>
      <c r="G1744" s="92"/>
      <c r="H1744" s="93"/>
      <c r="I1744" s="93"/>
      <c r="J1744" s="94"/>
      <c r="K1744" s="94"/>
      <c r="L1744" s="94"/>
      <c r="M1744" s="94"/>
      <c r="N1744" s="94"/>
      <c r="O1744" s="95"/>
      <c r="P1744" s="96"/>
      <c r="T1744" s="49">
        <v>1710</v>
      </c>
      <c r="U17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4" s="50" t="str">
        <f>IFERROR(INDEX(Tab_UBIGEO[],MATCH(PlnMsv_Tab_DocumentosAux[[#This Row],[ADQ_UBIGEO]],Tab_UBIGEO[UBIGEO],0),MATCH($V$34,Tab_UBIGEO[#Headers],0)),"")</f>
        <v/>
      </c>
      <c r="W1744" s="50" t="str">
        <f>IFERROR(INDEX(Tab_UBIGEO[],MATCH(PlnMsv_Tab_DocumentosAux[[#This Row],[ADQ_UBIGEO]],Tab_UBIGEO[UBIGEO],0),MATCH($W$34,Tab_UBIGEO[#Headers],0)),"")</f>
        <v/>
      </c>
      <c r="X1744" s="51" t="str">
        <f>IFERROR(INDEX(Tab_UBIGEO[],MATCH(PlnMsv_Tab_Documentos[[#This Row],[Departamento]],Tab_UBIGEO[Departamento],0),MATCH(X$34,Tab_UBIGEO[#Headers],0)),"")</f>
        <v/>
      </c>
      <c r="Y1744" s="51" t="str">
        <f>IFERROR(INDEX(Tab_UBIGEO[],MATCH(PlnMsv_Tab_Documentos[[#This Row],[Provincia]],Tab_UBIGEO[Provincia],0),MATCH(Y$34,Tab_UBIGEO[#Headers],0)),"")</f>
        <v/>
      </c>
      <c r="Z1744" s="50" t="str">
        <f>IF(PlnMsv_Tab_Documentos[[#This Row],[Departamento]]&lt;&gt;"",IF(COUNTIF(Tab_UBIGEO[Departamento],PlnMsv_Tab_Documentos[[#This Row],[Departamento]])&gt;=1,1,0),"")</f>
        <v/>
      </c>
      <c r="AA17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4" s="34"/>
    </row>
    <row r="1745" spans="3:29" ht="27.6" customHeight="1">
      <c r="C1745" s="88"/>
      <c r="D1745" s="89"/>
      <c r="E1745" s="90"/>
      <c r="F1745" s="91"/>
      <c r="G1745" s="92"/>
      <c r="H1745" s="93"/>
      <c r="I1745" s="93"/>
      <c r="J1745" s="94"/>
      <c r="K1745" s="94"/>
      <c r="L1745" s="94"/>
      <c r="M1745" s="94"/>
      <c r="N1745" s="94"/>
      <c r="O1745" s="95"/>
      <c r="P1745" s="96"/>
      <c r="T1745" s="49">
        <v>1711</v>
      </c>
      <c r="U17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5" s="50" t="str">
        <f>IFERROR(INDEX(Tab_UBIGEO[],MATCH(PlnMsv_Tab_DocumentosAux[[#This Row],[ADQ_UBIGEO]],Tab_UBIGEO[UBIGEO],0),MATCH($V$34,Tab_UBIGEO[#Headers],0)),"")</f>
        <v/>
      </c>
      <c r="W1745" s="50" t="str">
        <f>IFERROR(INDEX(Tab_UBIGEO[],MATCH(PlnMsv_Tab_DocumentosAux[[#This Row],[ADQ_UBIGEO]],Tab_UBIGEO[UBIGEO],0),MATCH($W$34,Tab_UBIGEO[#Headers],0)),"")</f>
        <v/>
      </c>
      <c r="X1745" s="51" t="str">
        <f>IFERROR(INDEX(Tab_UBIGEO[],MATCH(PlnMsv_Tab_Documentos[[#This Row],[Departamento]],Tab_UBIGEO[Departamento],0),MATCH(X$34,Tab_UBIGEO[#Headers],0)),"")</f>
        <v/>
      </c>
      <c r="Y1745" s="51" t="str">
        <f>IFERROR(INDEX(Tab_UBIGEO[],MATCH(PlnMsv_Tab_Documentos[[#This Row],[Provincia]],Tab_UBIGEO[Provincia],0),MATCH(Y$34,Tab_UBIGEO[#Headers],0)),"")</f>
        <v/>
      </c>
      <c r="Z1745" s="50" t="str">
        <f>IF(PlnMsv_Tab_Documentos[[#This Row],[Departamento]]&lt;&gt;"",IF(COUNTIF(Tab_UBIGEO[Departamento],PlnMsv_Tab_Documentos[[#This Row],[Departamento]])&gt;=1,1,0),"")</f>
        <v/>
      </c>
      <c r="AA17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5" s="34"/>
    </row>
    <row r="1746" spans="3:29" ht="27.6" customHeight="1">
      <c r="C1746" s="88"/>
      <c r="D1746" s="89"/>
      <c r="E1746" s="90"/>
      <c r="F1746" s="91"/>
      <c r="G1746" s="92"/>
      <c r="H1746" s="93"/>
      <c r="I1746" s="93"/>
      <c r="J1746" s="94"/>
      <c r="K1746" s="94"/>
      <c r="L1746" s="94"/>
      <c r="M1746" s="94"/>
      <c r="N1746" s="94"/>
      <c r="O1746" s="95"/>
      <c r="P1746" s="96"/>
      <c r="T1746" s="49">
        <v>1712</v>
      </c>
      <c r="U17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6" s="50" t="str">
        <f>IFERROR(INDEX(Tab_UBIGEO[],MATCH(PlnMsv_Tab_DocumentosAux[[#This Row],[ADQ_UBIGEO]],Tab_UBIGEO[UBIGEO],0),MATCH($V$34,Tab_UBIGEO[#Headers],0)),"")</f>
        <v/>
      </c>
      <c r="W1746" s="50" t="str">
        <f>IFERROR(INDEX(Tab_UBIGEO[],MATCH(PlnMsv_Tab_DocumentosAux[[#This Row],[ADQ_UBIGEO]],Tab_UBIGEO[UBIGEO],0),MATCH($W$34,Tab_UBIGEO[#Headers],0)),"")</f>
        <v/>
      </c>
      <c r="X1746" s="51" t="str">
        <f>IFERROR(INDEX(Tab_UBIGEO[],MATCH(PlnMsv_Tab_Documentos[[#This Row],[Departamento]],Tab_UBIGEO[Departamento],0),MATCH(X$34,Tab_UBIGEO[#Headers],0)),"")</f>
        <v/>
      </c>
      <c r="Y1746" s="51" t="str">
        <f>IFERROR(INDEX(Tab_UBIGEO[],MATCH(PlnMsv_Tab_Documentos[[#This Row],[Provincia]],Tab_UBIGEO[Provincia],0),MATCH(Y$34,Tab_UBIGEO[#Headers],0)),"")</f>
        <v/>
      </c>
      <c r="Z1746" s="50" t="str">
        <f>IF(PlnMsv_Tab_Documentos[[#This Row],[Departamento]]&lt;&gt;"",IF(COUNTIF(Tab_UBIGEO[Departamento],PlnMsv_Tab_Documentos[[#This Row],[Departamento]])&gt;=1,1,0),"")</f>
        <v/>
      </c>
      <c r="AA17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6" s="34"/>
    </row>
    <row r="1747" spans="3:29" ht="27.6" customHeight="1">
      <c r="C1747" s="88"/>
      <c r="D1747" s="89"/>
      <c r="E1747" s="90"/>
      <c r="F1747" s="91"/>
      <c r="G1747" s="92"/>
      <c r="H1747" s="93"/>
      <c r="I1747" s="93"/>
      <c r="J1747" s="94"/>
      <c r="K1747" s="94"/>
      <c r="L1747" s="94"/>
      <c r="M1747" s="94"/>
      <c r="N1747" s="94"/>
      <c r="O1747" s="95"/>
      <c r="P1747" s="96"/>
      <c r="T1747" s="49">
        <v>1713</v>
      </c>
      <c r="U17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7" s="50" t="str">
        <f>IFERROR(INDEX(Tab_UBIGEO[],MATCH(PlnMsv_Tab_DocumentosAux[[#This Row],[ADQ_UBIGEO]],Tab_UBIGEO[UBIGEO],0),MATCH($V$34,Tab_UBIGEO[#Headers],0)),"")</f>
        <v/>
      </c>
      <c r="W1747" s="50" t="str">
        <f>IFERROR(INDEX(Tab_UBIGEO[],MATCH(PlnMsv_Tab_DocumentosAux[[#This Row],[ADQ_UBIGEO]],Tab_UBIGEO[UBIGEO],0),MATCH($W$34,Tab_UBIGEO[#Headers],0)),"")</f>
        <v/>
      </c>
      <c r="X1747" s="51" t="str">
        <f>IFERROR(INDEX(Tab_UBIGEO[],MATCH(PlnMsv_Tab_Documentos[[#This Row],[Departamento]],Tab_UBIGEO[Departamento],0),MATCH(X$34,Tab_UBIGEO[#Headers],0)),"")</f>
        <v/>
      </c>
      <c r="Y1747" s="51" t="str">
        <f>IFERROR(INDEX(Tab_UBIGEO[],MATCH(PlnMsv_Tab_Documentos[[#This Row],[Provincia]],Tab_UBIGEO[Provincia],0),MATCH(Y$34,Tab_UBIGEO[#Headers],0)),"")</f>
        <v/>
      </c>
      <c r="Z1747" s="50" t="str">
        <f>IF(PlnMsv_Tab_Documentos[[#This Row],[Departamento]]&lt;&gt;"",IF(COUNTIF(Tab_UBIGEO[Departamento],PlnMsv_Tab_Documentos[[#This Row],[Departamento]])&gt;=1,1,0),"")</f>
        <v/>
      </c>
      <c r="AA17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7" s="34"/>
    </row>
    <row r="1748" spans="3:29" ht="27.6" customHeight="1">
      <c r="C1748" s="88"/>
      <c r="D1748" s="89"/>
      <c r="E1748" s="90"/>
      <c r="F1748" s="91"/>
      <c r="G1748" s="92"/>
      <c r="H1748" s="93"/>
      <c r="I1748" s="93"/>
      <c r="J1748" s="94"/>
      <c r="K1748" s="94"/>
      <c r="L1748" s="94"/>
      <c r="M1748" s="94"/>
      <c r="N1748" s="94"/>
      <c r="O1748" s="95"/>
      <c r="P1748" s="96"/>
      <c r="T1748" s="49">
        <v>1714</v>
      </c>
      <c r="U17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8" s="50" t="str">
        <f>IFERROR(INDEX(Tab_UBIGEO[],MATCH(PlnMsv_Tab_DocumentosAux[[#This Row],[ADQ_UBIGEO]],Tab_UBIGEO[UBIGEO],0),MATCH($V$34,Tab_UBIGEO[#Headers],0)),"")</f>
        <v/>
      </c>
      <c r="W1748" s="50" t="str">
        <f>IFERROR(INDEX(Tab_UBIGEO[],MATCH(PlnMsv_Tab_DocumentosAux[[#This Row],[ADQ_UBIGEO]],Tab_UBIGEO[UBIGEO],0),MATCH($W$34,Tab_UBIGEO[#Headers],0)),"")</f>
        <v/>
      </c>
      <c r="X1748" s="51" t="str">
        <f>IFERROR(INDEX(Tab_UBIGEO[],MATCH(PlnMsv_Tab_Documentos[[#This Row],[Departamento]],Tab_UBIGEO[Departamento],0),MATCH(X$34,Tab_UBIGEO[#Headers],0)),"")</f>
        <v/>
      </c>
      <c r="Y1748" s="51" t="str">
        <f>IFERROR(INDEX(Tab_UBIGEO[],MATCH(PlnMsv_Tab_Documentos[[#This Row],[Provincia]],Tab_UBIGEO[Provincia],0),MATCH(Y$34,Tab_UBIGEO[#Headers],0)),"")</f>
        <v/>
      </c>
      <c r="Z1748" s="50" t="str">
        <f>IF(PlnMsv_Tab_Documentos[[#This Row],[Departamento]]&lt;&gt;"",IF(COUNTIF(Tab_UBIGEO[Departamento],PlnMsv_Tab_Documentos[[#This Row],[Departamento]])&gt;=1,1,0),"")</f>
        <v/>
      </c>
      <c r="AA17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8" s="34"/>
    </row>
    <row r="1749" spans="3:29" ht="27.6" customHeight="1">
      <c r="C1749" s="88"/>
      <c r="D1749" s="89"/>
      <c r="E1749" s="90"/>
      <c r="F1749" s="91"/>
      <c r="G1749" s="92"/>
      <c r="H1749" s="93"/>
      <c r="I1749" s="93"/>
      <c r="J1749" s="94"/>
      <c r="K1749" s="94"/>
      <c r="L1749" s="94"/>
      <c r="M1749" s="94"/>
      <c r="N1749" s="94"/>
      <c r="O1749" s="95"/>
      <c r="P1749" s="96"/>
      <c r="T1749" s="49">
        <v>1715</v>
      </c>
      <c r="U17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49" s="50" t="str">
        <f>IFERROR(INDEX(Tab_UBIGEO[],MATCH(PlnMsv_Tab_DocumentosAux[[#This Row],[ADQ_UBIGEO]],Tab_UBIGEO[UBIGEO],0),MATCH($V$34,Tab_UBIGEO[#Headers],0)),"")</f>
        <v/>
      </c>
      <c r="W1749" s="50" t="str">
        <f>IFERROR(INDEX(Tab_UBIGEO[],MATCH(PlnMsv_Tab_DocumentosAux[[#This Row],[ADQ_UBIGEO]],Tab_UBIGEO[UBIGEO],0),MATCH($W$34,Tab_UBIGEO[#Headers],0)),"")</f>
        <v/>
      </c>
      <c r="X1749" s="51" t="str">
        <f>IFERROR(INDEX(Tab_UBIGEO[],MATCH(PlnMsv_Tab_Documentos[[#This Row],[Departamento]],Tab_UBIGEO[Departamento],0),MATCH(X$34,Tab_UBIGEO[#Headers],0)),"")</f>
        <v/>
      </c>
      <c r="Y1749" s="51" t="str">
        <f>IFERROR(INDEX(Tab_UBIGEO[],MATCH(PlnMsv_Tab_Documentos[[#This Row],[Provincia]],Tab_UBIGEO[Provincia],0),MATCH(Y$34,Tab_UBIGEO[#Headers],0)),"")</f>
        <v/>
      </c>
      <c r="Z1749" s="50" t="str">
        <f>IF(PlnMsv_Tab_Documentos[[#This Row],[Departamento]]&lt;&gt;"",IF(COUNTIF(Tab_UBIGEO[Departamento],PlnMsv_Tab_Documentos[[#This Row],[Departamento]])&gt;=1,1,0),"")</f>
        <v/>
      </c>
      <c r="AA17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49" s="34"/>
    </row>
    <row r="1750" spans="3:29" ht="27.6" customHeight="1">
      <c r="C1750" s="88"/>
      <c r="D1750" s="89"/>
      <c r="E1750" s="90"/>
      <c r="F1750" s="91"/>
      <c r="G1750" s="92"/>
      <c r="H1750" s="93"/>
      <c r="I1750" s="93"/>
      <c r="J1750" s="94"/>
      <c r="K1750" s="94"/>
      <c r="L1750" s="94"/>
      <c r="M1750" s="94"/>
      <c r="N1750" s="94"/>
      <c r="O1750" s="95"/>
      <c r="P1750" s="96"/>
      <c r="T1750" s="49">
        <v>1716</v>
      </c>
      <c r="U17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0" s="50" t="str">
        <f>IFERROR(INDEX(Tab_UBIGEO[],MATCH(PlnMsv_Tab_DocumentosAux[[#This Row],[ADQ_UBIGEO]],Tab_UBIGEO[UBIGEO],0),MATCH($V$34,Tab_UBIGEO[#Headers],0)),"")</f>
        <v/>
      </c>
      <c r="W1750" s="50" t="str">
        <f>IFERROR(INDEX(Tab_UBIGEO[],MATCH(PlnMsv_Tab_DocumentosAux[[#This Row],[ADQ_UBIGEO]],Tab_UBIGEO[UBIGEO],0),MATCH($W$34,Tab_UBIGEO[#Headers],0)),"")</f>
        <v/>
      </c>
      <c r="X1750" s="51" t="str">
        <f>IFERROR(INDEX(Tab_UBIGEO[],MATCH(PlnMsv_Tab_Documentos[[#This Row],[Departamento]],Tab_UBIGEO[Departamento],0),MATCH(X$34,Tab_UBIGEO[#Headers],0)),"")</f>
        <v/>
      </c>
      <c r="Y1750" s="51" t="str">
        <f>IFERROR(INDEX(Tab_UBIGEO[],MATCH(PlnMsv_Tab_Documentos[[#This Row],[Provincia]],Tab_UBIGEO[Provincia],0),MATCH(Y$34,Tab_UBIGEO[#Headers],0)),"")</f>
        <v/>
      </c>
      <c r="Z1750" s="50" t="str">
        <f>IF(PlnMsv_Tab_Documentos[[#This Row],[Departamento]]&lt;&gt;"",IF(COUNTIF(Tab_UBIGEO[Departamento],PlnMsv_Tab_Documentos[[#This Row],[Departamento]])&gt;=1,1,0),"")</f>
        <v/>
      </c>
      <c r="AA17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0" s="34"/>
    </row>
    <row r="1751" spans="3:29" ht="27.6" customHeight="1">
      <c r="C1751" s="88"/>
      <c r="D1751" s="89"/>
      <c r="E1751" s="90"/>
      <c r="F1751" s="91"/>
      <c r="G1751" s="92"/>
      <c r="H1751" s="93"/>
      <c r="I1751" s="93"/>
      <c r="J1751" s="94"/>
      <c r="K1751" s="94"/>
      <c r="L1751" s="94"/>
      <c r="M1751" s="94"/>
      <c r="N1751" s="94"/>
      <c r="O1751" s="95"/>
      <c r="P1751" s="96"/>
      <c r="T1751" s="49">
        <v>1717</v>
      </c>
      <c r="U17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1" s="50" t="str">
        <f>IFERROR(INDEX(Tab_UBIGEO[],MATCH(PlnMsv_Tab_DocumentosAux[[#This Row],[ADQ_UBIGEO]],Tab_UBIGEO[UBIGEO],0),MATCH($V$34,Tab_UBIGEO[#Headers],0)),"")</f>
        <v/>
      </c>
      <c r="W1751" s="50" t="str">
        <f>IFERROR(INDEX(Tab_UBIGEO[],MATCH(PlnMsv_Tab_DocumentosAux[[#This Row],[ADQ_UBIGEO]],Tab_UBIGEO[UBIGEO],0),MATCH($W$34,Tab_UBIGEO[#Headers],0)),"")</f>
        <v/>
      </c>
      <c r="X1751" s="51" t="str">
        <f>IFERROR(INDEX(Tab_UBIGEO[],MATCH(PlnMsv_Tab_Documentos[[#This Row],[Departamento]],Tab_UBIGEO[Departamento],0),MATCH(X$34,Tab_UBIGEO[#Headers],0)),"")</f>
        <v/>
      </c>
      <c r="Y1751" s="51" t="str">
        <f>IFERROR(INDEX(Tab_UBIGEO[],MATCH(PlnMsv_Tab_Documentos[[#This Row],[Provincia]],Tab_UBIGEO[Provincia],0),MATCH(Y$34,Tab_UBIGEO[#Headers],0)),"")</f>
        <v/>
      </c>
      <c r="Z1751" s="50" t="str">
        <f>IF(PlnMsv_Tab_Documentos[[#This Row],[Departamento]]&lt;&gt;"",IF(COUNTIF(Tab_UBIGEO[Departamento],PlnMsv_Tab_Documentos[[#This Row],[Departamento]])&gt;=1,1,0),"")</f>
        <v/>
      </c>
      <c r="AA17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1" s="34"/>
    </row>
    <row r="1752" spans="3:29" ht="27.6" customHeight="1">
      <c r="C1752" s="88"/>
      <c r="D1752" s="89"/>
      <c r="E1752" s="90"/>
      <c r="F1752" s="91"/>
      <c r="G1752" s="92"/>
      <c r="H1752" s="93"/>
      <c r="I1752" s="93"/>
      <c r="J1752" s="94"/>
      <c r="K1752" s="94"/>
      <c r="L1752" s="94"/>
      <c r="M1752" s="94"/>
      <c r="N1752" s="94"/>
      <c r="O1752" s="95"/>
      <c r="P1752" s="96"/>
      <c r="T1752" s="49">
        <v>1718</v>
      </c>
      <c r="U17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2" s="50" t="str">
        <f>IFERROR(INDEX(Tab_UBIGEO[],MATCH(PlnMsv_Tab_DocumentosAux[[#This Row],[ADQ_UBIGEO]],Tab_UBIGEO[UBIGEO],0),MATCH($V$34,Tab_UBIGEO[#Headers],0)),"")</f>
        <v/>
      </c>
      <c r="W1752" s="50" t="str">
        <f>IFERROR(INDEX(Tab_UBIGEO[],MATCH(PlnMsv_Tab_DocumentosAux[[#This Row],[ADQ_UBIGEO]],Tab_UBIGEO[UBIGEO],0),MATCH($W$34,Tab_UBIGEO[#Headers],0)),"")</f>
        <v/>
      </c>
      <c r="X1752" s="51" t="str">
        <f>IFERROR(INDEX(Tab_UBIGEO[],MATCH(PlnMsv_Tab_Documentos[[#This Row],[Departamento]],Tab_UBIGEO[Departamento],0),MATCH(X$34,Tab_UBIGEO[#Headers],0)),"")</f>
        <v/>
      </c>
      <c r="Y1752" s="51" t="str">
        <f>IFERROR(INDEX(Tab_UBIGEO[],MATCH(PlnMsv_Tab_Documentos[[#This Row],[Provincia]],Tab_UBIGEO[Provincia],0),MATCH(Y$34,Tab_UBIGEO[#Headers],0)),"")</f>
        <v/>
      </c>
      <c r="Z1752" s="50" t="str">
        <f>IF(PlnMsv_Tab_Documentos[[#This Row],[Departamento]]&lt;&gt;"",IF(COUNTIF(Tab_UBIGEO[Departamento],PlnMsv_Tab_Documentos[[#This Row],[Departamento]])&gt;=1,1,0),"")</f>
        <v/>
      </c>
      <c r="AA17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2" s="34"/>
    </row>
    <row r="1753" spans="3:29" ht="27.6" customHeight="1">
      <c r="C1753" s="88"/>
      <c r="D1753" s="89"/>
      <c r="E1753" s="90"/>
      <c r="F1753" s="91"/>
      <c r="G1753" s="92"/>
      <c r="H1753" s="93"/>
      <c r="I1753" s="93"/>
      <c r="J1753" s="94"/>
      <c r="K1753" s="94"/>
      <c r="L1753" s="94"/>
      <c r="M1753" s="94"/>
      <c r="N1753" s="94"/>
      <c r="O1753" s="95"/>
      <c r="P1753" s="96"/>
      <c r="T1753" s="49">
        <v>1719</v>
      </c>
      <c r="U17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3" s="50" t="str">
        <f>IFERROR(INDEX(Tab_UBIGEO[],MATCH(PlnMsv_Tab_DocumentosAux[[#This Row],[ADQ_UBIGEO]],Tab_UBIGEO[UBIGEO],0),MATCH($V$34,Tab_UBIGEO[#Headers],0)),"")</f>
        <v/>
      </c>
      <c r="W1753" s="50" t="str">
        <f>IFERROR(INDEX(Tab_UBIGEO[],MATCH(PlnMsv_Tab_DocumentosAux[[#This Row],[ADQ_UBIGEO]],Tab_UBIGEO[UBIGEO],0),MATCH($W$34,Tab_UBIGEO[#Headers],0)),"")</f>
        <v/>
      </c>
      <c r="X1753" s="51" t="str">
        <f>IFERROR(INDEX(Tab_UBIGEO[],MATCH(PlnMsv_Tab_Documentos[[#This Row],[Departamento]],Tab_UBIGEO[Departamento],0),MATCH(X$34,Tab_UBIGEO[#Headers],0)),"")</f>
        <v/>
      </c>
      <c r="Y1753" s="51" t="str">
        <f>IFERROR(INDEX(Tab_UBIGEO[],MATCH(PlnMsv_Tab_Documentos[[#This Row],[Provincia]],Tab_UBIGEO[Provincia],0),MATCH(Y$34,Tab_UBIGEO[#Headers],0)),"")</f>
        <v/>
      </c>
      <c r="Z1753" s="50" t="str">
        <f>IF(PlnMsv_Tab_Documentos[[#This Row],[Departamento]]&lt;&gt;"",IF(COUNTIF(Tab_UBIGEO[Departamento],PlnMsv_Tab_Documentos[[#This Row],[Departamento]])&gt;=1,1,0),"")</f>
        <v/>
      </c>
      <c r="AA17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3" s="34"/>
    </row>
    <row r="1754" spans="3:29" ht="27.6" customHeight="1">
      <c r="C1754" s="88"/>
      <c r="D1754" s="89"/>
      <c r="E1754" s="90"/>
      <c r="F1754" s="91"/>
      <c r="G1754" s="92"/>
      <c r="H1754" s="93"/>
      <c r="I1754" s="93"/>
      <c r="J1754" s="94"/>
      <c r="K1754" s="94"/>
      <c r="L1754" s="94"/>
      <c r="M1754" s="94"/>
      <c r="N1754" s="94"/>
      <c r="O1754" s="95"/>
      <c r="P1754" s="96"/>
      <c r="T1754" s="49">
        <v>1720</v>
      </c>
      <c r="U17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4" s="50" t="str">
        <f>IFERROR(INDEX(Tab_UBIGEO[],MATCH(PlnMsv_Tab_DocumentosAux[[#This Row],[ADQ_UBIGEO]],Tab_UBIGEO[UBIGEO],0),MATCH($V$34,Tab_UBIGEO[#Headers],0)),"")</f>
        <v/>
      </c>
      <c r="W1754" s="50" t="str">
        <f>IFERROR(INDEX(Tab_UBIGEO[],MATCH(PlnMsv_Tab_DocumentosAux[[#This Row],[ADQ_UBIGEO]],Tab_UBIGEO[UBIGEO],0),MATCH($W$34,Tab_UBIGEO[#Headers],0)),"")</f>
        <v/>
      </c>
      <c r="X1754" s="51" t="str">
        <f>IFERROR(INDEX(Tab_UBIGEO[],MATCH(PlnMsv_Tab_Documentos[[#This Row],[Departamento]],Tab_UBIGEO[Departamento],0),MATCH(X$34,Tab_UBIGEO[#Headers],0)),"")</f>
        <v/>
      </c>
      <c r="Y1754" s="51" t="str">
        <f>IFERROR(INDEX(Tab_UBIGEO[],MATCH(PlnMsv_Tab_Documentos[[#This Row],[Provincia]],Tab_UBIGEO[Provincia],0),MATCH(Y$34,Tab_UBIGEO[#Headers],0)),"")</f>
        <v/>
      </c>
      <c r="Z1754" s="50" t="str">
        <f>IF(PlnMsv_Tab_Documentos[[#This Row],[Departamento]]&lt;&gt;"",IF(COUNTIF(Tab_UBIGEO[Departamento],PlnMsv_Tab_Documentos[[#This Row],[Departamento]])&gt;=1,1,0),"")</f>
        <v/>
      </c>
      <c r="AA17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4" s="34"/>
    </row>
    <row r="1755" spans="3:29" ht="27.6" customHeight="1">
      <c r="C1755" s="88"/>
      <c r="D1755" s="89"/>
      <c r="E1755" s="90"/>
      <c r="F1755" s="91"/>
      <c r="G1755" s="92"/>
      <c r="H1755" s="93"/>
      <c r="I1755" s="93"/>
      <c r="J1755" s="94"/>
      <c r="K1755" s="94"/>
      <c r="L1755" s="94"/>
      <c r="M1755" s="94"/>
      <c r="N1755" s="94"/>
      <c r="O1755" s="95"/>
      <c r="P1755" s="96"/>
      <c r="T1755" s="49">
        <v>1721</v>
      </c>
      <c r="U17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5" s="50" t="str">
        <f>IFERROR(INDEX(Tab_UBIGEO[],MATCH(PlnMsv_Tab_DocumentosAux[[#This Row],[ADQ_UBIGEO]],Tab_UBIGEO[UBIGEO],0),MATCH($V$34,Tab_UBIGEO[#Headers],0)),"")</f>
        <v/>
      </c>
      <c r="W1755" s="50" t="str">
        <f>IFERROR(INDEX(Tab_UBIGEO[],MATCH(PlnMsv_Tab_DocumentosAux[[#This Row],[ADQ_UBIGEO]],Tab_UBIGEO[UBIGEO],0),MATCH($W$34,Tab_UBIGEO[#Headers],0)),"")</f>
        <v/>
      </c>
      <c r="X1755" s="51" t="str">
        <f>IFERROR(INDEX(Tab_UBIGEO[],MATCH(PlnMsv_Tab_Documentos[[#This Row],[Departamento]],Tab_UBIGEO[Departamento],0),MATCH(X$34,Tab_UBIGEO[#Headers],0)),"")</f>
        <v/>
      </c>
      <c r="Y1755" s="51" t="str">
        <f>IFERROR(INDEX(Tab_UBIGEO[],MATCH(PlnMsv_Tab_Documentos[[#This Row],[Provincia]],Tab_UBIGEO[Provincia],0),MATCH(Y$34,Tab_UBIGEO[#Headers],0)),"")</f>
        <v/>
      </c>
      <c r="Z1755" s="50" t="str">
        <f>IF(PlnMsv_Tab_Documentos[[#This Row],[Departamento]]&lt;&gt;"",IF(COUNTIF(Tab_UBIGEO[Departamento],PlnMsv_Tab_Documentos[[#This Row],[Departamento]])&gt;=1,1,0),"")</f>
        <v/>
      </c>
      <c r="AA17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5" s="34"/>
    </row>
    <row r="1756" spans="3:29" ht="27.6" customHeight="1">
      <c r="C1756" s="88"/>
      <c r="D1756" s="89"/>
      <c r="E1756" s="90"/>
      <c r="F1756" s="91"/>
      <c r="G1756" s="92"/>
      <c r="H1756" s="93"/>
      <c r="I1756" s="93"/>
      <c r="J1756" s="94"/>
      <c r="K1756" s="94"/>
      <c r="L1756" s="94"/>
      <c r="M1756" s="94"/>
      <c r="N1756" s="94"/>
      <c r="O1756" s="95"/>
      <c r="P1756" s="96"/>
      <c r="T1756" s="49">
        <v>1722</v>
      </c>
      <c r="U17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6" s="50" t="str">
        <f>IFERROR(INDEX(Tab_UBIGEO[],MATCH(PlnMsv_Tab_DocumentosAux[[#This Row],[ADQ_UBIGEO]],Tab_UBIGEO[UBIGEO],0),MATCH($V$34,Tab_UBIGEO[#Headers],0)),"")</f>
        <v/>
      </c>
      <c r="W1756" s="50" t="str">
        <f>IFERROR(INDEX(Tab_UBIGEO[],MATCH(PlnMsv_Tab_DocumentosAux[[#This Row],[ADQ_UBIGEO]],Tab_UBIGEO[UBIGEO],0),MATCH($W$34,Tab_UBIGEO[#Headers],0)),"")</f>
        <v/>
      </c>
      <c r="X1756" s="51" t="str">
        <f>IFERROR(INDEX(Tab_UBIGEO[],MATCH(PlnMsv_Tab_Documentos[[#This Row],[Departamento]],Tab_UBIGEO[Departamento],0),MATCH(X$34,Tab_UBIGEO[#Headers],0)),"")</f>
        <v/>
      </c>
      <c r="Y1756" s="51" t="str">
        <f>IFERROR(INDEX(Tab_UBIGEO[],MATCH(PlnMsv_Tab_Documentos[[#This Row],[Provincia]],Tab_UBIGEO[Provincia],0),MATCH(Y$34,Tab_UBIGEO[#Headers],0)),"")</f>
        <v/>
      </c>
      <c r="Z1756" s="50" t="str">
        <f>IF(PlnMsv_Tab_Documentos[[#This Row],[Departamento]]&lt;&gt;"",IF(COUNTIF(Tab_UBIGEO[Departamento],PlnMsv_Tab_Documentos[[#This Row],[Departamento]])&gt;=1,1,0),"")</f>
        <v/>
      </c>
      <c r="AA17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6" s="34"/>
    </row>
    <row r="1757" spans="3:29" ht="27.6" customHeight="1">
      <c r="C1757" s="88"/>
      <c r="D1757" s="89"/>
      <c r="E1757" s="90"/>
      <c r="F1757" s="91"/>
      <c r="G1757" s="92"/>
      <c r="H1757" s="93"/>
      <c r="I1757" s="93"/>
      <c r="J1757" s="94"/>
      <c r="K1757" s="94"/>
      <c r="L1757" s="94"/>
      <c r="M1757" s="94"/>
      <c r="N1757" s="94"/>
      <c r="O1757" s="95"/>
      <c r="P1757" s="96"/>
      <c r="T1757" s="49">
        <v>1723</v>
      </c>
      <c r="U17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7" s="50" t="str">
        <f>IFERROR(INDEX(Tab_UBIGEO[],MATCH(PlnMsv_Tab_DocumentosAux[[#This Row],[ADQ_UBIGEO]],Tab_UBIGEO[UBIGEO],0),MATCH($V$34,Tab_UBIGEO[#Headers],0)),"")</f>
        <v/>
      </c>
      <c r="W1757" s="50" t="str">
        <f>IFERROR(INDEX(Tab_UBIGEO[],MATCH(PlnMsv_Tab_DocumentosAux[[#This Row],[ADQ_UBIGEO]],Tab_UBIGEO[UBIGEO],0),MATCH($W$34,Tab_UBIGEO[#Headers],0)),"")</f>
        <v/>
      </c>
      <c r="X1757" s="51" t="str">
        <f>IFERROR(INDEX(Tab_UBIGEO[],MATCH(PlnMsv_Tab_Documentos[[#This Row],[Departamento]],Tab_UBIGEO[Departamento],0),MATCH(X$34,Tab_UBIGEO[#Headers],0)),"")</f>
        <v/>
      </c>
      <c r="Y1757" s="51" t="str">
        <f>IFERROR(INDEX(Tab_UBIGEO[],MATCH(PlnMsv_Tab_Documentos[[#This Row],[Provincia]],Tab_UBIGEO[Provincia],0),MATCH(Y$34,Tab_UBIGEO[#Headers],0)),"")</f>
        <v/>
      </c>
      <c r="Z1757" s="50" t="str">
        <f>IF(PlnMsv_Tab_Documentos[[#This Row],[Departamento]]&lt;&gt;"",IF(COUNTIF(Tab_UBIGEO[Departamento],PlnMsv_Tab_Documentos[[#This Row],[Departamento]])&gt;=1,1,0),"")</f>
        <v/>
      </c>
      <c r="AA17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7" s="34"/>
    </row>
    <row r="1758" spans="3:29" ht="27.6" customHeight="1">
      <c r="C1758" s="88"/>
      <c r="D1758" s="89"/>
      <c r="E1758" s="90"/>
      <c r="F1758" s="91"/>
      <c r="G1758" s="92"/>
      <c r="H1758" s="93"/>
      <c r="I1758" s="93"/>
      <c r="J1758" s="94"/>
      <c r="K1758" s="94"/>
      <c r="L1758" s="94"/>
      <c r="M1758" s="94"/>
      <c r="N1758" s="94"/>
      <c r="O1758" s="95"/>
      <c r="P1758" s="96"/>
      <c r="T1758" s="49">
        <v>1724</v>
      </c>
      <c r="U17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8" s="50" t="str">
        <f>IFERROR(INDEX(Tab_UBIGEO[],MATCH(PlnMsv_Tab_DocumentosAux[[#This Row],[ADQ_UBIGEO]],Tab_UBIGEO[UBIGEO],0),MATCH($V$34,Tab_UBIGEO[#Headers],0)),"")</f>
        <v/>
      </c>
      <c r="W1758" s="50" t="str">
        <f>IFERROR(INDEX(Tab_UBIGEO[],MATCH(PlnMsv_Tab_DocumentosAux[[#This Row],[ADQ_UBIGEO]],Tab_UBIGEO[UBIGEO],0),MATCH($W$34,Tab_UBIGEO[#Headers],0)),"")</f>
        <v/>
      </c>
      <c r="X1758" s="51" t="str">
        <f>IFERROR(INDEX(Tab_UBIGEO[],MATCH(PlnMsv_Tab_Documentos[[#This Row],[Departamento]],Tab_UBIGEO[Departamento],0),MATCH(X$34,Tab_UBIGEO[#Headers],0)),"")</f>
        <v/>
      </c>
      <c r="Y1758" s="51" t="str">
        <f>IFERROR(INDEX(Tab_UBIGEO[],MATCH(PlnMsv_Tab_Documentos[[#This Row],[Provincia]],Tab_UBIGEO[Provincia],0),MATCH(Y$34,Tab_UBIGEO[#Headers],0)),"")</f>
        <v/>
      </c>
      <c r="Z1758" s="50" t="str">
        <f>IF(PlnMsv_Tab_Documentos[[#This Row],[Departamento]]&lt;&gt;"",IF(COUNTIF(Tab_UBIGEO[Departamento],PlnMsv_Tab_Documentos[[#This Row],[Departamento]])&gt;=1,1,0),"")</f>
        <v/>
      </c>
      <c r="AA17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8" s="34"/>
    </row>
    <row r="1759" spans="3:29" ht="27.6" customHeight="1">
      <c r="C1759" s="88"/>
      <c r="D1759" s="89"/>
      <c r="E1759" s="90"/>
      <c r="F1759" s="91"/>
      <c r="G1759" s="92"/>
      <c r="H1759" s="93"/>
      <c r="I1759" s="93"/>
      <c r="J1759" s="94"/>
      <c r="K1759" s="94"/>
      <c r="L1759" s="94"/>
      <c r="M1759" s="94"/>
      <c r="N1759" s="94"/>
      <c r="O1759" s="95"/>
      <c r="P1759" s="96"/>
      <c r="T1759" s="49">
        <v>1725</v>
      </c>
      <c r="U17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59" s="50" t="str">
        <f>IFERROR(INDEX(Tab_UBIGEO[],MATCH(PlnMsv_Tab_DocumentosAux[[#This Row],[ADQ_UBIGEO]],Tab_UBIGEO[UBIGEO],0),MATCH($V$34,Tab_UBIGEO[#Headers],0)),"")</f>
        <v/>
      </c>
      <c r="W1759" s="50" t="str">
        <f>IFERROR(INDEX(Tab_UBIGEO[],MATCH(PlnMsv_Tab_DocumentosAux[[#This Row],[ADQ_UBIGEO]],Tab_UBIGEO[UBIGEO],0),MATCH($W$34,Tab_UBIGEO[#Headers],0)),"")</f>
        <v/>
      </c>
      <c r="X1759" s="51" t="str">
        <f>IFERROR(INDEX(Tab_UBIGEO[],MATCH(PlnMsv_Tab_Documentos[[#This Row],[Departamento]],Tab_UBIGEO[Departamento],0),MATCH(X$34,Tab_UBIGEO[#Headers],0)),"")</f>
        <v/>
      </c>
      <c r="Y1759" s="51" t="str">
        <f>IFERROR(INDEX(Tab_UBIGEO[],MATCH(PlnMsv_Tab_Documentos[[#This Row],[Provincia]],Tab_UBIGEO[Provincia],0),MATCH(Y$34,Tab_UBIGEO[#Headers],0)),"")</f>
        <v/>
      </c>
      <c r="Z1759" s="50" t="str">
        <f>IF(PlnMsv_Tab_Documentos[[#This Row],[Departamento]]&lt;&gt;"",IF(COUNTIF(Tab_UBIGEO[Departamento],PlnMsv_Tab_Documentos[[#This Row],[Departamento]])&gt;=1,1,0),"")</f>
        <v/>
      </c>
      <c r="AA17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59" s="34"/>
    </row>
    <row r="1760" spans="3:29" ht="27.6" customHeight="1">
      <c r="C1760" s="88"/>
      <c r="D1760" s="89"/>
      <c r="E1760" s="90"/>
      <c r="F1760" s="91"/>
      <c r="G1760" s="92"/>
      <c r="H1760" s="93"/>
      <c r="I1760" s="93"/>
      <c r="J1760" s="94"/>
      <c r="K1760" s="94"/>
      <c r="L1760" s="94"/>
      <c r="M1760" s="94"/>
      <c r="N1760" s="94"/>
      <c r="O1760" s="95"/>
      <c r="P1760" s="96"/>
      <c r="T1760" s="49">
        <v>1726</v>
      </c>
      <c r="U17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0" s="50" t="str">
        <f>IFERROR(INDEX(Tab_UBIGEO[],MATCH(PlnMsv_Tab_DocumentosAux[[#This Row],[ADQ_UBIGEO]],Tab_UBIGEO[UBIGEO],0),MATCH($V$34,Tab_UBIGEO[#Headers],0)),"")</f>
        <v/>
      </c>
      <c r="W1760" s="50" t="str">
        <f>IFERROR(INDEX(Tab_UBIGEO[],MATCH(PlnMsv_Tab_DocumentosAux[[#This Row],[ADQ_UBIGEO]],Tab_UBIGEO[UBIGEO],0),MATCH($W$34,Tab_UBIGEO[#Headers],0)),"")</f>
        <v/>
      </c>
      <c r="X1760" s="51" t="str">
        <f>IFERROR(INDEX(Tab_UBIGEO[],MATCH(PlnMsv_Tab_Documentos[[#This Row],[Departamento]],Tab_UBIGEO[Departamento],0),MATCH(X$34,Tab_UBIGEO[#Headers],0)),"")</f>
        <v/>
      </c>
      <c r="Y1760" s="51" t="str">
        <f>IFERROR(INDEX(Tab_UBIGEO[],MATCH(PlnMsv_Tab_Documentos[[#This Row],[Provincia]],Tab_UBIGEO[Provincia],0),MATCH(Y$34,Tab_UBIGEO[#Headers],0)),"")</f>
        <v/>
      </c>
      <c r="Z1760" s="50" t="str">
        <f>IF(PlnMsv_Tab_Documentos[[#This Row],[Departamento]]&lt;&gt;"",IF(COUNTIF(Tab_UBIGEO[Departamento],PlnMsv_Tab_Documentos[[#This Row],[Departamento]])&gt;=1,1,0),"")</f>
        <v/>
      </c>
      <c r="AA17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0" s="34"/>
    </row>
    <row r="1761" spans="3:29" ht="27.6" customHeight="1">
      <c r="C1761" s="88"/>
      <c r="D1761" s="89"/>
      <c r="E1761" s="90"/>
      <c r="F1761" s="91"/>
      <c r="G1761" s="92"/>
      <c r="H1761" s="93"/>
      <c r="I1761" s="93"/>
      <c r="J1761" s="94"/>
      <c r="K1761" s="94"/>
      <c r="L1761" s="94"/>
      <c r="M1761" s="94"/>
      <c r="N1761" s="94"/>
      <c r="O1761" s="95"/>
      <c r="P1761" s="96"/>
      <c r="T1761" s="49">
        <v>1727</v>
      </c>
      <c r="U17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1" s="50" t="str">
        <f>IFERROR(INDEX(Tab_UBIGEO[],MATCH(PlnMsv_Tab_DocumentosAux[[#This Row],[ADQ_UBIGEO]],Tab_UBIGEO[UBIGEO],0),MATCH($V$34,Tab_UBIGEO[#Headers],0)),"")</f>
        <v/>
      </c>
      <c r="W1761" s="50" t="str">
        <f>IFERROR(INDEX(Tab_UBIGEO[],MATCH(PlnMsv_Tab_DocumentosAux[[#This Row],[ADQ_UBIGEO]],Tab_UBIGEO[UBIGEO],0),MATCH($W$34,Tab_UBIGEO[#Headers],0)),"")</f>
        <v/>
      </c>
      <c r="X1761" s="51" t="str">
        <f>IFERROR(INDEX(Tab_UBIGEO[],MATCH(PlnMsv_Tab_Documentos[[#This Row],[Departamento]],Tab_UBIGEO[Departamento],0),MATCH(X$34,Tab_UBIGEO[#Headers],0)),"")</f>
        <v/>
      </c>
      <c r="Y1761" s="51" t="str">
        <f>IFERROR(INDEX(Tab_UBIGEO[],MATCH(PlnMsv_Tab_Documentos[[#This Row],[Provincia]],Tab_UBIGEO[Provincia],0),MATCH(Y$34,Tab_UBIGEO[#Headers],0)),"")</f>
        <v/>
      </c>
      <c r="Z1761" s="50" t="str">
        <f>IF(PlnMsv_Tab_Documentos[[#This Row],[Departamento]]&lt;&gt;"",IF(COUNTIF(Tab_UBIGEO[Departamento],PlnMsv_Tab_Documentos[[#This Row],[Departamento]])&gt;=1,1,0),"")</f>
        <v/>
      </c>
      <c r="AA17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1" s="34"/>
    </row>
    <row r="1762" spans="3:29" ht="27.6" customHeight="1">
      <c r="C1762" s="88"/>
      <c r="D1762" s="89"/>
      <c r="E1762" s="90"/>
      <c r="F1762" s="91"/>
      <c r="G1762" s="92"/>
      <c r="H1762" s="93"/>
      <c r="I1762" s="93"/>
      <c r="J1762" s="94"/>
      <c r="K1762" s="94"/>
      <c r="L1762" s="94"/>
      <c r="M1762" s="94"/>
      <c r="N1762" s="94"/>
      <c r="O1762" s="95"/>
      <c r="P1762" s="96"/>
      <c r="T1762" s="49">
        <v>1728</v>
      </c>
      <c r="U17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2" s="50" t="str">
        <f>IFERROR(INDEX(Tab_UBIGEO[],MATCH(PlnMsv_Tab_DocumentosAux[[#This Row],[ADQ_UBIGEO]],Tab_UBIGEO[UBIGEO],0),MATCH($V$34,Tab_UBIGEO[#Headers],0)),"")</f>
        <v/>
      </c>
      <c r="W1762" s="50" t="str">
        <f>IFERROR(INDEX(Tab_UBIGEO[],MATCH(PlnMsv_Tab_DocumentosAux[[#This Row],[ADQ_UBIGEO]],Tab_UBIGEO[UBIGEO],0),MATCH($W$34,Tab_UBIGEO[#Headers],0)),"")</f>
        <v/>
      </c>
      <c r="X1762" s="51" t="str">
        <f>IFERROR(INDEX(Tab_UBIGEO[],MATCH(PlnMsv_Tab_Documentos[[#This Row],[Departamento]],Tab_UBIGEO[Departamento],0),MATCH(X$34,Tab_UBIGEO[#Headers],0)),"")</f>
        <v/>
      </c>
      <c r="Y1762" s="51" t="str">
        <f>IFERROR(INDEX(Tab_UBIGEO[],MATCH(PlnMsv_Tab_Documentos[[#This Row],[Provincia]],Tab_UBIGEO[Provincia],0),MATCH(Y$34,Tab_UBIGEO[#Headers],0)),"")</f>
        <v/>
      </c>
      <c r="Z1762" s="50" t="str">
        <f>IF(PlnMsv_Tab_Documentos[[#This Row],[Departamento]]&lt;&gt;"",IF(COUNTIF(Tab_UBIGEO[Departamento],PlnMsv_Tab_Documentos[[#This Row],[Departamento]])&gt;=1,1,0),"")</f>
        <v/>
      </c>
      <c r="AA17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2" s="34"/>
    </row>
    <row r="1763" spans="3:29" ht="27.6" customHeight="1">
      <c r="C1763" s="88"/>
      <c r="D1763" s="89"/>
      <c r="E1763" s="90"/>
      <c r="F1763" s="91"/>
      <c r="G1763" s="92"/>
      <c r="H1763" s="93"/>
      <c r="I1763" s="93"/>
      <c r="J1763" s="94"/>
      <c r="K1763" s="94"/>
      <c r="L1763" s="94"/>
      <c r="M1763" s="94"/>
      <c r="N1763" s="94"/>
      <c r="O1763" s="95"/>
      <c r="P1763" s="96"/>
      <c r="T1763" s="49">
        <v>1729</v>
      </c>
      <c r="U17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3" s="50" t="str">
        <f>IFERROR(INDEX(Tab_UBIGEO[],MATCH(PlnMsv_Tab_DocumentosAux[[#This Row],[ADQ_UBIGEO]],Tab_UBIGEO[UBIGEO],0),MATCH($V$34,Tab_UBIGEO[#Headers],0)),"")</f>
        <v/>
      </c>
      <c r="W1763" s="50" t="str">
        <f>IFERROR(INDEX(Tab_UBIGEO[],MATCH(PlnMsv_Tab_DocumentosAux[[#This Row],[ADQ_UBIGEO]],Tab_UBIGEO[UBIGEO],0),MATCH($W$34,Tab_UBIGEO[#Headers],0)),"")</f>
        <v/>
      </c>
      <c r="X1763" s="51" t="str">
        <f>IFERROR(INDEX(Tab_UBIGEO[],MATCH(PlnMsv_Tab_Documentos[[#This Row],[Departamento]],Tab_UBIGEO[Departamento],0),MATCH(X$34,Tab_UBIGEO[#Headers],0)),"")</f>
        <v/>
      </c>
      <c r="Y1763" s="51" t="str">
        <f>IFERROR(INDEX(Tab_UBIGEO[],MATCH(PlnMsv_Tab_Documentos[[#This Row],[Provincia]],Tab_UBIGEO[Provincia],0),MATCH(Y$34,Tab_UBIGEO[#Headers],0)),"")</f>
        <v/>
      </c>
      <c r="Z1763" s="50" t="str">
        <f>IF(PlnMsv_Tab_Documentos[[#This Row],[Departamento]]&lt;&gt;"",IF(COUNTIF(Tab_UBIGEO[Departamento],PlnMsv_Tab_Documentos[[#This Row],[Departamento]])&gt;=1,1,0),"")</f>
        <v/>
      </c>
      <c r="AA17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3" s="34"/>
    </row>
    <row r="1764" spans="3:29" ht="27.6" customHeight="1">
      <c r="C1764" s="88"/>
      <c r="D1764" s="89"/>
      <c r="E1764" s="90"/>
      <c r="F1764" s="91"/>
      <c r="G1764" s="92"/>
      <c r="H1764" s="93"/>
      <c r="I1764" s="93"/>
      <c r="J1764" s="94"/>
      <c r="K1764" s="94"/>
      <c r="L1764" s="94"/>
      <c r="M1764" s="94"/>
      <c r="N1764" s="94"/>
      <c r="O1764" s="95"/>
      <c r="P1764" s="96"/>
      <c r="T1764" s="49">
        <v>1730</v>
      </c>
      <c r="U17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4" s="50" t="str">
        <f>IFERROR(INDEX(Tab_UBIGEO[],MATCH(PlnMsv_Tab_DocumentosAux[[#This Row],[ADQ_UBIGEO]],Tab_UBIGEO[UBIGEO],0),MATCH($V$34,Tab_UBIGEO[#Headers],0)),"")</f>
        <v/>
      </c>
      <c r="W1764" s="50" t="str">
        <f>IFERROR(INDEX(Tab_UBIGEO[],MATCH(PlnMsv_Tab_DocumentosAux[[#This Row],[ADQ_UBIGEO]],Tab_UBIGEO[UBIGEO],0),MATCH($W$34,Tab_UBIGEO[#Headers],0)),"")</f>
        <v/>
      </c>
      <c r="X1764" s="51" t="str">
        <f>IFERROR(INDEX(Tab_UBIGEO[],MATCH(PlnMsv_Tab_Documentos[[#This Row],[Departamento]],Tab_UBIGEO[Departamento],0),MATCH(X$34,Tab_UBIGEO[#Headers],0)),"")</f>
        <v/>
      </c>
      <c r="Y1764" s="51" t="str">
        <f>IFERROR(INDEX(Tab_UBIGEO[],MATCH(PlnMsv_Tab_Documentos[[#This Row],[Provincia]],Tab_UBIGEO[Provincia],0),MATCH(Y$34,Tab_UBIGEO[#Headers],0)),"")</f>
        <v/>
      </c>
      <c r="Z1764" s="50" t="str">
        <f>IF(PlnMsv_Tab_Documentos[[#This Row],[Departamento]]&lt;&gt;"",IF(COUNTIF(Tab_UBIGEO[Departamento],PlnMsv_Tab_Documentos[[#This Row],[Departamento]])&gt;=1,1,0),"")</f>
        <v/>
      </c>
      <c r="AA17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4" s="34"/>
    </row>
    <row r="1765" spans="3:29" ht="27.6" customHeight="1">
      <c r="C1765" s="88"/>
      <c r="D1765" s="89"/>
      <c r="E1765" s="90"/>
      <c r="F1765" s="91"/>
      <c r="G1765" s="92"/>
      <c r="H1765" s="93"/>
      <c r="I1765" s="93"/>
      <c r="J1765" s="94"/>
      <c r="K1765" s="94"/>
      <c r="L1765" s="94"/>
      <c r="M1765" s="94"/>
      <c r="N1765" s="94"/>
      <c r="O1765" s="95"/>
      <c r="P1765" s="96"/>
      <c r="T1765" s="49">
        <v>1731</v>
      </c>
      <c r="U17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5" s="50" t="str">
        <f>IFERROR(INDEX(Tab_UBIGEO[],MATCH(PlnMsv_Tab_DocumentosAux[[#This Row],[ADQ_UBIGEO]],Tab_UBIGEO[UBIGEO],0),MATCH($V$34,Tab_UBIGEO[#Headers],0)),"")</f>
        <v/>
      </c>
      <c r="W1765" s="50" t="str">
        <f>IFERROR(INDEX(Tab_UBIGEO[],MATCH(PlnMsv_Tab_DocumentosAux[[#This Row],[ADQ_UBIGEO]],Tab_UBIGEO[UBIGEO],0),MATCH($W$34,Tab_UBIGEO[#Headers],0)),"")</f>
        <v/>
      </c>
      <c r="X1765" s="51" t="str">
        <f>IFERROR(INDEX(Tab_UBIGEO[],MATCH(PlnMsv_Tab_Documentos[[#This Row],[Departamento]],Tab_UBIGEO[Departamento],0),MATCH(X$34,Tab_UBIGEO[#Headers],0)),"")</f>
        <v/>
      </c>
      <c r="Y1765" s="51" t="str">
        <f>IFERROR(INDEX(Tab_UBIGEO[],MATCH(PlnMsv_Tab_Documentos[[#This Row],[Provincia]],Tab_UBIGEO[Provincia],0),MATCH(Y$34,Tab_UBIGEO[#Headers],0)),"")</f>
        <v/>
      </c>
      <c r="Z1765" s="50" t="str">
        <f>IF(PlnMsv_Tab_Documentos[[#This Row],[Departamento]]&lt;&gt;"",IF(COUNTIF(Tab_UBIGEO[Departamento],PlnMsv_Tab_Documentos[[#This Row],[Departamento]])&gt;=1,1,0),"")</f>
        <v/>
      </c>
      <c r="AA17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5" s="34"/>
    </row>
    <row r="1766" spans="3:29" ht="27.6" customHeight="1">
      <c r="C1766" s="88"/>
      <c r="D1766" s="89"/>
      <c r="E1766" s="90"/>
      <c r="F1766" s="91"/>
      <c r="G1766" s="92"/>
      <c r="H1766" s="93"/>
      <c r="I1766" s="93"/>
      <c r="J1766" s="94"/>
      <c r="K1766" s="94"/>
      <c r="L1766" s="94"/>
      <c r="M1766" s="94"/>
      <c r="N1766" s="94"/>
      <c r="O1766" s="95"/>
      <c r="P1766" s="96"/>
      <c r="T1766" s="49">
        <v>1732</v>
      </c>
      <c r="U17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6" s="50" t="str">
        <f>IFERROR(INDEX(Tab_UBIGEO[],MATCH(PlnMsv_Tab_DocumentosAux[[#This Row],[ADQ_UBIGEO]],Tab_UBIGEO[UBIGEO],0),MATCH($V$34,Tab_UBIGEO[#Headers],0)),"")</f>
        <v/>
      </c>
      <c r="W1766" s="50" t="str">
        <f>IFERROR(INDEX(Tab_UBIGEO[],MATCH(PlnMsv_Tab_DocumentosAux[[#This Row],[ADQ_UBIGEO]],Tab_UBIGEO[UBIGEO],0),MATCH($W$34,Tab_UBIGEO[#Headers],0)),"")</f>
        <v/>
      </c>
      <c r="X1766" s="51" t="str">
        <f>IFERROR(INDEX(Tab_UBIGEO[],MATCH(PlnMsv_Tab_Documentos[[#This Row],[Departamento]],Tab_UBIGEO[Departamento],0),MATCH(X$34,Tab_UBIGEO[#Headers],0)),"")</f>
        <v/>
      </c>
      <c r="Y1766" s="51" t="str">
        <f>IFERROR(INDEX(Tab_UBIGEO[],MATCH(PlnMsv_Tab_Documentos[[#This Row],[Provincia]],Tab_UBIGEO[Provincia],0),MATCH(Y$34,Tab_UBIGEO[#Headers],0)),"")</f>
        <v/>
      </c>
      <c r="Z1766" s="50" t="str">
        <f>IF(PlnMsv_Tab_Documentos[[#This Row],[Departamento]]&lt;&gt;"",IF(COUNTIF(Tab_UBIGEO[Departamento],PlnMsv_Tab_Documentos[[#This Row],[Departamento]])&gt;=1,1,0),"")</f>
        <v/>
      </c>
      <c r="AA17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6" s="34"/>
    </row>
    <row r="1767" spans="3:29" ht="27.6" customHeight="1">
      <c r="C1767" s="88"/>
      <c r="D1767" s="89"/>
      <c r="E1767" s="90"/>
      <c r="F1767" s="91"/>
      <c r="G1767" s="92"/>
      <c r="H1767" s="93"/>
      <c r="I1767" s="93"/>
      <c r="J1767" s="94"/>
      <c r="K1767" s="94"/>
      <c r="L1767" s="94"/>
      <c r="M1767" s="94"/>
      <c r="N1767" s="94"/>
      <c r="O1767" s="95"/>
      <c r="P1767" s="96"/>
      <c r="T1767" s="49">
        <v>1733</v>
      </c>
      <c r="U17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7" s="50" t="str">
        <f>IFERROR(INDEX(Tab_UBIGEO[],MATCH(PlnMsv_Tab_DocumentosAux[[#This Row],[ADQ_UBIGEO]],Tab_UBIGEO[UBIGEO],0),MATCH($V$34,Tab_UBIGEO[#Headers],0)),"")</f>
        <v/>
      </c>
      <c r="W1767" s="50" t="str">
        <f>IFERROR(INDEX(Tab_UBIGEO[],MATCH(PlnMsv_Tab_DocumentosAux[[#This Row],[ADQ_UBIGEO]],Tab_UBIGEO[UBIGEO],0),MATCH($W$34,Tab_UBIGEO[#Headers],0)),"")</f>
        <v/>
      </c>
      <c r="X1767" s="51" t="str">
        <f>IFERROR(INDEX(Tab_UBIGEO[],MATCH(PlnMsv_Tab_Documentos[[#This Row],[Departamento]],Tab_UBIGEO[Departamento],0),MATCH(X$34,Tab_UBIGEO[#Headers],0)),"")</f>
        <v/>
      </c>
      <c r="Y1767" s="51" t="str">
        <f>IFERROR(INDEX(Tab_UBIGEO[],MATCH(PlnMsv_Tab_Documentos[[#This Row],[Provincia]],Tab_UBIGEO[Provincia],0),MATCH(Y$34,Tab_UBIGEO[#Headers],0)),"")</f>
        <v/>
      </c>
      <c r="Z1767" s="50" t="str">
        <f>IF(PlnMsv_Tab_Documentos[[#This Row],[Departamento]]&lt;&gt;"",IF(COUNTIF(Tab_UBIGEO[Departamento],PlnMsv_Tab_Documentos[[#This Row],[Departamento]])&gt;=1,1,0),"")</f>
        <v/>
      </c>
      <c r="AA17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7" s="34"/>
    </row>
    <row r="1768" spans="3:29" ht="27.6" customHeight="1">
      <c r="C1768" s="88"/>
      <c r="D1768" s="89"/>
      <c r="E1768" s="90"/>
      <c r="F1768" s="91"/>
      <c r="G1768" s="92"/>
      <c r="H1768" s="93"/>
      <c r="I1768" s="93"/>
      <c r="J1768" s="94"/>
      <c r="K1768" s="94"/>
      <c r="L1768" s="94"/>
      <c r="M1768" s="94"/>
      <c r="N1768" s="94"/>
      <c r="O1768" s="95"/>
      <c r="P1768" s="96"/>
      <c r="T1768" s="49">
        <v>1734</v>
      </c>
      <c r="U17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8" s="50" t="str">
        <f>IFERROR(INDEX(Tab_UBIGEO[],MATCH(PlnMsv_Tab_DocumentosAux[[#This Row],[ADQ_UBIGEO]],Tab_UBIGEO[UBIGEO],0),MATCH($V$34,Tab_UBIGEO[#Headers],0)),"")</f>
        <v/>
      </c>
      <c r="W1768" s="50" t="str">
        <f>IFERROR(INDEX(Tab_UBIGEO[],MATCH(PlnMsv_Tab_DocumentosAux[[#This Row],[ADQ_UBIGEO]],Tab_UBIGEO[UBIGEO],0),MATCH($W$34,Tab_UBIGEO[#Headers],0)),"")</f>
        <v/>
      </c>
      <c r="X1768" s="51" t="str">
        <f>IFERROR(INDEX(Tab_UBIGEO[],MATCH(PlnMsv_Tab_Documentos[[#This Row],[Departamento]],Tab_UBIGEO[Departamento],0),MATCH(X$34,Tab_UBIGEO[#Headers],0)),"")</f>
        <v/>
      </c>
      <c r="Y1768" s="51" t="str">
        <f>IFERROR(INDEX(Tab_UBIGEO[],MATCH(PlnMsv_Tab_Documentos[[#This Row],[Provincia]],Tab_UBIGEO[Provincia],0),MATCH(Y$34,Tab_UBIGEO[#Headers],0)),"")</f>
        <v/>
      </c>
      <c r="Z1768" s="50" t="str">
        <f>IF(PlnMsv_Tab_Documentos[[#This Row],[Departamento]]&lt;&gt;"",IF(COUNTIF(Tab_UBIGEO[Departamento],PlnMsv_Tab_Documentos[[#This Row],[Departamento]])&gt;=1,1,0),"")</f>
        <v/>
      </c>
      <c r="AA17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8" s="34"/>
    </row>
    <row r="1769" spans="3:29" ht="27.6" customHeight="1">
      <c r="C1769" s="88"/>
      <c r="D1769" s="89"/>
      <c r="E1769" s="90"/>
      <c r="F1769" s="91"/>
      <c r="G1769" s="92"/>
      <c r="H1769" s="93"/>
      <c r="I1769" s="93"/>
      <c r="J1769" s="94"/>
      <c r="K1769" s="94"/>
      <c r="L1769" s="94"/>
      <c r="M1769" s="94"/>
      <c r="N1769" s="94"/>
      <c r="O1769" s="95"/>
      <c r="P1769" s="96"/>
      <c r="T1769" s="49">
        <v>1735</v>
      </c>
      <c r="U17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69" s="50" t="str">
        <f>IFERROR(INDEX(Tab_UBIGEO[],MATCH(PlnMsv_Tab_DocumentosAux[[#This Row],[ADQ_UBIGEO]],Tab_UBIGEO[UBIGEO],0),MATCH($V$34,Tab_UBIGEO[#Headers],0)),"")</f>
        <v/>
      </c>
      <c r="W1769" s="50" t="str">
        <f>IFERROR(INDEX(Tab_UBIGEO[],MATCH(PlnMsv_Tab_DocumentosAux[[#This Row],[ADQ_UBIGEO]],Tab_UBIGEO[UBIGEO],0),MATCH($W$34,Tab_UBIGEO[#Headers],0)),"")</f>
        <v/>
      </c>
      <c r="X1769" s="51" t="str">
        <f>IFERROR(INDEX(Tab_UBIGEO[],MATCH(PlnMsv_Tab_Documentos[[#This Row],[Departamento]],Tab_UBIGEO[Departamento],0),MATCH(X$34,Tab_UBIGEO[#Headers],0)),"")</f>
        <v/>
      </c>
      <c r="Y1769" s="51" t="str">
        <f>IFERROR(INDEX(Tab_UBIGEO[],MATCH(PlnMsv_Tab_Documentos[[#This Row],[Provincia]],Tab_UBIGEO[Provincia],0),MATCH(Y$34,Tab_UBIGEO[#Headers],0)),"")</f>
        <v/>
      </c>
      <c r="Z1769" s="50" t="str">
        <f>IF(PlnMsv_Tab_Documentos[[#This Row],[Departamento]]&lt;&gt;"",IF(COUNTIF(Tab_UBIGEO[Departamento],PlnMsv_Tab_Documentos[[#This Row],[Departamento]])&gt;=1,1,0),"")</f>
        <v/>
      </c>
      <c r="AA17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69" s="34"/>
    </row>
    <row r="1770" spans="3:29" ht="27.6" customHeight="1">
      <c r="C1770" s="88"/>
      <c r="D1770" s="89"/>
      <c r="E1770" s="90"/>
      <c r="F1770" s="91"/>
      <c r="G1770" s="92"/>
      <c r="H1770" s="93"/>
      <c r="I1770" s="93"/>
      <c r="J1770" s="94"/>
      <c r="K1770" s="94"/>
      <c r="L1770" s="94"/>
      <c r="M1770" s="94"/>
      <c r="N1770" s="94"/>
      <c r="O1770" s="95"/>
      <c r="P1770" s="96"/>
      <c r="T1770" s="49">
        <v>1736</v>
      </c>
      <c r="U17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0" s="50" t="str">
        <f>IFERROR(INDEX(Tab_UBIGEO[],MATCH(PlnMsv_Tab_DocumentosAux[[#This Row],[ADQ_UBIGEO]],Tab_UBIGEO[UBIGEO],0),MATCH($V$34,Tab_UBIGEO[#Headers],0)),"")</f>
        <v/>
      </c>
      <c r="W1770" s="50" t="str">
        <f>IFERROR(INDEX(Tab_UBIGEO[],MATCH(PlnMsv_Tab_DocumentosAux[[#This Row],[ADQ_UBIGEO]],Tab_UBIGEO[UBIGEO],0),MATCH($W$34,Tab_UBIGEO[#Headers],0)),"")</f>
        <v/>
      </c>
      <c r="X1770" s="51" t="str">
        <f>IFERROR(INDEX(Tab_UBIGEO[],MATCH(PlnMsv_Tab_Documentos[[#This Row],[Departamento]],Tab_UBIGEO[Departamento],0),MATCH(X$34,Tab_UBIGEO[#Headers],0)),"")</f>
        <v/>
      </c>
      <c r="Y1770" s="51" t="str">
        <f>IFERROR(INDEX(Tab_UBIGEO[],MATCH(PlnMsv_Tab_Documentos[[#This Row],[Provincia]],Tab_UBIGEO[Provincia],0),MATCH(Y$34,Tab_UBIGEO[#Headers],0)),"")</f>
        <v/>
      </c>
      <c r="Z1770" s="50" t="str">
        <f>IF(PlnMsv_Tab_Documentos[[#This Row],[Departamento]]&lt;&gt;"",IF(COUNTIF(Tab_UBIGEO[Departamento],PlnMsv_Tab_Documentos[[#This Row],[Departamento]])&gt;=1,1,0),"")</f>
        <v/>
      </c>
      <c r="AA17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0" s="34"/>
    </row>
    <row r="1771" spans="3:29" ht="27.6" customHeight="1">
      <c r="C1771" s="88"/>
      <c r="D1771" s="89"/>
      <c r="E1771" s="90"/>
      <c r="F1771" s="91"/>
      <c r="G1771" s="92"/>
      <c r="H1771" s="93"/>
      <c r="I1771" s="93"/>
      <c r="J1771" s="94"/>
      <c r="K1771" s="94"/>
      <c r="L1771" s="94"/>
      <c r="M1771" s="94"/>
      <c r="N1771" s="94"/>
      <c r="O1771" s="95"/>
      <c r="P1771" s="96"/>
      <c r="T1771" s="49">
        <v>1737</v>
      </c>
      <c r="U17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1" s="50" t="str">
        <f>IFERROR(INDEX(Tab_UBIGEO[],MATCH(PlnMsv_Tab_DocumentosAux[[#This Row],[ADQ_UBIGEO]],Tab_UBIGEO[UBIGEO],0),MATCH($V$34,Tab_UBIGEO[#Headers],0)),"")</f>
        <v/>
      </c>
      <c r="W1771" s="50" t="str">
        <f>IFERROR(INDEX(Tab_UBIGEO[],MATCH(PlnMsv_Tab_DocumentosAux[[#This Row],[ADQ_UBIGEO]],Tab_UBIGEO[UBIGEO],0),MATCH($W$34,Tab_UBIGEO[#Headers],0)),"")</f>
        <v/>
      </c>
      <c r="X1771" s="51" t="str">
        <f>IFERROR(INDEX(Tab_UBIGEO[],MATCH(PlnMsv_Tab_Documentos[[#This Row],[Departamento]],Tab_UBIGEO[Departamento],0),MATCH(X$34,Tab_UBIGEO[#Headers],0)),"")</f>
        <v/>
      </c>
      <c r="Y1771" s="51" t="str">
        <f>IFERROR(INDEX(Tab_UBIGEO[],MATCH(PlnMsv_Tab_Documentos[[#This Row],[Provincia]],Tab_UBIGEO[Provincia],0),MATCH(Y$34,Tab_UBIGEO[#Headers],0)),"")</f>
        <v/>
      </c>
      <c r="Z1771" s="50" t="str">
        <f>IF(PlnMsv_Tab_Documentos[[#This Row],[Departamento]]&lt;&gt;"",IF(COUNTIF(Tab_UBIGEO[Departamento],PlnMsv_Tab_Documentos[[#This Row],[Departamento]])&gt;=1,1,0),"")</f>
        <v/>
      </c>
      <c r="AA17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1" s="34"/>
    </row>
    <row r="1772" spans="3:29" ht="27.6" customHeight="1">
      <c r="C1772" s="88"/>
      <c r="D1772" s="89"/>
      <c r="E1772" s="90"/>
      <c r="F1772" s="91"/>
      <c r="G1772" s="92"/>
      <c r="H1772" s="93"/>
      <c r="I1772" s="93"/>
      <c r="J1772" s="94"/>
      <c r="K1772" s="94"/>
      <c r="L1772" s="94"/>
      <c r="M1772" s="94"/>
      <c r="N1772" s="94"/>
      <c r="O1772" s="95"/>
      <c r="P1772" s="96"/>
      <c r="T1772" s="49">
        <v>1738</v>
      </c>
      <c r="U17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2" s="50" t="str">
        <f>IFERROR(INDEX(Tab_UBIGEO[],MATCH(PlnMsv_Tab_DocumentosAux[[#This Row],[ADQ_UBIGEO]],Tab_UBIGEO[UBIGEO],0),MATCH($V$34,Tab_UBIGEO[#Headers],0)),"")</f>
        <v/>
      </c>
      <c r="W1772" s="50" t="str">
        <f>IFERROR(INDEX(Tab_UBIGEO[],MATCH(PlnMsv_Tab_DocumentosAux[[#This Row],[ADQ_UBIGEO]],Tab_UBIGEO[UBIGEO],0),MATCH($W$34,Tab_UBIGEO[#Headers],0)),"")</f>
        <v/>
      </c>
      <c r="X1772" s="51" t="str">
        <f>IFERROR(INDEX(Tab_UBIGEO[],MATCH(PlnMsv_Tab_Documentos[[#This Row],[Departamento]],Tab_UBIGEO[Departamento],0),MATCH(X$34,Tab_UBIGEO[#Headers],0)),"")</f>
        <v/>
      </c>
      <c r="Y1772" s="51" t="str">
        <f>IFERROR(INDEX(Tab_UBIGEO[],MATCH(PlnMsv_Tab_Documentos[[#This Row],[Provincia]],Tab_UBIGEO[Provincia],0),MATCH(Y$34,Tab_UBIGEO[#Headers],0)),"")</f>
        <v/>
      </c>
      <c r="Z1772" s="50" t="str">
        <f>IF(PlnMsv_Tab_Documentos[[#This Row],[Departamento]]&lt;&gt;"",IF(COUNTIF(Tab_UBIGEO[Departamento],PlnMsv_Tab_Documentos[[#This Row],[Departamento]])&gt;=1,1,0),"")</f>
        <v/>
      </c>
      <c r="AA17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2" s="34"/>
    </row>
    <row r="1773" spans="3:29" ht="27.6" customHeight="1">
      <c r="C1773" s="88"/>
      <c r="D1773" s="89"/>
      <c r="E1773" s="90"/>
      <c r="F1773" s="91"/>
      <c r="G1773" s="92"/>
      <c r="H1773" s="93"/>
      <c r="I1773" s="93"/>
      <c r="J1773" s="94"/>
      <c r="K1773" s="94"/>
      <c r="L1773" s="94"/>
      <c r="M1773" s="94"/>
      <c r="N1773" s="94"/>
      <c r="O1773" s="95"/>
      <c r="P1773" s="96"/>
      <c r="T1773" s="49">
        <v>1739</v>
      </c>
      <c r="U17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3" s="50" t="str">
        <f>IFERROR(INDEX(Tab_UBIGEO[],MATCH(PlnMsv_Tab_DocumentosAux[[#This Row],[ADQ_UBIGEO]],Tab_UBIGEO[UBIGEO],0),MATCH($V$34,Tab_UBIGEO[#Headers],0)),"")</f>
        <v/>
      </c>
      <c r="W1773" s="50" t="str">
        <f>IFERROR(INDEX(Tab_UBIGEO[],MATCH(PlnMsv_Tab_DocumentosAux[[#This Row],[ADQ_UBIGEO]],Tab_UBIGEO[UBIGEO],0),MATCH($W$34,Tab_UBIGEO[#Headers],0)),"")</f>
        <v/>
      </c>
      <c r="X1773" s="51" t="str">
        <f>IFERROR(INDEX(Tab_UBIGEO[],MATCH(PlnMsv_Tab_Documentos[[#This Row],[Departamento]],Tab_UBIGEO[Departamento],0),MATCH(X$34,Tab_UBIGEO[#Headers],0)),"")</f>
        <v/>
      </c>
      <c r="Y1773" s="51" t="str">
        <f>IFERROR(INDEX(Tab_UBIGEO[],MATCH(PlnMsv_Tab_Documentos[[#This Row],[Provincia]],Tab_UBIGEO[Provincia],0),MATCH(Y$34,Tab_UBIGEO[#Headers],0)),"")</f>
        <v/>
      </c>
      <c r="Z1773" s="50" t="str">
        <f>IF(PlnMsv_Tab_Documentos[[#This Row],[Departamento]]&lt;&gt;"",IF(COUNTIF(Tab_UBIGEO[Departamento],PlnMsv_Tab_Documentos[[#This Row],[Departamento]])&gt;=1,1,0),"")</f>
        <v/>
      </c>
      <c r="AA17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3" s="34"/>
    </row>
    <row r="1774" spans="3:29" ht="27.6" customHeight="1">
      <c r="C1774" s="88"/>
      <c r="D1774" s="89"/>
      <c r="E1774" s="90"/>
      <c r="F1774" s="91"/>
      <c r="G1774" s="92"/>
      <c r="H1774" s="93"/>
      <c r="I1774" s="93"/>
      <c r="J1774" s="94"/>
      <c r="K1774" s="94"/>
      <c r="L1774" s="94"/>
      <c r="M1774" s="94"/>
      <c r="N1774" s="94"/>
      <c r="O1774" s="95"/>
      <c r="P1774" s="96"/>
      <c r="T1774" s="49">
        <v>1740</v>
      </c>
      <c r="U17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4" s="50" t="str">
        <f>IFERROR(INDEX(Tab_UBIGEO[],MATCH(PlnMsv_Tab_DocumentosAux[[#This Row],[ADQ_UBIGEO]],Tab_UBIGEO[UBIGEO],0),MATCH($V$34,Tab_UBIGEO[#Headers],0)),"")</f>
        <v/>
      </c>
      <c r="W1774" s="50" t="str">
        <f>IFERROR(INDEX(Tab_UBIGEO[],MATCH(PlnMsv_Tab_DocumentosAux[[#This Row],[ADQ_UBIGEO]],Tab_UBIGEO[UBIGEO],0),MATCH($W$34,Tab_UBIGEO[#Headers],0)),"")</f>
        <v/>
      </c>
      <c r="X1774" s="51" t="str">
        <f>IFERROR(INDEX(Tab_UBIGEO[],MATCH(PlnMsv_Tab_Documentos[[#This Row],[Departamento]],Tab_UBIGEO[Departamento],0),MATCH(X$34,Tab_UBIGEO[#Headers],0)),"")</f>
        <v/>
      </c>
      <c r="Y1774" s="51" t="str">
        <f>IFERROR(INDEX(Tab_UBIGEO[],MATCH(PlnMsv_Tab_Documentos[[#This Row],[Provincia]],Tab_UBIGEO[Provincia],0),MATCH(Y$34,Tab_UBIGEO[#Headers],0)),"")</f>
        <v/>
      </c>
      <c r="Z1774" s="50" t="str">
        <f>IF(PlnMsv_Tab_Documentos[[#This Row],[Departamento]]&lt;&gt;"",IF(COUNTIF(Tab_UBIGEO[Departamento],PlnMsv_Tab_Documentos[[#This Row],[Departamento]])&gt;=1,1,0),"")</f>
        <v/>
      </c>
      <c r="AA17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4" s="34"/>
    </row>
    <row r="1775" spans="3:29" ht="27.6" customHeight="1">
      <c r="C1775" s="88"/>
      <c r="D1775" s="89"/>
      <c r="E1775" s="90"/>
      <c r="F1775" s="91"/>
      <c r="G1775" s="92"/>
      <c r="H1775" s="93"/>
      <c r="I1775" s="93"/>
      <c r="J1775" s="94"/>
      <c r="K1775" s="94"/>
      <c r="L1775" s="94"/>
      <c r="M1775" s="94"/>
      <c r="N1775" s="94"/>
      <c r="O1775" s="95"/>
      <c r="P1775" s="96"/>
      <c r="T1775" s="49">
        <v>1741</v>
      </c>
      <c r="U17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5" s="50" t="str">
        <f>IFERROR(INDEX(Tab_UBIGEO[],MATCH(PlnMsv_Tab_DocumentosAux[[#This Row],[ADQ_UBIGEO]],Tab_UBIGEO[UBIGEO],0),MATCH($V$34,Tab_UBIGEO[#Headers],0)),"")</f>
        <v/>
      </c>
      <c r="W1775" s="50" t="str">
        <f>IFERROR(INDEX(Tab_UBIGEO[],MATCH(PlnMsv_Tab_DocumentosAux[[#This Row],[ADQ_UBIGEO]],Tab_UBIGEO[UBIGEO],0),MATCH($W$34,Tab_UBIGEO[#Headers],0)),"")</f>
        <v/>
      </c>
      <c r="X1775" s="51" t="str">
        <f>IFERROR(INDEX(Tab_UBIGEO[],MATCH(PlnMsv_Tab_Documentos[[#This Row],[Departamento]],Tab_UBIGEO[Departamento],0),MATCH(X$34,Tab_UBIGEO[#Headers],0)),"")</f>
        <v/>
      </c>
      <c r="Y1775" s="51" t="str">
        <f>IFERROR(INDEX(Tab_UBIGEO[],MATCH(PlnMsv_Tab_Documentos[[#This Row],[Provincia]],Tab_UBIGEO[Provincia],0),MATCH(Y$34,Tab_UBIGEO[#Headers],0)),"")</f>
        <v/>
      </c>
      <c r="Z1775" s="50" t="str">
        <f>IF(PlnMsv_Tab_Documentos[[#This Row],[Departamento]]&lt;&gt;"",IF(COUNTIF(Tab_UBIGEO[Departamento],PlnMsv_Tab_Documentos[[#This Row],[Departamento]])&gt;=1,1,0),"")</f>
        <v/>
      </c>
      <c r="AA17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5" s="34"/>
    </row>
    <row r="1776" spans="3:29" ht="27.6" customHeight="1">
      <c r="C1776" s="88"/>
      <c r="D1776" s="89"/>
      <c r="E1776" s="90"/>
      <c r="F1776" s="91"/>
      <c r="G1776" s="92"/>
      <c r="H1776" s="93"/>
      <c r="I1776" s="93"/>
      <c r="J1776" s="94"/>
      <c r="K1776" s="94"/>
      <c r="L1776" s="94"/>
      <c r="M1776" s="94"/>
      <c r="N1776" s="94"/>
      <c r="O1776" s="95"/>
      <c r="P1776" s="96"/>
      <c r="T1776" s="49">
        <v>1742</v>
      </c>
      <c r="U17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6" s="50" t="str">
        <f>IFERROR(INDEX(Tab_UBIGEO[],MATCH(PlnMsv_Tab_DocumentosAux[[#This Row],[ADQ_UBIGEO]],Tab_UBIGEO[UBIGEO],0),MATCH($V$34,Tab_UBIGEO[#Headers],0)),"")</f>
        <v/>
      </c>
      <c r="W1776" s="50" t="str">
        <f>IFERROR(INDEX(Tab_UBIGEO[],MATCH(PlnMsv_Tab_DocumentosAux[[#This Row],[ADQ_UBIGEO]],Tab_UBIGEO[UBIGEO],0),MATCH($W$34,Tab_UBIGEO[#Headers],0)),"")</f>
        <v/>
      </c>
      <c r="X1776" s="51" t="str">
        <f>IFERROR(INDEX(Tab_UBIGEO[],MATCH(PlnMsv_Tab_Documentos[[#This Row],[Departamento]],Tab_UBIGEO[Departamento],0),MATCH(X$34,Tab_UBIGEO[#Headers],0)),"")</f>
        <v/>
      </c>
      <c r="Y1776" s="51" t="str">
        <f>IFERROR(INDEX(Tab_UBIGEO[],MATCH(PlnMsv_Tab_Documentos[[#This Row],[Provincia]],Tab_UBIGEO[Provincia],0),MATCH(Y$34,Tab_UBIGEO[#Headers],0)),"")</f>
        <v/>
      </c>
      <c r="Z1776" s="50" t="str">
        <f>IF(PlnMsv_Tab_Documentos[[#This Row],[Departamento]]&lt;&gt;"",IF(COUNTIF(Tab_UBIGEO[Departamento],PlnMsv_Tab_Documentos[[#This Row],[Departamento]])&gt;=1,1,0),"")</f>
        <v/>
      </c>
      <c r="AA17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6" s="34"/>
    </row>
    <row r="1777" spans="3:29" ht="27.6" customHeight="1">
      <c r="C1777" s="88"/>
      <c r="D1777" s="89"/>
      <c r="E1777" s="90"/>
      <c r="F1777" s="91"/>
      <c r="G1777" s="92"/>
      <c r="H1777" s="93"/>
      <c r="I1777" s="93"/>
      <c r="J1777" s="94"/>
      <c r="K1777" s="94"/>
      <c r="L1777" s="94"/>
      <c r="M1777" s="94"/>
      <c r="N1777" s="94"/>
      <c r="O1777" s="95"/>
      <c r="P1777" s="96"/>
      <c r="T1777" s="49">
        <v>1743</v>
      </c>
      <c r="U17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7" s="50" t="str">
        <f>IFERROR(INDEX(Tab_UBIGEO[],MATCH(PlnMsv_Tab_DocumentosAux[[#This Row],[ADQ_UBIGEO]],Tab_UBIGEO[UBIGEO],0),MATCH($V$34,Tab_UBIGEO[#Headers],0)),"")</f>
        <v/>
      </c>
      <c r="W1777" s="50" t="str">
        <f>IFERROR(INDEX(Tab_UBIGEO[],MATCH(PlnMsv_Tab_DocumentosAux[[#This Row],[ADQ_UBIGEO]],Tab_UBIGEO[UBIGEO],0),MATCH($W$34,Tab_UBIGEO[#Headers],0)),"")</f>
        <v/>
      </c>
      <c r="X1777" s="51" t="str">
        <f>IFERROR(INDEX(Tab_UBIGEO[],MATCH(PlnMsv_Tab_Documentos[[#This Row],[Departamento]],Tab_UBIGEO[Departamento],0),MATCH(X$34,Tab_UBIGEO[#Headers],0)),"")</f>
        <v/>
      </c>
      <c r="Y1777" s="51" t="str">
        <f>IFERROR(INDEX(Tab_UBIGEO[],MATCH(PlnMsv_Tab_Documentos[[#This Row],[Provincia]],Tab_UBIGEO[Provincia],0),MATCH(Y$34,Tab_UBIGEO[#Headers],0)),"")</f>
        <v/>
      </c>
      <c r="Z1777" s="50" t="str">
        <f>IF(PlnMsv_Tab_Documentos[[#This Row],[Departamento]]&lt;&gt;"",IF(COUNTIF(Tab_UBIGEO[Departamento],PlnMsv_Tab_Documentos[[#This Row],[Departamento]])&gt;=1,1,0),"")</f>
        <v/>
      </c>
      <c r="AA17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7" s="34"/>
    </row>
    <row r="1778" spans="3:29" ht="27.6" customHeight="1">
      <c r="C1778" s="88"/>
      <c r="D1778" s="89"/>
      <c r="E1778" s="90"/>
      <c r="F1778" s="91"/>
      <c r="G1778" s="92"/>
      <c r="H1778" s="93"/>
      <c r="I1778" s="93"/>
      <c r="J1778" s="94"/>
      <c r="K1778" s="94"/>
      <c r="L1778" s="94"/>
      <c r="M1778" s="94"/>
      <c r="N1778" s="94"/>
      <c r="O1778" s="95"/>
      <c r="P1778" s="96"/>
      <c r="T1778" s="49">
        <v>1744</v>
      </c>
      <c r="U17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8" s="50" t="str">
        <f>IFERROR(INDEX(Tab_UBIGEO[],MATCH(PlnMsv_Tab_DocumentosAux[[#This Row],[ADQ_UBIGEO]],Tab_UBIGEO[UBIGEO],0),MATCH($V$34,Tab_UBIGEO[#Headers],0)),"")</f>
        <v/>
      </c>
      <c r="W1778" s="50" t="str">
        <f>IFERROR(INDEX(Tab_UBIGEO[],MATCH(PlnMsv_Tab_DocumentosAux[[#This Row],[ADQ_UBIGEO]],Tab_UBIGEO[UBIGEO],0),MATCH($W$34,Tab_UBIGEO[#Headers],0)),"")</f>
        <v/>
      </c>
      <c r="X1778" s="51" t="str">
        <f>IFERROR(INDEX(Tab_UBIGEO[],MATCH(PlnMsv_Tab_Documentos[[#This Row],[Departamento]],Tab_UBIGEO[Departamento],0),MATCH(X$34,Tab_UBIGEO[#Headers],0)),"")</f>
        <v/>
      </c>
      <c r="Y1778" s="51" t="str">
        <f>IFERROR(INDEX(Tab_UBIGEO[],MATCH(PlnMsv_Tab_Documentos[[#This Row],[Provincia]],Tab_UBIGEO[Provincia],0),MATCH(Y$34,Tab_UBIGEO[#Headers],0)),"")</f>
        <v/>
      </c>
      <c r="Z1778" s="50" t="str">
        <f>IF(PlnMsv_Tab_Documentos[[#This Row],[Departamento]]&lt;&gt;"",IF(COUNTIF(Tab_UBIGEO[Departamento],PlnMsv_Tab_Documentos[[#This Row],[Departamento]])&gt;=1,1,0),"")</f>
        <v/>
      </c>
      <c r="AA17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8" s="34"/>
    </row>
    <row r="1779" spans="3:29" ht="27.6" customHeight="1">
      <c r="C1779" s="88"/>
      <c r="D1779" s="89"/>
      <c r="E1779" s="90"/>
      <c r="F1779" s="91"/>
      <c r="G1779" s="92"/>
      <c r="H1779" s="93"/>
      <c r="I1779" s="93"/>
      <c r="J1779" s="94"/>
      <c r="K1779" s="94"/>
      <c r="L1779" s="94"/>
      <c r="M1779" s="94"/>
      <c r="N1779" s="94"/>
      <c r="O1779" s="95"/>
      <c r="P1779" s="96"/>
      <c r="T1779" s="49">
        <v>1745</v>
      </c>
      <c r="U17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79" s="50" t="str">
        <f>IFERROR(INDEX(Tab_UBIGEO[],MATCH(PlnMsv_Tab_DocumentosAux[[#This Row],[ADQ_UBIGEO]],Tab_UBIGEO[UBIGEO],0),MATCH($V$34,Tab_UBIGEO[#Headers],0)),"")</f>
        <v/>
      </c>
      <c r="W1779" s="50" t="str">
        <f>IFERROR(INDEX(Tab_UBIGEO[],MATCH(PlnMsv_Tab_DocumentosAux[[#This Row],[ADQ_UBIGEO]],Tab_UBIGEO[UBIGEO],0),MATCH($W$34,Tab_UBIGEO[#Headers],0)),"")</f>
        <v/>
      </c>
      <c r="X1779" s="51" t="str">
        <f>IFERROR(INDEX(Tab_UBIGEO[],MATCH(PlnMsv_Tab_Documentos[[#This Row],[Departamento]],Tab_UBIGEO[Departamento],0),MATCH(X$34,Tab_UBIGEO[#Headers],0)),"")</f>
        <v/>
      </c>
      <c r="Y1779" s="51" t="str">
        <f>IFERROR(INDEX(Tab_UBIGEO[],MATCH(PlnMsv_Tab_Documentos[[#This Row],[Provincia]],Tab_UBIGEO[Provincia],0),MATCH(Y$34,Tab_UBIGEO[#Headers],0)),"")</f>
        <v/>
      </c>
      <c r="Z1779" s="50" t="str">
        <f>IF(PlnMsv_Tab_Documentos[[#This Row],[Departamento]]&lt;&gt;"",IF(COUNTIF(Tab_UBIGEO[Departamento],PlnMsv_Tab_Documentos[[#This Row],[Departamento]])&gt;=1,1,0),"")</f>
        <v/>
      </c>
      <c r="AA17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79" s="34"/>
    </row>
    <row r="1780" spans="3:29" ht="27.6" customHeight="1">
      <c r="C1780" s="88"/>
      <c r="D1780" s="89"/>
      <c r="E1780" s="90"/>
      <c r="F1780" s="91"/>
      <c r="G1780" s="92"/>
      <c r="H1780" s="93"/>
      <c r="I1780" s="93"/>
      <c r="J1780" s="94"/>
      <c r="K1780" s="94"/>
      <c r="L1780" s="94"/>
      <c r="M1780" s="94"/>
      <c r="N1780" s="94"/>
      <c r="O1780" s="95"/>
      <c r="P1780" s="96"/>
      <c r="T1780" s="49">
        <v>1746</v>
      </c>
      <c r="U17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0" s="50" t="str">
        <f>IFERROR(INDEX(Tab_UBIGEO[],MATCH(PlnMsv_Tab_DocumentosAux[[#This Row],[ADQ_UBIGEO]],Tab_UBIGEO[UBIGEO],0),MATCH($V$34,Tab_UBIGEO[#Headers],0)),"")</f>
        <v/>
      </c>
      <c r="W1780" s="50" t="str">
        <f>IFERROR(INDEX(Tab_UBIGEO[],MATCH(PlnMsv_Tab_DocumentosAux[[#This Row],[ADQ_UBIGEO]],Tab_UBIGEO[UBIGEO],0),MATCH($W$34,Tab_UBIGEO[#Headers],0)),"")</f>
        <v/>
      </c>
      <c r="X1780" s="51" t="str">
        <f>IFERROR(INDEX(Tab_UBIGEO[],MATCH(PlnMsv_Tab_Documentos[[#This Row],[Departamento]],Tab_UBIGEO[Departamento],0),MATCH(X$34,Tab_UBIGEO[#Headers],0)),"")</f>
        <v/>
      </c>
      <c r="Y1780" s="51" t="str">
        <f>IFERROR(INDEX(Tab_UBIGEO[],MATCH(PlnMsv_Tab_Documentos[[#This Row],[Provincia]],Tab_UBIGEO[Provincia],0),MATCH(Y$34,Tab_UBIGEO[#Headers],0)),"")</f>
        <v/>
      </c>
      <c r="Z1780" s="50" t="str">
        <f>IF(PlnMsv_Tab_Documentos[[#This Row],[Departamento]]&lt;&gt;"",IF(COUNTIF(Tab_UBIGEO[Departamento],PlnMsv_Tab_Documentos[[#This Row],[Departamento]])&gt;=1,1,0),"")</f>
        <v/>
      </c>
      <c r="AA17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0" s="34"/>
    </row>
    <row r="1781" spans="3:29" ht="27.6" customHeight="1">
      <c r="C1781" s="88"/>
      <c r="D1781" s="89"/>
      <c r="E1781" s="90"/>
      <c r="F1781" s="91"/>
      <c r="G1781" s="92"/>
      <c r="H1781" s="93"/>
      <c r="I1781" s="93"/>
      <c r="J1781" s="94"/>
      <c r="K1781" s="94"/>
      <c r="L1781" s="94"/>
      <c r="M1781" s="94"/>
      <c r="N1781" s="94"/>
      <c r="O1781" s="95"/>
      <c r="P1781" s="96"/>
      <c r="T1781" s="49">
        <v>1747</v>
      </c>
      <c r="U17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1" s="50" t="str">
        <f>IFERROR(INDEX(Tab_UBIGEO[],MATCH(PlnMsv_Tab_DocumentosAux[[#This Row],[ADQ_UBIGEO]],Tab_UBIGEO[UBIGEO],0),MATCH($V$34,Tab_UBIGEO[#Headers],0)),"")</f>
        <v/>
      </c>
      <c r="W1781" s="50" t="str">
        <f>IFERROR(INDEX(Tab_UBIGEO[],MATCH(PlnMsv_Tab_DocumentosAux[[#This Row],[ADQ_UBIGEO]],Tab_UBIGEO[UBIGEO],0),MATCH($W$34,Tab_UBIGEO[#Headers],0)),"")</f>
        <v/>
      </c>
      <c r="X1781" s="51" t="str">
        <f>IFERROR(INDEX(Tab_UBIGEO[],MATCH(PlnMsv_Tab_Documentos[[#This Row],[Departamento]],Tab_UBIGEO[Departamento],0),MATCH(X$34,Tab_UBIGEO[#Headers],0)),"")</f>
        <v/>
      </c>
      <c r="Y1781" s="51" t="str">
        <f>IFERROR(INDEX(Tab_UBIGEO[],MATCH(PlnMsv_Tab_Documentos[[#This Row],[Provincia]],Tab_UBIGEO[Provincia],0),MATCH(Y$34,Tab_UBIGEO[#Headers],0)),"")</f>
        <v/>
      </c>
      <c r="Z1781" s="50" t="str">
        <f>IF(PlnMsv_Tab_Documentos[[#This Row],[Departamento]]&lt;&gt;"",IF(COUNTIF(Tab_UBIGEO[Departamento],PlnMsv_Tab_Documentos[[#This Row],[Departamento]])&gt;=1,1,0),"")</f>
        <v/>
      </c>
      <c r="AA17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1" s="34"/>
    </row>
    <row r="1782" spans="3:29" ht="27.6" customHeight="1">
      <c r="C1782" s="88"/>
      <c r="D1782" s="89"/>
      <c r="E1782" s="90"/>
      <c r="F1782" s="91"/>
      <c r="G1782" s="92"/>
      <c r="H1782" s="93"/>
      <c r="I1782" s="93"/>
      <c r="J1782" s="94"/>
      <c r="K1782" s="94"/>
      <c r="L1782" s="94"/>
      <c r="M1782" s="94"/>
      <c r="N1782" s="94"/>
      <c r="O1782" s="95"/>
      <c r="P1782" s="96"/>
      <c r="T1782" s="49">
        <v>1748</v>
      </c>
      <c r="U17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2" s="50" t="str">
        <f>IFERROR(INDEX(Tab_UBIGEO[],MATCH(PlnMsv_Tab_DocumentosAux[[#This Row],[ADQ_UBIGEO]],Tab_UBIGEO[UBIGEO],0),MATCH($V$34,Tab_UBIGEO[#Headers],0)),"")</f>
        <v/>
      </c>
      <c r="W1782" s="50" t="str">
        <f>IFERROR(INDEX(Tab_UBIGEO[],MATCH(PlnMsv_Tab_DocumentosAux[[#This Row],[ADQ_UBIGEO]],Tab_UBIGEO[UBIGEO],0),MATCH($W$34,Tab_UBIGEO[#Headers],0)),"")</f>
        <v/>
      </c>
      <c r="X1782" s="51" t="str">
        <f>IFERROR(INDEX(Tab_UBIGEO[],MATCH(PlnMsv_Tab_Documentos[[#This Row],[Departamento]],Tab_UBIGEO[Departamento],0),MATCH(X$34,Tab_UBIGEO[#Headers],0)),"")</f>
        <v/>
      </c>
      <c r="Y1782" s="51" t="str">
        <f>IFERROR(INDEX(Tab_UBIGEO[],MATCH(PlnMsv_Tab_Documentos[[#This Row],[Provincia]],Tab_UBIGEO[Provincia],0),MATCH(Y$34,Tab_UBIGEO[#Headers],0)),"")</f>
        <v/>
      </c>
      <c r="Z1782" s="50" t="str">
        <f>IF(PlnMsv_Tab_Documentos[[#This Row],[Departamento]]&lt;&gt;"",IF(COUNTIF(Tab_UBIGEO[Departamento],PlnMsv_Tab_Documentos[[#This Row],[Departamento]])&gt;=1,1,0),"")</f>
        <v/>
      </c>
      <c r="AA17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2" s="34"/>
    </row>
    <row r="1783" spans="3:29" ht="27.6" customHeight="1">
      <c r="C1783" s="88"/>
      <c r="D1783" s="89"/>
      <c r="E1783" s="90"/>
      <c r="F1783" s="91"/>
      <c r="G1783" s="92"/>
      <c r="H1783" s="93"/>
      <c r="I1783" s="93"/>
      <c r="J1783" s="94"/>
      <c r="K1783" s="94"/>
      <c r="L1783" s="94"/>
      <c r="M1783" s="94"/>
      <c r="N1783" s="94"/>
      <c r="O1783" s="95"/>
      <c r="P1783" s="96"/>
      <c r="T1783" s="49">
        <v>1749</v>
      </c>
      <c r="U17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3" s="50" t="str">
        <f>IFERROR(INDEX(Tab_UBIGEO[],MATCH(PlnMsv_Tab_DocumentosAux[[#This Row],[ADQ_UBIGEO]],Tab_UBIGEO[UBIGEO],0),MATCH($V$34,Tab_UBIGEO[#Headers],0)),"")</f>
        <v/>
      </c>
      <c r="W1783" s="50" t="str">
        <f>IFERROR(INDEX(Tab_UBIGEO[],MATCH(PlnMsv_Tab_DocumentosAux[[#This Row],[ADQ_UBIGEO]],Tab_UBIGEO[UBIGEO],0),MATCH($W$34,Tab_UBIGEO[#Headers],0)),"")</f>
        <v/>
      </c>
      <c r="X1783" s="51" t="str">
        <f>IFERROR(INDEX(Tab_UBIGEO[],MATCH(PlnMsv_Tab_Documentos[[#This Row],[Departamento]],Tab_UBIGEO[Departamento],0),MATCH(X$34,Tab_UBIGEO[#Headers],0)),"")</f>
        <v/>
      </c>
      <c r="Y1783" s="51" t="str">
        <f>IFERROR(INDEX(Tab_UBIGEO[],MATCH(PlnMsv_Tab_Documentos[[#This Row],[Provincia]],Tab_UBIGEO[Provincia],0),MATCH(Y$34,Tab_UBIGEO[#Headers],0)),"")</f>
        <v/>
      </c>
      <c r="Z1783" s="50" t="str">
        <f>IF(PlnMsv_Tab_Documentos[[#This Row],[Departamento]]&lt;&gt;"",IF(COUNTIF(Tab_UBIGEO[Departamento],PlnMsv_Tab_Documentos[[#This Row],[Departamento]])&gt;=1,1,0),"")</f>
        <v/>
      </c>
      <c r="AA17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3" s="34"/>
    </row>
    <row r="1784" spans="3:29" ht="27.6" customHeight="1">
      <c r="C1784" s="88"/>
      <c r="D1784" s="89"/>
      <c r="E1784" s="90"/>
      <c r="F1784" s="91"/>
      <c r="G1784" s="92"/>
      <c r="H1784" s="93"/>
      <c r="I1784" s="93"/>
      <c r="J1784" s="94"/>
      <c r="K1784" s="94"/>
      <c r="L1784" s="94"/>
      <c r="M1784" s="94"/>
      <c r="N1784" s="94"/>
      <c r="O1784" s="95"/>
      <c r="P1784" s="96"/>
      <c r="T1784" s="49">
        <v>1750</v>
      </c>
      <c r="U17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4" s="50" t="str">
        <f>IFERROR(INDEX(Tab_UBIGEO[],MATCH(PlnMsv_Tab_DocumentosAux[[#This Row],[ADQ_UBIGEO]],Tab_UBIGEO[UBIGEO],0),MATCH($V$34,Tab_UBIGEO[#Headers],0)),"")</f>
        <v/>
      </c>
      <c r="W1784" s="50" t="str">
        <f>IFERROR(INDEX(Tab_UBIGEO[],MATCH(PlnMsv_Tab_DocumentosAux[[#This Row],[ADQ_UBIGEO]],Tab_UBIGEO[UBIGEO],0),MATCH($W$34,Tab_UBIGEO[#Headers],0)),"")</f>
        <v/>
      </c>
      <c r="X1784" s="51" t="str">
        <f>IFERROR(INDEX(Tab_UBIGEO[],MATCH(PlnMsv_Tab_Documentos[[#This Row],[Departamento]],Tab_UBIGEO[Departamento],0),MATCH(X$34,Tab_UBIGEO[#Headers],0)),"")</f>
        <v/>
      </c>
      <c r="Y1784" s="51" t="str">
        <f>IFERROR(INDEX(Tab_UBIGEO[],MATCH(PlnMsv_Tab_Documentos[[#This Row],[Provincia]],Tab_UBIGEO[Provincia],0),MATCH(Y$34,Tab_UBIGEO[#Headers],0)),"")</f>
        <v/>
      </c>
      <c r="Z1784" s="50" t="str">
        <f>IF(PlnMsv_Tab_Documentos[[#This Row],[Departamento]]&lt;&gt;"",IF(COUNTIF(Tab_UBIGEO[Departamento],PlnMsv_Tab_Documentos[[#This Row],[Departamento]])&gt;=1,1,0),"")</f>
        <v/>
      </c>
      <c r="AA17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4" s="34"/>
    </row>
    <row r="1785" spans="3:29" ht="27.6" customHeight="1">
      <c r="C1785" s="88"/>
      <c r="D1785" s="89"/>
      <c r="E1785" s="90"/>
      <c r="F1785" s="91"/>
      <c r="G1785" s="92"/>
      <c r="H1785" s="93"/>
      <c r="I1785" s="93"/>
      <c r="J1785" s="94"/>
      <c r="K1785" s="94"/>
      <c r="L1785" s="94"/>
      <c r="M1785" s="94"/>
      <c r="N1785" s="94"/>
      <c r="O1785" s="95"/>
      <c r="P1785" s="96"/>
      <c r="T1785" s="49">
        <v>1751</v>
      </c>
      <c r="U17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5" s="50" t="str">
        <f>IFERROR(INDEX(Tab_UBIGEO[],MATCH(PlnMsv_Tab_DocumentosAux[[#This Row],[ADQ_UBIGEO]],Tab_UBIGEO[UBIGEO],0),MATCH($V$34,Tab_UBIGEO[#Headers],0)),"")</f>
        <v/>
      </c>
      <c r="W1785" s="50" t="str">
        <f>IFERROR(INDEX(Tab_UBIGEO[],MATCH(PlnMsv_Tab_DocumentosAux[[#This Row],[ADQ_UBIGEO]],Tab_UBIGEO[UBIGEO],0),MATCH($W$34,Tab_UBIGEO[#Headers],0)),"")</f>
        <v/>
      </c>
      <c r="X1785" s="51" t="str">
        <f>IFERROR(INDEX(Tab_UBIGEO[],MATCH(PlnMsv_Tab_Documentos[[#This Row],[Departamento]],Tab_UBIGEO[Departamento],0),MATCH(X$34,Tab_UBIGEO[#Headers],0)),"")</f>
        <v/>
      </c>
      <c r="Y1785" s="51" t="str">
        <f>IFERROR(INDEX(Tab_UBIGEO[],MATCH(PlnMsv_Tab_Documentos[[#This Row],[Provincia]],Tab_UBIGEO[Provincia],0),MATCH(Y$34,Tab_UBIGEO[#Headers],0)),"")</f>
        <v/>
      </c>
      <c r="Z1785" s="50" t="str">
        <f>IF(PlnMsv_Tab_Documentos[[#This Row],[Departamento]]&lt;&gt;"",IF(COUNTIF(Tab_UBIGEO[Departamento],PlnMsv_Tab_Documentos[[#This Row],[Departamento]])&gt;=1,1,0),"")</f>
        <v/>
      </c>
      <c r="AA17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5" s="34"/>
    </row>
    <row r="1786" spans="3:29" ht="27.6" customHeight="1">
      <c r="C1786" s="88"/>
      <c r="D1786" s="89"/>
      <c r="E1786" s="90"/>
      <c r="F1786" s="91"/>
      <c r="G1786" s="92"/>
      <c r="H1786" s="93"/>
      <c r="I1786" s="93"/>
      <c r="J1786" s="94"/>
      <c r="K1786" s="94"/>
      <c r="L1786" s="94"/>
      <c r="M1786" s="94"/>
      <c r="N1786" s="94"/>
      <c r="O1786" s="95"/>
      <c r="P1786" s="96"/>
      <c r="T1786" s="49">
        <v>1752</v>
      </c>
      <c r="U17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6" s="50" t="str">
        <f>IFERROR(INDEX(Tab_UBIGEO[],MATCH(PlnMsv_Tab_DocumentosAux[[#This Row],[ADQ_UBIGEO]],Tab_UBIGEO[UBIGEO],0),MATCH($V$34,Tab_UBIGEO[#Headers],0)),"")</f>
        <v/>
      </c>
      <c r="W1786" s="50" t="str">
        <f>IFERROR(INDEX(Tab_UBIGEO[],MATCH(PlnMsv_Tab_DocumentosAux[[#This Row],[ADQ_UBIGEO]],Tab_UBIGEO[UBIGEO],0),MATCH($W$34,Tab_UBIGEO[#Headers],0)),"")</f>
        <v/>
      </c>
      <c r="X1786" s="51" t="str">
        <f>IFERROR(INDEX(Tab_UBIGEO[],MATCH(PlnMsv_Tab_Documentos[[#This Row],[Departamento]],Tab_UBIGEO[Departamento],0),MATCH(X$34,Tab_UBIGEO[#Headers],0)),"")</f>
        <v/>
      </c>
      <c r="Y1786" s="51" t="str">
        <f>IFERROR(INDEX(Tab_UBIGEO[],MATCH(PlnMsv_Tab_Documentos[[#This Row],[Provincia]],Tab_UBIGEO[Provincia],0),MATCH(Y$34,Tab_UBIGEO[#Headers],0)),"")</f>
        <v/>
      </c>
      <c r="Z1786" s="50" t="str">
        <f>IF(PlnMsv_Tab_Documentos[[#This Row],[Departamento]]&lt;&gt;"",IF(COUNTIF(Tab_UBIGEO[Departamento],PlnMsv_Tab_Documentos[[#This Row],[Departamento]])&gt;=1,1,0),"")</f>
        <v/>
      </c>
      <c r="AA17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6" s="34"/>
    </row>
    <row r="1787" spans="3:29" ht="27.6" customHeight="1">
      <c r="C1787" s="88"/>
      <c r="D1787" s="89"/>
      <c r="E1787" s="90"/>
      <c r="F1787" s="91"/>
      <c r="G1787" s="92"/>
      <c r="H1787" s="93"/>
      <c r="I1787" s="93"/>
      <c r="J1787" s="94"/>
      <c r="K1787" s="94"/>
      <c r="L1787" s="94"/>
      <c r="M1787" s="94"/>
      <c r="N1787" s="94"/>
      <c r="O1787" s="95"/>
      <c r="P1787" s="96"/>
      <c r="T1787" s="49">
        <v>1753</v>
      </c>
      <c r="U17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7" s="50" t="str">
        <f>IFERROR(INDEX(Tab_UBIGEO[],MATCH(PlnMsv_Tab_DocumentosAux[[#This Row],[ADQ_UBIGEO]],Tab_UBIGEO[UBIGEO],0),MATCH($V$34,Tab_UBIGEO[#Headers],0)),"")</f>
        <v/>
      </c>
      <c r="W1787" s="50" t="str">
        <f>IFERROR(INDEX(Tab_UBIGEO[],MATCH(PlnMsv_Tab_DocumentosAux[[#This Row],[ADQ_UBIGEO]],Tab_UBIGEO[UBIGEO],0),MATCH($W$34,Tab_UBIGEO[#Headers],0)),"")</f>
        <v/>
      </c>
      <c r="X1787" s="51" t="str">
        <f>IFERROR(INDEX(Tab_UBIGEO[],MATCH(PlnMsv_Tab_Documentos[[#This Row],[Departamento]],Tab_UBIGEO[Departamento],0),MATCH(X$34,Tab_UBIGEO[#Headers],0)),"")</f>
        <v/>
      </c>
      <c r="Y1787" s="51" t="str">
        <f>IFERROR(INDEX(Tab_UBIGEO[],MATCH(PlnMsv_Tab_Documentos[[#This Row],[Provincia]],Tab_UBIGEO[Provincia],0),MATCH(Y$34,Tab_UBIGEO[#Headers],0)),"")</f>
        <v/>
      </c>
      <c r="Z1787" s="50" t="str">
        <f>IF(PlnMsv_Tab_Documentos[[#This Row],[Departamento]]&lt;&gt;"",IF(COUNTIF(Tab_UBIGEO[Departamento],PlnMsv_Tab_Documentos[[#This Row],[Departamento]])&gt;=1,1,0),"")</f>
        <v/>
      </c>
      <c r="AA17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7" s="34"/>
    </row>
    <row r="1788" spans="3:29" ht="27.6" customHeight="1">
      <c r="C1788" s="88"/>
      <c r="D1788" s="89"/>
      <c r="E1788" s="90"/>
      <c r="F1788" s="91"/>
      <c r="G1788" s="92"/>
      <c r="H1788" s="93"/>
      <c r="I1788" s="93"/>
      <c r="J1788" s="94"/>
      <c r="K1788" s="94"/>
      <c r="L1788" s="94"/>
      <c r="M1788" s="94"/>
      <c r="N1788" s="94"/>
      <c r="O1788" s="95"/>
      <c r="P1788" s="96"/>
      <c r="T1788" s="49">
        <v>1754</v>
      </c>
      <c r="U17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8" s="50" t="str">
        <f>IFERROR(INDEX(Tab_UBIGEO[],MATCH(PlnMsv_Tab_DocumentosAux[[#This Row],[ADQ_UBIGEO]],Tab_UBIGEO[UBIGEO],0),MATCH($V$34,Tab_UBIGEO[#Headers],0)),"")</f>
        <v/>
      </c>
      <c r="W1788" s="50" t="str">
        <f>IFERROR(INDEX(Tab_UBIGEO[],MATCH(PlnMsv_Tab_DocumentosAux[[#This Row],[ADQ_UBIGEO]],Tab_UBIGEO[UBIGEO],0),MATCH($W$34,Tab_UBIGEO[#Headers],0)),"")</f>
        <v/>
      </c>
      <c r="X1788" s="51" t="str">
        <f>IFERROR(INDEX(Tab_UBIGEO[],MATCH(PlnMsv_Tab_Documentos[[#This Row],[Departamento]],Tab_UBIGEO[Departamento],0),MATCH(X$34,Tab_UBIGEO[#Headers],0)),"")</f>
        <v/>
      </c>
      <c r="Y1788" s="51" t="str">
        <f>IFERROR(INDEX(Tab_UBIGEO[],MATCH(PlnMsv_Tab_Documentos[[#This Row],[Provincia]],Tab_UBIGEO[Provincia],0),MATCH(Y$34,Tab_UBIGEO[#Headers],0)),"")</f>
        <v/>
      </c>
      <c r="Z1788" s="50" t="str">
        <f>IF(PlnMsv_Tab_Documentos[[#This Row],[Departamento]]&lt;&gt;"",IF(COUNTIF(Tab_UBIGEO[Departamento],PlnMsv_Tab_Documentos[[#This Row],[Departamento]])&gt;=1,1,0),"")</f>
        <v/>
      </c>
      <c r="AA17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8" s="34"/>
    </row>
    <row r="1789" spans="3:29" ht="27.6" customHeight="1">
      <c r="C1789" s="88"/>
      <c r="D1789" s="89"/>
      <c r="E1789" s="90"/>
      <c r="F1789" s="91"/>
      <c r="G1789" s="92"/>
      <c r="H1789" s="93"/>
      <c r="I1789" s="93"/>
      <c r="J1789" s="94"/>
      <c r="K1789" s="94"/>
      <c r="L1789" s="94"/>
      <c r="M1789" s="94"/>
      <c r="N1789" s="94"/>
      <c r="O1789" s="95"/>
      <c r="P1789" s="96"/>
      <c r="T1789" s="49">
        <v>1755</v>
      </c>
      <c r="U17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89" s="50" t="str">
        <f>IFERROR(INDEX(Tab_UBIGEO[],MATCH(PlnMsv_Tab_DocumentosAux[[#This Row],[ADQ_UBIGEO]],Tab_UBIGEO[UBIGEO],0),MATCH($V$34,Tab_UBIGEO[#Headers],0)),"")</f>
        <v/>
      </c>
      <c r="W1789" s="50" t="str">
        <f>IFERROR(INDEX(Tab_UBIGEO[],MATCH(PlnMsv_Tab_DocumentosAux[[#This Row],[ADQ_UBIGEO]],Tab_UBIGEO[UBIGEO],0),MATCH($W$34,Tab_UBIGEO[#Headers],0)),"")</f>
        <v/>
      </c>
      <c r="X1789" s="51" t="str">
        <f>IFERROR(INDEX(Tab_UBIGEO[],MATCH(PlnMsv_Tab_Documentos[[#This Row],[Departamento]],Tab_UBIGEO[Departamento],0),MATCH(X$34,Tab_UBIGEO[#Headers],0)),"")</f>
        <v/>
      </c>
      <c r="Y1789" s="51" t="str">
        <f>IFERROR(INDEX(Tab_UBIGEO[],MATCH(PlnMsv_Tab_Documentos[[#This Row],[Provincia]],Tab_UBIGEO[Provincia],0),MATCH(Y$34,Tab_UBIGEO[#Headers],0)),"")</f>
        <v/>
      </c>
      <c r="Z1789" s="50" t="str">
        <f>IF(PlnMsv_Tab_Documentos[[#This Row],[Departamento]]&lt;&gt;"",IF(COUNTIF(Tab_UBIGEO[Departamento],PlnMsv_Tab_Documentos[[#This Row],[Departamento]])&gt;=1,1,0),"")</f>
        <v/>
      </c>
      <c r="AA17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89" s="34"/>
    </row>
    <row r="1790" spans="3:29" ht="27.6" customHeight="1">
      <c r="C1790" s="88"/>
      <c r="D1790" s="89"/>
      <c r="E1790" s="90"/>
      <c r="F1790" s="91"/>
      <c r="G1790" s="92"/>
      <c r="H1790" s="93"/>
      <c r="I1790" s="93"/>
      <c r="J1790" s="94"/>
      <c r="K1790" s="94"/>
      <c r="L1790" s="94"/>
      <c r="M1790" s="94"/>
      <c r="N1790" s="94"/>
      <c r="O1790" s="95"/>
      <c r="P1790" s="96"/>
      <c r="T1790" s="49">
        <v>1756</v>
      </c>
      <c r="U17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0" s="50" t="str">
        <f>IFERROR(INDEX(Tab_UBIGEO[],MATCH(PlnMsv_Tab_DocumentosAux[[#This Row],[ADQ_UBIGEO]],Tab_UBIGEO[UBIGEO],0),MATCH($V$34,Tab_UBIGEO[#Headers],0)),"")</f>
        <v/>
      </c>
      <c r="W1790" s="50" t="str">
        <f>IFERROR(INDEX(Tab_UBIGEO[],MATCH(PlnMsv_Tab_DocumentosAux[[#This Row],[ADQ_UBIGEO]],Tab_UBIGEO[UBIGEO],0),MATCH($W$34,Tab_UBIGEO[#Headers],0)),"")</f>
        <v/>
      </c>
      <c r="X1790" s="51" t="str">
        <f>IFERROR(INDEX(Tab_UBIGEO[],MATCH(PlnMsv_Tab_Documentos[[#This Row],[Departamento]],Tab_UBIGEO[Departamento],0),MATCH(X$34,Tab_UBIGEO[#Headers],0)),"")</f>
        <v/>
      </c>
      <c r="Y1790" s="51" t="str">
        <f>IFERROR(INDEX(Tab_UBIGEO[],MATCH(PlnMsv_Tab_Documentos[[#This Row],[Provincia]],Tab_UBIGEO[Provincia],0),MATCH(Y$34,Tab_UBIGEO[#Headers],0)),"")</f>
        <v/>
      </c>
      <c r="Z1790" s="50" t="str">
        <f>IF(PlnMsv_Tab_Documentos[[#This Row],[Departamento]]&lt;&gt;"",IF(COUNTIF(Tab_UBIGEO[Departamento],PlnMsv_Tab_Documentos[[#This Row],[Departamento]])&gt;=1,1,0),"")</f>
        <v/>
      </c>
      <c r="AA17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0" s="34"/>
    </row>
    <row r="1791" spans="3:29" ht="27.6" customHeight="1">
      <c r="C1791" s="88"/>
      <c r="D1791" s="89"/>
      <c r="E1791" s="90"/>
      <c r="F1791" s="91"/>
      <c r="G1791" s="92"/>
      <c r="H1791" s="93"/>
      <c r="I1791" s="93"/>
      <c r="J1791" s="94"/>
      <c r="K1791" s="94"/>
      <c r="L1791" s="94"/>
      <c r="M1791" s="94"/>
      <c r="N1791" s="94"/>
      <c r="O1791" s="95"/>
      <c r="P1791" s="96"/>
      <c r="T1791" s="49">
        <v>1757</v>
      </c>
      <c r="U17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1" s="50" t="str">
        <f>IFERROR(INDEX(Tab_UBIGEO[],MATCH(PlnMsv_Tab_DocumentosAux[[#This Row],[ADQ_UBIGEO]],Tab_UBIGEO[UBIGEO],0),MATCH($V$34,Tab_UBIGEO[#Headers],0)),"")</f>
        <v/>
      </c>
      <c r="W1791" s="50" t="str">
        <f>IFERROR(INDEX(Tab_UBIGEO[],MATCH(PlnMsv_Tab_DocumentosAux[[#This Row],[ADQ_UBIGEO]],Tab_UBIGEO[UBIGEO],0),MATCH($W$34,Tab_UBIGEO[#Headers],0)),"")</f>
        <v/>
      </c>
      <c r="X1791" s="51" t="str">
        <f>IFERROR(INDEX(Tab_UBIGEO[],MATCH(PlnMsv_Tab_Documentos[[#This Row],[Departamento]],Tab_UBIGEO[Departamento],0),MATCH(X$34,Tab_UBIGEO[#Headers],0)),"")</f>
        <v/>
      </c>
      <c r="Y1791" s="51" t="str">
        <f>IFERROR(INDEX(Tab_UBIGEO[],MATCH(PlnMsv_Tab_Documentos[[#This Row],[Provincia]],Tab_UBIGEO[Provincia],0),MATCH(Y$34,Tab_UBIGEO[#Headers],0)),"")</f>
        <v/>
      </c>
      <c r="Z1791" s="50" t="str">
        <f>IF(PlnMsv_Tab_Documentos[[#This Row],[Departamento]]&lt;&gt;"",IF(COUNTIF(Tab_UBIGEO[Departamento],PlnMsv_Tab_Documentos[[#This Row],[Departamento]])&gt;=1,1,0),"")</f>
        <v/>
      </c>
      <c r="AA17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1" s="34"/>
    </row>
    <row r="1792" spans="3:29" ht="27.6" customHeight="1">
      <c r="C1792" s="88"/>
      <c r="D1792" s="89"/>
      <c r="E1792" s="90"/>
      <c r="F1792" s="91"/>
      <c r="G1792" s="92"/>
      <c r="H1792" s="93"/>
      <c r="I1792" s="93"/>
      <c r="J1792" s="94"/>
      <c r="K1792" s="94"/>
      <c r="L1792" s="94"/>
      <c r="M1792" s="94"/>
      <c r="N1792" s="94"/>
      <c r="O1792" s="95"/>
      <c r="P1792" s="96"/>
      <c r="T1792" s="49">
        <v>1758</v>
      </c>
      <c r="U17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2" s="50" t="str">
        <f>IFERROR(INDEX(Tab_UBIGEO[],MATCH(PlnMsv_Tab_DocumentosAux[[#This Row],[ADQ_UBIGEO]],Tab_UBIGEO[UBIGEO],0),MATCH($V$34,Tab_UBIGEO[#Headers],0)),"")</f>
        <v/>
      </c>
      <c r="W1792" s="50" t="str">
        <f>IFERROR(INDEX(Tab_UBIGEO[],MATCH(PlnMsv_Tab_DocumentosAux[[#This Row],[ADQ_UBIGEO]],Tab_UBIGEO[UBIGEO],0),MATCH($W$34,Tab_UBIGEO[#Headers],0)),"")</f>
        <v/>
      </c>
      <c r="X1792" s="51" t="str">
        <f>IFERROR(INDEX(Tab_UBIGEO[],MATCH(PlnMsv_Tab_Documentos[[#This Row],[Departamento]],Tab_UBIGEO[Departamento],0),MATCH(X$34,Tab_UBIGEO[#Headers],0)),"")</f>
        <v/>
      </c>
      <c r="Y1792" s="51" t="str">
        <f>IFERROR(INDEX(Tab_UBIGEO[],MATCH(PlnMsv_Tab_Documentos[[#This Row],[Provincia]],Tab_UBIGEO[Provincia],0),MATCH(Y$34,Tab_UBIGEO[#Headers],0)),"")</f>
        <v/>
      </c>
      <c r="Z1792" s="50" t="str">
        <f>IF(PlnMsv_Tab_Documentos[[#This Row],[Departamento]]&lt;&gt;"",IF(COUNTIF(Tab_UBIGEO[Departamento],PlnMsv_Tab_Documentos[[#This Row],[Departamento]])&gt;=1,1,0),"")</f>
        <v/>
      </c>
      <c r="AA17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2" s="34"/>
    </row>
    <row r="1793" spans="3:29" ht="27.6" customHeight="1">
      <c r="C1793" s="88"/>
      <c r="D1793" s="89"/>
      <c r="E1793" s="90"/>
      <c r="F1793" s="91"/>
      <c r="G1793" s="92"/>
      <c r="H1793" s="93"/>
      <c r="I1793" s="93"/>
      <c r="J1793" s="94"/>
      <c r="K1793" s="94"/>
      <c r="L1793" s="94"/>
      <c r="M1793" s="94"/>
      <c r="N1793" s="94"/>
      <c r="O1793" s="95"/>
      <c r="P1793" s="96"/>
      <c r="T1793" s="49">
        <v>1759</v>
      </c>
      <c r="U17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3" s="50" t="str">
        <f>IFERROR(INDEX(Tab_UBIGEO[],MATCH(PlnMsv_Tab_DocumentosAux[[#This Row],[ADQ_UBIGEO]],Tab_UBIGEO[UBIGEO],0),MATCH($V$34,Tab_UBIGEO[#Headers],0)),"")</f>
        <v/>
      </c>
      <c r="W1793" s="50" t="str">
        <f>IFERROR(INDEX(Tab_UBIGEO[],MATCH(PlnMsv_Tab_DocumentosAux[[#This Row],[ADQ_UBIGEO]],Tab_UBIGEO[UBIGEO],0),MATCH($W$34,Tab_UBIGEO[#Headers],0)),"")</f>
        <v/>
      </c>
      <c r="X1793" s="51" t="str">
        <f>IFERROR(INDEX(Tab_UBIGEO[],MATCH(PlnMsv_Tab_Documentos[[#This Row],[Departamento]],Tab_UBIGEO[Departamento],0),MATCH(X$34,Tab_UBIGEO[#Headers],0)),"")</f>
        <v/>
      </c>
      <c r="Y1793" s="51" t="str">
        <f>IFERROR(INDEX(Tab_UBIGEO[],MATCH(PlnMsv_Tab_Documentos[[#This Row],[Provincia]],Tab_UBIGEO[Provincia],0),MATCH(Y$34,Tab_UBIGEO[#Headers],0)),"")</f>
        <v/>
      </c>
      <c r="Z1793" s="50" t="str">
        <f>IF(PlnMsv_Tab_Documentos[[#This Row],[Departamento]]&lt;&gt;"",IF(COUNTIF(Tab_UBIGEO[Departamento],PlnMsv_Tab_Documentos[[#This Row],[Departamento]])&gt;=1,1,0),"")</f>
        <v/>
      </c>
      <c r="AA17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3" s="34"/>
    </row>
    <row r="1794" spans="3:29" ht="27.6" customHeight="1">
      <c r="C1794" s="88"/>
      <c r="D1794" s="89"/>
      <c r="E1794" s="90"/>
      <c r="F1794" s="91"/>
      <c r="G1794" s="92"/>
      <c r="H1794" s="93"/>
      <c r="I1794" s="93"/>
      <c r="J1794" s="94"/>
      <c r="K1794" s="94"/>
      <c r="L1794" s="94"/>
      <c r="M1794" s="94"/>
      <c r="N1794" s="94"/>
      <c r="O1794" s="95"/>
      <c r="P1794" s="96"/>
      <c r="T1794" s="49">
        <v>1760</v>
      </c>
      <c r="U17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4" s="50" t="str">
        <f>IFERROR(INDEX(Tab_UBIGEO[],MATCH(PlnMsv_Tab_DocumentosAux[[#This Row],[ADQ_UBIGEO]],Tab_UBIGEO[UBIGEO],0),MATCH($V$34,Tab_UBIGEO[#Headers],0)),"")</f>
        <v/>
      </c>
      <c r="W1794" s="50" t="str">
        <f>IFERROR(INDEX(Tab_UBIGEO[],MATCH(PlnMsv_Tab_DocumentosAux[[#This Row],[ADQ_UBIGEO]],Tab_UBIGEO[UBIGEO],0),MATCH($W$34,Tab_UBIGEO[#Headers],0)),"")</f>
        <v/>
      </c>
      <c r="X1794" s="51" t="str">
        <f>IFERROR(INDEX(Tab_UBIGEO[],MATCH(PlnMsv_Tab_Documentos[[#This Row],[Departamento]],Tab_UBIGEO[Departamento],0),MATCH(X$34,Tab_UBIGEO[#Headers],0)),"")</f>
        <v/>
      </c>
      <c r="Y1794" s="51" t="str">
        <f>IFERROR(INDEX(Tab_UBIGEO[],MATCH(PlnMsv_Tab_Documentos[[#This Row],[Provincia]],Tab_UBIGEO[Provincia],0),MATCH(Y$34,Tab_UBIGEO[#Headers],0)),"")</f>
        <v/>
      </c>
      <c r="Z1794" s="50" t="str">
        <f>IF(PlnMsv_Tab_Documentos[[#This Row],[Departamento]]&lt;&gt;"",IF(COUNTIF(Tab_UBIGEO[Departamento],PlnMsv_Tab_Documentos[[#This Row],[Departamento]])&gt;=1,1,0),"")</f>
        <v/>
      </c>
      <c r="AA17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4" s="34"/>
    </row>
    <row r="1795" spans="3:29" ht="27.6" customHeight="1">
      <c r="C1795" s="88"/>
      <c r="D1795" s="89"/>
      <c r="E1795" s="90"/>
      <c r="F1795" s="91"/>
      <c r="G1795" s="92"/>
      <c r="H1795" s="93"/>
      <c r="I1795" s="93"/>
      <c r="J1795" s="94"/>
      <c r="K1795" s="94"/>
      <c r="L1795" s="94"/>
      <c r="M1795" s="94"/>
      <c r="N1795" s="94"/>
      <c r="O1795" s="95"/>
      <c r="P1795" s="96"/>
      <c r="T1795" s="49">
        <v>1761</v>
      </c>
      <c r="U17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5" s="50" t="str">
        <f>IFERROR(INDEX(Tab_UBIGEO[],MATCH(PlnMsv_Tab_DocumentosAux[[#This Row],[ADQ_UBIGEO]],Tab_UBIGEO[UBIGEO],0),MATCH($V$34,Tab_UBIGEO[#Headers],0)),"")</f>
        <v/>
      </c>
      <c r="W1795" s="50" t="str">
        <f>IFERROR(INDEX(Tab_UBIGEO[],MATCH(PlnMsv_Tab_DocumentosAux[[#This Row],[ADQ_UBIGEO]],Tab_UBIGEO[UBIGEO],0),MATCH($W$34,Tab_UBIGEO[#Headers],0)),"")</f>
        <v/>
      </c>
      <c r="X1795" s="51" t="str">
        <f>IFERROR(INDEX(Tab_UBIGEO[],MATCH(PlnMsv_Tab_Documentos[[#This Row],[Departamento]],Tab_UBIGEO[Departamento],0),MATCH(X$34,Tab_UBIGEO[#Headers],0)),"")</f>
        <v/>
      </c>
      <c r="Y1795" s="51" t="str">
        <f>IFERROR(INDEX(Tab_UBIGEO[],MATCH(PlnMsv_Tab_Documentos[[#This Row],[Provincia]],Tab_UBIGEO[Provincia],0),MATCH(Y$34,Tab_UBIGEO[#Headers],0)),"")</f>
        <v/>
      </c>
      <c r="Z1795" s="50" t="str">
        <f>IF(PlnMsv_Tab_Documentos[[#This Row],[Departamento]]&lt;&gt;"",IF(COUNTIF(Tab_UBIGEO[Departamento],PlnMsv_Tab_Documentos[[#This Row],[Departamento]])&gt;=1,1,0),"")</f>
        <v/>
      </c>
      <c r="AA17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5" s="34"/>
    </row>
    <row r="1796" spans="3:29" ht="27.6" customHeight="1">
      <c r="C1796" s="88"/>
      <c r="D1796" s="89"/>
      <c r="E1796" s="90"/>
      <c r="F1796" s="91"/>
      <c r="G1796" s="92"/>
      <c r="H1796" s="93"/>
      <c r="I1796" s="93"/>
      <c r="J1796" s="94"/>
      <c r="K1796" s="94"/>
      <c r="L1796" s="94"/>
      <c r="M1796" s="94"/>
      <c r="N1796" s="94"/>
      <c r="O1796" s="95"/>
      <c r="P1796" s="96"/>
      <c r="T1796" s="49">
        <v>1762</v>
      </c>
      <c r="U17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6" s="50" t="str">
        <f>IFERROR(INDEX(Tab_UBIGEO[],MATCH(PlnMsv_Tab_DocumentosAux[[#This Row],[ADQ_UBIGEO]],Tab_UBIGEO[UBIGEO],0),MATCH($V$34,Tab_UBIGEO[#Headers],0)),"")</f>
        <v/>
      </c>
      <c r="W1796" s="50" t="str">
        <f>IFERROR(INDEX(Tab_UBIGEO[],MATCH(PlnMsv_Tab_DocumentosAux[[#This Row],[ADQ_UBIGEO]],Tab_UBIGEO[UBIGEO],0),MATCH($W$34,Tab_UBIGEO[#Headers],0)),"")</f>
        <v/>
      </c>
      <c r="X1796" s="51" t="str">
        <f>IFERROR(INDEX(Tab_UBIGEO[],MATCH(PlnMsv_Tab_Documentos[[#This Row],[Departamento]],Tab_UBIGEO[Departamento],0),MATCH(X$34,Tab_UBIGEO[#Headers],0)),"")</f>
        <v/>
      </c>
      <c r="Y1796" s="51" t="str">
        <f>IFERROR(INDEX(Tab_UBIGEO[],MATCH(PlnMsv_Tab_Documentos[[#This Row],[Provincia]],Tab_UBIGEO[Provincia],0),MATCH(Y$34,Tab_UBIGEO[#Headers],0)),"")</f>
        <v/>
      </c>
      <c r="Z1796" s="50" t="str">
        <f>IF(PlnMsv_Tab_Documentos[[#This Row],[Departamento]]&lt;&gt;"",IF(COUNTIF(Tab_UBIGEO[Departamento],PlnMsv_Tab_Documentos[[#This Row],[Departamento]])&gt;=1,1,0),"")</f>
        <v/>
      </c>
      <c r="AA17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6" s="34"/>
    </row>
    <row r="1797" spans="3:29" ht="27.6" customHeight="1">
      <c r="C1797" s="88"/>
      <c r="D1797" s="89"/>
      <c r="E1797" s="90"/>
      <c r="F1797" s="91"/>
      <c r="G1797" s="92"/>
      <c r="H1797" s="93"/>
      <c r="I1797" s="93"/>
      <c r="J1797" s="94"/>
      <c r="K1797" s="94"/>
      <c r="L1797" s="94"/>
      <c r="M1797" s="94"/>
      <c r="N1797" s="94"/>
      <c r="O1797" s="95"/>
      <c r="P1797" s="96"/>
      <c r="T1797" s="49">
        <v>1763</v>
      </c>
      <c r="U17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7" s="50" t="str">
        <f>IFERROR(INDEX(Tab_UBIGEO[],MATCH(PlnMsv_Tab_DocumentosAux[[#This Row],[ADQ_UBIGEO]],Tab_UBIGEO[UBIGEO],0),MATCH($V$34,Tab_UBIGEO[#Headers],0)),"")</f>
        <v/>
      </c>
      <c r="W1797" s="50" t="str">
        <f>IFERROR(INDEX(Tab_UBIGEO[],MATCH(PlnMsv_Tab_DocumentosAux[[#This Row],[ADQ_UBIGEO]],Tab_UBIGEO[UBIGEO],0),MATCH($W$34,Tab_UBIGEO[#Headers],0)),"")</f>
        <v/>
      </c>
      <c r="X1797" s="51" t="str">
        <f>IFERROR(INDEX(Tab_UBIGEO[],MATCH(PlnMsv_Tab_Documentos[[#This Row],[Departamento]],Tab_UBIGEO[Departamento],0),MATCH(X$34,Tab_UBIGEO[#Headers],0)),"")</f>
        <v/>
      </c>
      <c r="Y1797" s="51" t="str">
        <f>IFERROR(INDEX(Tab_UBIGEO[],MATCH(PlnMsv_Tab_Documentos[[#This Row],[Provincia]],Tab_UBIGEO[Provincia],0),MATCH(Y$34,Tab_UBIGEO[#Headers],0)),"")</f>
        <v/>
      </c>
      <c r="Z1797" s="50" t="str">
        <f>IF(PlnMsv_Tab_Documentos[[#This Row],[Departamento]]&lt;&gt;"",IF(COUNTIF(Tab_UBIGEO[Departamento],PlnMsv_Tab_Documentos[[#This Row],[Departamento]])&gt;=1,1,0),"")</f>
        <v/>
      </c>
      <c r="AA17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7" s="34"/>
    </row>
    <row r="1798" spans="3:29" ht="27.6" customHeight="1">
      <c r="C1798" s="88"/>
      <c r="D1798" s="89"/>
      <c r="E1798" s="90"/>
      <c r="F1798" s="91"/>
      <c r="G1798" s="92"/>
      <c r="H1798" s="93"/>
      <c r="I1798" s="93"/>
      <c r="J1798" s="94"/>
      <c r="K1798" s="94"/>
      <c r="L1798" s="94"/>
      <c r="M1798" s="94"/>
      <c r="N1798" s="94"/>
      <c r="O1798" s="95"/>
      <c r="P1798" s="96"/>
      <c r="T1798" s="49">
        <v>1764</v>
      </c>
      <c r="U17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8" s="50" t="str">
        <f>IFERROR(INDEX(Tab_UBIGEO[],MATCH(PlnMsv_Tab_DocumentosAux[[#This Row],[ADQ_UBIGEO]],Tab_UBIGEO[UBIGEO],0),MATCH($V$34,Tab_UBIGEO[#Headers],0)),"")</f>
        <v/>
      </c>
      <c r="W1798" s="50" t="str">
        <f>IFERROR(INDEX(Tab_UBIGEO[],MATCH(PlnMsv_Tab_DocumentosAux[[#This Row],[ADQ_UBIGEO]],Tab_UBIGEO[UBIGEO],0),MATCH($W$34,Tab_UBIGEO[#Headers],0)),"")</f>
        <v/>
      </c>
      <c r="X1798" s="51" t="str">
        <f>IFERROR(INDEX(Tab_UBIGEO[],MATCH(PlnMsv_Tab_Documentos[[#This Row],[Departamento]],Tab_UBIGEO[Departamento],0),MATCH(X$34,Tab_UBIGEO[#Headers],0)),"")</f>
        <v/>
      </c>
      <c r="Y1798" s="51" t="str">
        <f>IFERROR(INDEX(Tab_UBIGEO[],MATCH(PlnMsv_Tab_Documentos[[#This Row],[Provincia]],Tab_UBIGEO[Provincia],0),MATCH(Y$34,Tab_UBIGEO[#Headers],0)),"")</f>
        <v/>
      </c>
      <c r="Z1798" s="50" t="str">
        <f>IF(PlnMsv_Tab_Documentos[[#This Row],[Departamento]]&lt;&gt;"",IF(COUNTIF(Tab_UBIGEO[Departamento],PlnMsv_Tab_Documentos[[#This Row],[Departamento]])&gt;=1,1,0),"")</f>
        <v/>
      </c>
      <c r="AA17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8" s="34"/>
    </row>
    <row r="1799" spans="3:29" ht="27.6" customHeight="1">
      <c r="C1799" s="88"/>
      <c r="D1799" s="89"/>
      <c r="E1799" s="90"/>
      <c r="F1799" s="91"/>
      <c r="G1799" s="92"/>
      <c r="H1799" s="93"/>
      <c r="I1799" s="93"/>
      <c r="J1799" s="94"/>
      <c r="K1799" s="94"/>
      <c r="L1799" s="94"/>
      <c r="M1799" s="94"/>
      <c r="N1799" s="94"/>
      <c r="O1799" s="95"/>
      <c r="P1799" s="96"/>
      <c r="T1799" s="49">
        <v>1765</v>
      </c>
      <c r="U17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799" s="50" t="str">
        <f>IFERROR(INDEX(Tab_UBIGEO[],MATCH(PlnMsv_Tab_DocumentosAux[[#This Row],[ADQ_UBIGEO]],Tab_UBIGEO[UBIGEO],0),MATCH($V$34,Tab_UBIGEO[#Headers],0)),"")</f>
        <v/>
      </c>
      <c r="W1799" s="50" t="str">
        <f>IFERROR(INDEX(Tab_UBIGEO[],MATCH(PlnMsv_Tab_DocumentosAux[[#This Row],[ADQ_UBIGEO]],Tab_UBIGEO[UBIGEO],0),MATCH($W$34,Tab_UBIGEO[#Headers],0)),"")</f>
        <v/>
      </c>
      <c r="X1799" s="51" t="str">
        <f>IFERROR(INDEX(Tab_UBIGEO[],MATCH(PlnMsv_Tab_Documentos[[#This Row],[Departamento]],Tab_UBIGEO[Departamento],0),MATCH(X$34,Tab_UBIGEO[#Headers],0)),"")</f>
        <v/>
      </c>
      <c r="Y1799" s="51" t="str">
        <f>IFERROR(INDEX(Tab_UBIGEO[],MATCH(PlnMsv_Tab_Documentos[[#This Row],[Provincia]],Tab_UBIGEO[Provincia],0),MATCH(Y$34,Tab_UBIGEO[#Headers],0)),"")</f>
        <v/>
      </c>
      <c r="Z1799" s="50" t="str">
        <f>IF(PlnMsv_Tab_Documentos[[#This Row],[Departamento]]&lt;&gt;"",IF(COUNTIF(Tab_UBIGEO[Departamento],PlnMsv_Tab_Documentos[[#This Row],[Departamento]])&gt;=1,1,0),"")</f>
        <v/>
      </c>
      <c r="AA17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7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799" s="34"/>
    </row>
    <row r="1800" spans="3:29" ht="27.6" customHeight="1">
      <c r="C1800" s="88"/>
      <c r="D1800" s="89"/>
      <c r="E1800" s="90"/>
      <c r="F1800" s="91"/>
      <c r="G1800" s="92"/>
      <c r="H1800" s="93"/>
      <c r="I1800" s="93"/>
      <c r="J1800" s="94"/>
      <c r="K1800" s="94"/>
      <c r="L1800" s="94"/>
      <c r="M1800" s="94"/>
      <c r="N1800" s="94"/>
      <c r="O1800" s="95"/>
      <c r="P1800" s="96"/>
      <c r="T1800" s="49">
        <v>1766</v>
      </c>
      <c r="U18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0" s="50" t="str">
        <f>IFERROR(INDEX(Tab_UBIGEO[],MATCH(PlnMsv_Tab_DocumentosAux[[#This Row],[ADQ_UBIGEO]],Tab_UBIGEO[UBIGEO],0),MATCH($V$34,Tab_UBIGEO[#Headers],0)),"")</f>
        <v/>
      </c>
      <c r="W1800" s="50" t="str">
        <f>IFERROR(INDEX(Tab_UBIGEO[],MATCH(PlnMsv_Tab_DocumentosAux[[#This Row],[ADQ_UBIGEO]],Tab_UBIGEO[UBIGEO],0),MATCH($W$34,Tab_UBIGEO[#Headers],0)),"")</f>
        <v/>
      </c>
      <c r="X1800" s="51" t="str">
        <f>IFERROR(INDEX(Tab_UBIGEO[],MATCH(PlnMsv_Tab_Documentos[[#This Row],[Departamento]],Tab_UBIGEO[Departamento],0),MATCH(X$34,Tab_UBIGEO[#Headers],0)),"")</f>
        <v/>
      </c>
      <c r="Y1800" s="51" t="str">
        <f>IFERROR(INDEX(Tab_UBIGEO[],MATCH(PlnMsv_Tab_Documentos[[#This Row],[Provincia]],Tab_UBIGEO[Provincia],0),MATCH(Y$34,Tab_UBIGEO[#Headers],0)),"")</f>
        <v/>
      </c>
      <c r="Z1800" s="50" t="str">
        <f>IF(PlnMsv_Tab_Documentos[[#This Row],[Departamento]]&lt;&gt;"",IF(COUNTIF(Tab_UBIGEO[Departamento],PlnMsv_Tab_Documentos[[#This Row],[Departamento]])&gt;=1,1,0),"")</f>
        <v/>
      </c>
      <c r="AA18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0" s="34"/>
    </row>
    <row r="1801" spans="3:29" ht="27.6" customHeight="1">
      <c r="C1801" s="88"/>
      <c r="D1801" s="89"/>
      <c r="E1801" s="90"/>
      <c r="F1801" s="91"/>
      <c r="G1801" s="92"/>
      <c r="H1801" s="93"/>
      <c r="I1801" s="93"/>
      <c r="J1801" s="94"/>
      <c r="K1801" s="94"/>
      <c r="L1801" s="94"/>
      <c r="M1801" s="94"/>
      <c r="N1801" s="94"/>
      <c r="O1801" s="95"/>
      <c r="P1801" s="96"/>
      <c r="T1801" s="49">
        <v>1767</v>
      </c>
      <c r="U18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1" s="50" t="str">
        <f>IFERROR(INDEX(Tab_UBIGEO[],MATCH(PlnMsv_Tab_DocumentosAux[[#This Row],[ADQ_UBIGEO]],Tab_UBIGEO[UBIGEO],0),MATCH($V$34,Tab_UBIGEO[#Headers],0)),"")</f>
        <v/>
      </c>
      <c r="W1801" s="50" t="str">
        <f>IFERROR(INDEX(Tab_UBIGEO[],MATCH(PlnMsv_Tab_DocumentosAux[[#This Row],[ADQ_UBIGEO]],Tab_UBIGEO[UBIGEO],0),MATCH($W$34,Tab_UBIGEO[#Headers],0)),"")</f>
        <v/>
      </c>
      <c r="X1801" s="51" t="str">
        <f>IFERROR(INDEX(Tab_UBIGEO[],MATCH(PlnMsv_Tab_Documentos[[#This Row],[Departamento]],Tab_UBIGEO[Departamento],0),MATCH(X$34,Tab_UBIGEO[#Headers],0)),"")</f>
        <v/>
      </c>
      <c r="Y1801" s="51" t="str">
        <f>IFERROR(INDEX(Tab_UBIGEO[],MATCH(PlnMsv_Tab_Documentos[[#This Row],[Provincia]],Tab_UBIGEO[Provincia],0),MATCH(Y$34,Tab_UBIGEO[#Headers],0)),"")</f>
        <v/>
      </c>
      <c r="Z1801" s="50" t="str">
        <f>IF(PlnMsv_Tab_Documentos[[#This Row],[Departamento]]&lt;&gt;"",IF(COUNTIF(Tab_UBIGEO[Departamento],PlnMsv_Tab_Documentos[[#This Row],[Departamento]])&gt;=1,1,0),"")</f>
        <v/>
      </c>
      <c r="AA18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1" s="34"/>
    </row>
    <row r="1802" spans="3:29" ht="27.6" customHeight="1">
      <c r="C1802" s="88"/>
      <c r="D1802" s="89"/>
      <c r="E1802" s="90"/>
      <c r="F1802" s="91"/>
      <c r="G1802" s="92"/>
      <c r="H1802" s="93"/>
      <c r="I1802" s="93"/>
      <c r="J1802" s="94"/>
      <c r="K1802" s="94"/>
      <c r="L1802" s="94"/>
      <c r="M1802" s="94"/>
      <c r="N1802" s="94"/>
      <c r="O1802" s="95"/>
      <c r="P1802" s="96"/>
      <c r="T1802" s="49">
        <v>1768</v>
      </c>
      <c r="U18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2" s="50" t="str">
        <f>IFERROR(INDEX(Tab_UBIGEO[],MATCH(PlnMsv_Tab_DocumentosAux[[#This Row],[ADQ_UBIGEO]],Tab_UBIGEO[UBIGEO],0),MATCH($V$34,Tab_UBIGEO[#Headers],0)),"")</f>
        <v/>
      </c>
      <c r="W1802" s="50" t="str">
        <f>IFERROR(INDEX(Tab_UBIGEO[],MATCH(PlnMsv_Tab_DocumentosAux[[#This Row],[ADQ_UBIGEO]],Tab_UBIGEO[UBIGEO],0),MATCH($W$34,Tab_UBIGEO[#Headers],0)),"")</f>
        <v/>
      </c>
      <c r="X1802" s="51" t="str">
        <f>IFERROR(INDEX(Tab_UBIGEO[],MATCH(PlnMsv_Tab_Documentos[[#This Row],[Departamento]],Tab_UBIGEO[Departamento],0),MATCH(X$34,Tab_UBIGEO[#Headers],0)),"")</f>
        <v/>
      </c>
      <c r="Y1802" s="51" t="str">
        <f>IFERROR(INDEX(Tab_UBIGEO[],MATCH(PlnMsv_Tab_Documentos[[#This Row],[Provincia]],Tab_UBIGEO[Provincia],0),MATCH(Y$34,Tab_UBIGEO[#Headers],0)),"")</f>
        <v/>
      </c>
      <c r="Z1802" s="50" t="str">
        <f>IF(PlnMsv_Tab_Documentos[[#This Row],[Departamento]]&lt;&gt;"",IF(COUNTIF(Tab_UBIGEO[Departamento],PlnMsv_Tab_Documentos[[#This Row],[Departamento]])&gt;=1,1,0),"")</f>
        <v/>
      </c>
      <c r="AA18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2" s="34"/>
    </row>
    <row r="1803" spans="3:29" ht="27.6" customHeight="1">
      <c r="C1803" s="88"/>
      <c r="D1803" s="89"/>
      <c r="E1803" s="90"/>
      <c r="F1803" s="91"/>
      <c r="G1803" s="92"/>
      <c r="H1803" s="93"/>
      <c r="I1803" s="93"/>
      <c r="J1803" s="94"/>
      <c r="K1803" s="94"/>
      <c r="L1803" s="94"/>
      <c r="M1803" s="94"/>
      <c r="N1803" s="94"/>
      <c r="O1803" s="95"/>
      <c r="P1803" s="96"/>
      <c r="T1803" s="49">
        <v>1769</v>
      </c>
      <c r="U18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3" s="50" t="str">
        <f>IFERROR(INDEX(Tab_UBIGEO[],MATCH(PlnMsv_Tab_DocumentosAux[[#This Row],[ADQ_UBIGEO]],Tab_UBIGEO[UBIGEO],0),MATCH($V$34,Tab_UBIGEO[#Headers],0)),"")</f>
        <v/>
      </c>
      <c r="W1803" s="50" t="str">
        <f>IFERROR(INDEX(Tab_UBIGEO[],MATCH(PlnMsv_Tab_DocumentosAux[[#This Row],[ADQ_UBIGEO]],Tab_UBIGEO[UBIGEO],0),MATCH($W$34,Tab_UBIGEO[#Headers],0)),"")</f>
        <v/>
      </c>
      <c r="X1803" s="51" t="str">
        <f>IFERROR(INDEX(Tab_UBIGEO[],MATCH(PlnMsv_Tab_Documentos[[#This Row],[Departamento]],Tab_UBIGEO[Departamento],0),MATCH(X$34,Tab_UBIGEO[#Headers],0)),"")</f>
        <v/>
      </c>
      <c r="Y1803" s="51" t="str">
        <f>IFERROR(INDEX(Tab_UBIGEO[],MATCH(PlnMsv_Tab_Documentos[[#This Row],[Provincia]],Tab_UBIGEO[Provincia],0),MATCH(Y$34,Tab_UBIGEO[#Headers],0)),"")</f>
        <v/>
      </c>
      <c r="Z1803" s="50" t="str">
        <f>IF(PlnMsv_Tab_Documentos[[#This Row],[Departamento]]&lt;&gt;"",IF(COUNTIF(Tab_UBIGEO[Departamento],PlnMsv_Tab_Documentos[[#This Row],[Departamento]])&gt;=1,1,0),"")</f>
        <v/>
      </c>
      <c r="AA18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3" s="34"/>
    </row>
    <row r="1804" spans="3:29" ht="27.6" customHeight="1">
      <c r="C1804" s="88"/>
      <c r="D1804" s="89"/>
      <c r="E1804" s="90"/>
      <c r="F1804" s="91"/>
      <c r="G1804" s="92"/>
      <c r="H1804" s="93"/>
      <c r="I1804" s="93"/>
      <c r="J1804" s="94"/>
      <c r="K1804" s="94"/>
      <c r="L1804" s="94"/>
      <c r="M1804" s="94"/>
      <c r="N1804" s="94"/>
      <c r="O1804" s="95"/>
      <c r="P1804" s="96"/>
      <c r="T1804" s="49">
        <v>1770</v>
      </c>
      <c r="U18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4" s="50" t="str">
        <f>IFERROR(INDEX(Tab_UBIGEO[],MATCH(PlnMsv_Tab_DocumentosAux[[#This Row],[ADQ_UBIGEO]],Tab_UBIGEO[UBIGEO],0),MATCH($V$34,Tab_UBIGEO[#Headers],0)),"")</f>
        <v/>
      </c>
      <c r="W1804" s="50" t="str">
        <f>IFERROR(INDEX(Tab_UBIGEO[],MATCH(PlnMsv_Tab_DocumentosAux[[#This Row],[ADQ_UBIGEO]],Tab_UBIGEO[UBIGEO],0),MATCH($W$34,Tab_UBIGEO[#Headers],0)),"")</f>
        <v/>
      </c>
      <c r="X1804" s="51" t="str">
        <f>IFERROR(INDEX(Tab_UBIGEO[],MATCH(PlnMsv_Tab_Documentos[[#This Row],[Departamento]],Tab_UBIGEO[Departamento],0),MATCH(X$34,Tab_UBIGEO[#Headers],0)),"")</f>
        <v/>
      </c>
      <c r="Y1804" s="51" t="str">
        <f>IFERROR(INDEX(Tab_UBIGEO[],MATCH(PlnMsv_Tab_Documentos[[#This Row],[Provincia]],Tab_UBIGEO[Provincia],0),MATCH(Y$34,Tab_UBIGEO[#Headers],0)),"")</f>
        <v/>
      </c>
      <c r="Z1804" s="50" t="str">
        <f>IF(PlnMsv_Tab_Documentos[[#This Row],[Departamento]]&lt;&gt;"",IF(COUNTIF(Tab_UBIGEO[Departamento],PlnMsv_Tab_Documentos[[#This Row],[Departamento]])&gt;=1,1,0),"")</f>
        <v/>
      </c>
      <c r="AA18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4" s="34"/>
    </row>
    <row r="1805" spans="3:29" ht="27.6" customHeight="1">
      <c r="C1805" s="88"/>
      <c r="D1805" s="89"/>
      <c r="E1805" s="90"/>
      <c r="F1805" s="91"/>
      <c r="G1805" s="92"/>
      <c r="H1805" s="93"/>
      <c r="I1805" s="93"/>
      <c r="J1805" s="94"/>
      <c r="K1805" s="94"/>
      <c r="L1805" s="94"/>
      <c r="M1805" s="94"/>
      <c r="N1805" s="94"/>
      <c r="O1805" s="95"/>
      <c r="P1805" s="96"/>
      <c r="T1805" s="49">
        <v>1771</v>
      </c>
      <c r="U18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5" s="50" t="str">
        <f>IFERROR(INDEX(Tab_UBIGEO[],MATCH(PlnMsv_Tab_DocumentosAux[[#This Row],[ADQ_UBIGEO]],Tab_UBIGEO[UBIGEO],0),MATCH($V$34,Tab_UBIGEO[#Headers],0)),"")</f>
        <v/>
      </c>
      <c r="W1805" s="50" t="str">
        <f>IFERROR(INDEX(Tab_UBIGEO[],MATCH(PlnMsv_Tab_DocumentosAux[[#This Row],[ADQ_UBIGEO]],Tab_UBIGEO[UBIGEO],0),MATCH($W$34,Tab_UBIGEO[#Headers],0)),"")</f>
        <v/>
      </c>
      <c r="X1805" s="51" t="str">
        <f>IFERROR(INDEX(Tab_UBIGEO[],MATCH(PlnMsv_Tab_Documentos[[#This Row],[Departamento]],Tab_UBIGEO[Departamento],0),MATCH(X$34,Tab_UBIGEO[#Headers],0)),"")</f>
        <v/>
      </c>
      <c r="Y1805" s="51" t="str">
        <f>IFERROR(INDEX(Tab_UBIGEO[],MATCH(PlnMsv_Tab_Documentos[[#This Row],[Provincia]],Tab_UBIGEO[Provincia],0),MATCH(Y$34,Tab_UBIGEO[#Headers],0)),"")</f>
        <v/>
      </c>
      <c r="Z1805" s="50" t="str">
        <f>IF(PlnMsv_Tab_Documentos[[#This Row],[Departamento]]&lt;&gt;"",IF(COUNTIF(Tab_UBIGEO[Departamento],PlnMsv_Tab_Documentos[[#This Row],[Departamento]])&gt;=1,1,0),"")</f>
        <v/>
      </c>
      <c r="AA18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5" s="34"/>
    </row>
    <row r="1806" spans="3:29" ht="27.6" customHeight="1">
      <c r="C1806" s="88"/>
      <c r="D1806" s="89"/>
      <c r="E1806" s="90"/>
      <c r="F1806" s="91"/>
      <c r="G1806" s="92"/>
      <c r="H1806" s="93"/>
      <c r="I1806" s="93"/>
      <c r="J1806" s="94"/>
      <c r="K1806" s="94"/>
      <c r="L1806" s="94"/>
      <c r="M1806" s="94"/>
      <c r="N1806" s="94"/>
      <c r="O1806" s="95"/>
      <c r="P1806" s="96"/>
      <c r="T1806" s="49">
        <v>1772</v>
      </c>
      <c r="U18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6" s="50" t="str">
        <f>IFERROR(INDEX(Tab_UBIGEO[],MATCH(PlnMsv_Tab_DocumentosAux[[#This Row],[ADQ_UBIGEO]],Tab_UBIGEO[UBIGEO],0),MATCH($V$34,Tab_UBIGEO[#Headers],0)),"")</f>
        <v/>
      </c>
      <c r="W1806" s="50" t="str">
        <f>IFERROR(INDEX(Tab_UBIGEO[],MATCH(PlnMsv_Tab_DocumentosAux[[#This Row],[ADQ_UBIGEO]],Tab_UBIGEO[UBIGEO],0),MATCH($W$34,Tab_UBIGEO[#Headers],0)),"")</f>
        <v/>
      </c>
      <c r="X1806" s="51" t="str">
        <f>IFERROR(INDEX(Tab_UBIGEO[],MATCH(PlnMsv_Tab_Documentos[[#This Row],[Departamento]],Tab_UBIGEO[Departamento],0),MATCH(X$34,Tab_UBIGEO[#Headers],0)),"")</f>
        <v/>
      </c>
      <c r="Y1806" s="51" t="str">
        <f>IFERROR(INDEX(Tab_UBIGEO[],MATCH(PlnMsv_Tab_Documentos[[#This Row],[Provincia]],Tab_UBIGEO[Provincia],0),MATCH(Y$34,Tab_UBIGEO[#Headers],0)),"")</f>
        <v/>
      </c>
      <c r="Z1806" s="50" t="str">
        <f>IF(PlnMsv_Tab_Documentos[[#This Row],[Departamento]]&lt;&gt;"",IF(COUNTIF(Tab_UBIGEO[Departamento],PlnMsv_Tab_Documentos[[#This Row],[Departamento]])&gt;=1,1,0),"")</f>
        <v/>
      </c>
      <c r="AA18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6" s="34"/>
    </row>
    <row r="1807" spans="3:29" ht="27.6" customHeight="1">
      <c r="C1807" s="88"/>
      <c r="D1807" s="89"/>
      <c r="E1807" s="90"/>
      <c r="F1807" s="91"/>
      <c r="G1807" s="92"/>
      <c r="H1807" s="93"/>
      <c r="I1807" s="93"/>
      <c r="J1807" s="94"/>
      <c r="K1807" s="94"/>
      <c r="L1807" s="94"/>
      <c r="M1807" s="94"/>
      <c r="N1807" s="94"/>
      <c r="O1807" s="95"/>
      <c r="P1807" s="96"/>
      <c r="T1807" s="49">
        <v>1773</v>
      </c>
      <c r="U18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7" s="50" t="str">
        <f>IFERROR(INDEX(Tab_UBIGEO[],MATCH(PlnMsv_Tab_DocumentosAux[[#This Row],[ADQ_UBIGEO]],Tab_UBIGEO[UBIGEO],0),MATCH($V$34,Tab_UBIGEO[#Headers],0)),"")</f>
        <v/>
      </c>
      <c r="W1807" s="50" t="str">
        <f>IFERROR(INDEX(Tab_UBIGEO[],MATCH(PlnMsv_Tab_DocumentosAux[[#This Row],[ADQ_UBIGEO]],Tab_UBIGEO[UBIGEO],0),MATCH($W$34,Tab_UBIGEO[#Headers],0)),"")</f>
        <v/>
      </c>
      <c r="X1807" s="51" t="str">
        <f>IFERROR(INDEX(Tab_UBIGEO[],MATCH(PlnMsv_Tab_Documentos[[#This Row],[Departamento]],Tab_UBIGEO[Departamento],0),MATCH(X$34,Tab_UBIGEO[#Headers],0)),"")</f>
        <v/>
      </c>
      <c r="Y1807" s="51" t="str">
        <f>IFERROR(INDEX(Tab_UBIGEO[],MATCH(PlnMsv_Tab_Documentos[[#This Row],[Provincia]],Tab_UBIGEO[Provincia],0),MATCH(Y$34,Tab_UBIGEO[#Headers],0)),"")</f>
        <v/>
      </c>
      <c r="Z1807" s="50" t="str">
        <f>IF(PlnMsv_Tab_Documentos[[#This Row],[Departamento]]&lt;&gt;"",IF(COUNTIF(Tab_UBIGEO[Departamento],PlnMsv_Tab_Documentos[[#This Row],[Departamento]])&gt;=1,1,0),"")</f>
        <v/>
      </c>
      <c r="AA18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7" s="34"/>
    </row>
    <row r="1808" spans="3:29" ht="27.6" customHeight="1">
      <c r="C1808" s="88"/>
      <c r="D1808" s="89"/>
      <c r="E1808" s="90"/>
      <c r="F1808" s="91"/>
      <c r="G1808" s="92"/>
      <c r="H1808" s="93"/>
      <c r="I1808" s="93"/>
      <c r="J1808" s="94"/>
      <c r="K1808" s="94"/>
      <c r="L1808" s="94"/>
      <c r="M1808" s="94"/>
      <c r="N1808" s="94"/>
      <c r="O1808" s="95"/>
      <c r="P1808" s="96"/>
      <c r="T1808" s="49">
        <v>1774</v>
      </c>
      <c r="U18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8" s="50" t="str">
        <f>IFERROR(INDEX(Tab_UBIGEO[],MATCH(PlnMsv_Tab_DocumentosAux[[#This Row],[ADQ_UBIGEO]],Tab_UBIGEO[UBIGEO],0),MATCH($V$34,Tab_UBIGEO[#Headers],0)),"")</f>
        <v/>
      </c>
      <c r="W1808" s="50" t="str">
        <f>IFERROR(INDEX(Tab_UBIGEO[],MATCH(PlnMsv_Tab_DocumentosAux[[#This Row],[ADQ_UBIGEO]],Tab_UBIGEO[UBIGEO],0),MATCH($W$34,Tab_UBIGEO[#Headers],0)),"")</f>
        <v/>
      </c>
      <c r="X1808" s="51" t="str">
        <f>IFERROR(INDEX(Tab_UBIGEO[],MATCH(PlnMsv_Tab_Documentos[[#This Row],[Departamento]],Tab_UBIGEO[Departamento],0),MATCH(X$34,Tab_UBIGEO[#Headers],0)),"")</f>
        <v/>
      </c>
      <c r="Y1808" s="51" t="str">
        <f>IFERROR(INDEX(Tab_UBIGEO[],MATCH(PlnMsv_Tab_Documentos[[#This Row],[Provincia]],Tab_UBIGEO[Provincia],0),MATCH(Y$34,Tab_UBIGEO[#Headers],0)),"")</f>
        <v/>
      </c>
      <c r="Z1808" s="50" t="str">
        <f>IF(PlnMsv_Tab_Documentos[[#This Row],[Departamento]]&lt;&gt;"",IF(COUNTIF(Tab_UBIGEO[Departamento],PlnMsv_Tab_Documentos[[#This Row],[Departamento]])&gt;=1,1,0),"")</f>
        <v/>
      </c>
      <c r="AA18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8" s="34"/>
    </row>
    <row r="1809" spans="3:29" ht="27.6" customHeight="1">
      <c r="C1809" s="88"/>
      <c r="D1809" s="89"/>
      <c r="E1809" s="90"/>
      <c r="F1809" s="91"/>
      <c r="G1809" s="92"/>
      <c r="H1809" s="93"/>
      <c r="I1809" s="93"/>
      <c r="J1809" s="94"/>
      <c r="K1809" s="94"/>
      <c r="L1809" s="94"/>
      <c r="M1809" s="94"/>
      <c r="N1809" s="94"/>
      <c r="O1809" s="95"/>
      <c r="P1809" s="96"/>
      <c r="T1809" s="49">
        <v>1775</v>
      </c>
      <c r="U18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09" s="50" t="str">
        <f>IFERROR(INDEX(Tab_UBIGEO[],MATCH(PlnMsv_Tab_DocumentosAux[[#This Row],[ADQ_UBIGEO]],Tab_UBIGEO[UBIGEO],0),MATCH($V$34,Tab_UBIGEO[#Headers],0)),"")</f>
        <v/>
      </c>
      <c r="W1809" s="50" t="str">
        <f>IFERROR(INDEX(Tab_UBIGEO[],MATCH(PlnMsv_Tab_DocumentosAux[[#This Row],[ADQ_UBIGEO]],Tab_UBIGEO[UBIGEO],0),MATCH($W$34,Tab_UBIGEO[#Headers],0)),"")</f>
        <v/>
      </c>
      <c r="X1809" s="51" t="str">
        <f>IFERROR(INDEX(Tab_UBIGEO[],MATCH(PlnMsv_Tab_Documentos[[#This Row],[Departamento]],Tab_UBIGEO[Departamento],0),MATCH(X$34,Tab_UBIGEO[#Headers],0)),"")</f>
        <v/>
      </c>
      <c r="Y1809" s="51" t="str">
        <f>IFERROR(INDEX(Tab_UBIGEO[],MATCH(PlnMsv_Tab_Documentos[[#This Row],[Provincia]],Tab_UBIGEO[Provincia],0),MATCH(Y$34,Tab_UBIGEO[#Headers],0)),"")</f>
        <v/>
      </c>
      <c r="Z1809" s="50" t="str">
        <f>IF(PlnMsv_Tab_Documentos[[#This Row],[Departamento]]&lt;&gt;"",IF(COUNTIF(Tab_UBIGEO[Departamento],PlnMsv_Tab_Documentos[[#This Row],[Departamento]])&gt;=1,1,0),"")</f>
        <v/>
      </c>
      <c r="AA18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09" s="34"/>
    </row>
    <row r="1810" spans="3:29" ht="27.6" customHeight="1">
      <c r="C1810" s="88"/>
      <c r="D1810" s="89"/>
      <c r="E1810" s="90"/>
      <c r="F1810" s="91"/>
      <c r="G1810" s="92"/>
      <c r="H1810" s="93"/>
      <c r="I1810" s="93"/>
      <c r="J1810" s="94"/>
      <c r="K1810" s="94"/>
      <c r="L1810" s="94"/>
      <c r="M1810" s="94"/>
      <c r="N1810" s="94"/>
      <c r="O1810" s="95"/>
      <c r="P1810" s="96"/>
      <c r="T1810" s="49">
        <v>1776</v>
      </c>
      <c r="U18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0" s="50" t="str">
        <f>IFERROR(INDEX(Tab_UBIGEO[],MATCH(PlnMsv_Tab_DocumentosAux[[#This Row],[ADQ_UBIGEO]],Tab_UBIGEO[UBIGEO],0),MATCH($V$34,Tab_UBIGEO[#Headers],0)),"")</f>
        <v/>
      </c>
      <c r="W1810" s="50" t="str">
        <f>IFERROR(INDEX(Tab_UBIGEO[],MATCH(PlnMsv_Tab_DocumentosAux[[#This Row],[ADQ_UBIGEO]],Tab_UBIGEO[UBIGEO],0),MATCH($W$34,Tab_UBIGEO[#Headers],0)),"")</f>
        <v/>
      </c>
      <c r="X1810" s="51" t="str">
        <f>IFERROR(INDEX(Tab_UBIGEO[],MATCH(PlnMsv_Tab_Documentos[[#This Row],[Departamento]],Tab_UBIGEO[Departamento],0),MATCH(X$34,Tab_UBIGEO[#Headers],0)),"")</f>
        <v/>
      </c>
      <c r="Y1810" s="51" t="str">
        <f>IFERROR(INDEX(Tab_UBIGEO[],MATCH(PlnMsv_Tab_Documentos[[#This Row],[Provincia]],Tab_UBIGEO[Provincia],0),MATCH(Y$34,Tab_UBIGEO[#Headers],0)),"")</f>
        <v/>
      </c>
      <c r="Z1810" s="50" t="str">
        <f>IF(PlnMsv_Tab_Documentos[[#This Row],[Departamento]]&lt;&gt;"",IF(COUNTIF(Tab_UBIGEO[Departamento],PlnMsv_Tab_Documentos[[#This Row],[Departamento]])&gt;=1,1,0),"")</f>
        <v/>
      </c>
      <c r="AA18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0" s="34"/>
    </row>
    <row r="1811" spans="3:29" ht="27.6" customHeight="1">
      <c r="C1811" s="88"/>
      <c r="D1811" s="89"/>
      <c r="E1811" s="90"/>
      <c r="F1811" s="91"/>
      <c r="G1811" s="92"/>
      <c r="H1811" s="93"/>
      <c r="I1811" s="93"/>
      <c r="J1811" s="94"/>
      <c r="K1811" s="94"/>
      <c r="L1811" s="94"/>
      <c r="M1811" s="94"/>
      <c r="N1811" s="94"/>
      <c r="O1811" s="95"/>
      <c r="P1811" s="96"/>
      <c r="T1811" s="49">
        <v>1777</v>
      </c>
      <c r="U18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1" s="50" t="str">
        <f>IFERROR(INDEX(Tab_UBIGEO[],MATCH(PlnMsv_Tab_DocumentosAux[[#This Row],[ADQ_UBIGEO]],Tab_UBIGEO[UBIGEO],0),MATCH($V$34,Tab_UBIGEO[#Headers],0)),"")</f>
        <v/>
      </c>
      <c r="W1811" s="50" t="str">
        <f>IFERROR(INDEX(Tab_UBIGEO[],MATCH(PlnMsv_Tab_DocumentosAux[[#This Row],[ADQ_UBIGEO]],Tab_UBIGEO[UBIGEO],0),MATCH($W$34,Tab_UBIGEO[#Headers],0)),"")</f>
        <v/>
      </c>
      <c r="X1811" s="51" t="str">
        <f>IFERROR(INDEX(Tab_UBIGEO[],MATCH(PlnMsv_Tab_Documentos[[#This Row],[Departamento]],Tab_UBIGEO[Departamento],0),MATCH(X$34,Tab_UBIGEO[#Headers],0)),"")</f>
        <v/>
      </c>
      <c r="Y1811" s="51" t="str">
        <f>IFERROR(INDEX(Tab_UBIGEO[],MATCH(PlnMsv_Tab_Documentos[[#This Row],[Provincia]],Tab_UBIGEO[Provincia],0),MATCH(Y$34,Tab_UBIGEO[#Headers],0)),"")</f>
        <v/>
      </c>
      <c r="Z1811" s="50" t="str">
        <f>IF(PlnMsv_Tab_Documentos[[#This Row],[Departamento]]&lt;&gt;"",IF(COUNTIF(Tab_UBIGEO[Departamento],PlnMsv_Tab_Documentos[[#This Row],[Departamento]])&gt;=1,1,0),"")</f>
        <v/>
      </c>
      <c r="AA18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1" s="34"/>
    </row>
    <row r="1812" spans="3:29" ht="27.6" customHeight="1">
      <c r="C1812" s="88"/>
      <c r="D1812" s="89"/>
      <c r="E1812" s="90"/>
      <c r="F1812" s="91"/>
      <c r="G1812" s="92"/>
      <c r="H1812" s="93"/>
      <c r="I1812" s="93"/>
      <c r="J1812" s="94"/>
      <c r="K1812" s="94"/>
      <c r="L1812" s="94"/>
      <c r="M1812" s="94"/>
      <c r="N1812" s="94"/>
      <c r="O1812" s="95"/>
      <c r="P1812" s="96"/>
      <c r="T1812" s="49">
        <v>1778</v>
      </c>
      <c r="U18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2" s="50" t="str">
        <f>IFERROR(INDEX(Tab_UBIGEO[],MATCH(PlnMsv_Tab_DocumentosAux[[#This Row],[ADQ_UBIGEO]],Tab_UBIGEO[UBIGEO],0),MATCH($V$34,Tab_UBIGEO[#Headers],0)),"")</f>
        <v/>
      </c>
      <c r="W1812" s="50" t="str">
        <f>IFERROR(INDEX(Tab_UBIGEO[],MATCH(PlnMsv_Tab_DocumentosAux[[#This Row],[ADQ_UBIGEO]],Tab_UBIGEO[UBIGEO],0),MATCH($W$34,Tab_UBIGEO[#Headers],0)),"")</f>
        <v/>
      </c>
      <c r="X1812" s="51" t="str">
        <f>IFERROR(INDEX(Tab_UBIGEO[],MATCH(PlnMsv_Tab_Documentos[[#This Row],[Departamento]],Tab_UBIGEO[Departamento],0),MATCH(X$34,Tab_UBIGEO[#Headers],0)),"")</f>
        <v/>
      </c>
      <c r="Y1812" s="51" t="str">
        <f>IFERROR(INDEX(Tab_UBIGEO[],MATCH(PlnMsv_Tab_Documentos[[#This Row],[Provincia]],Tab_UBIGEO[Provincia],0),MATCH(Y$34,Tab_UBIGEO[#Headers],0)),"")</f>
        <v/>
      </c>
      <c r="Z1812" s="50" t="str">
        <f>IF(PlnMsv_Tab_Documentos[[#This Row],[Departamento]]&lt;&gt;"",IF(COUNTIF(Tab_UBIGEO[Departamento],PlnMsv_Tab_Documentos[[#This Row],[Departamento]])&gt;=1,1,0),"")</f>
        <v/>
      </c>
      <c r="AA18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2" s="34"/>
    </row>
    <row r="1813" spans="3:29" ht="27.6" customHeight="1">
      <c r="C1813" s="88"/>
      <c r="D1813" s="89"/>
      <c r="E1813" s="90"/>
      <c r="F1813" s="91"/>
      <c r="G1813" s="92"/>
      <c r="H1813" s="93"/>
      <c r="I1813" s="93"/>
      <c r="J1813" s="94"/>
      <c r="K1813" s="94"/>
      <c r="L1813" s="94"/>
      <c r="M1813" s="94"/>
      <c r="N1813" s="94"/>
      <c r="O1813" s="95"/>
      <c r="P1813" s="96"/>
      <c r="T1813" s="49">
        <v>1779</v>
      </c>
      <c r="U18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3" s="50" t="str">
        <f>IFERROR(INDEX(Tab_UBIGEO[],MATCH(PlnMsv_Tab_DocumentosAux[[#This Row],[ADQ_UBIGEO]],Tab_UBIGEO[UBIGEO],0),MATCH($V$34,Tab_UBIGEO[#Headers],0)),"")</f>
        <v/>
      </c>
      <c r="W1813" s="50" t="str">
        <f>IFERROR(INDEX(Tab_UBIGEO[],MATCH(PlnMsv_Tab_DocumentosAux[[#This Row],[ADQ_UBIGEO]],Tab_UBIGEO[UBIGEO],0),MATCH($W$34,Tab_UBIGEO[#Headers],0)),"")</f>
        <v/>
      </c>
      <c r="X1813" s="51" t="str">
        <f>IFERROR(INDEX(Tab_UBIGEO[],MATCH(PlnMsv_Tab_Documentos[[#This Row],[Departamento]],Tab_UBIGEO[Departamento],0),MATCH(X$34,Tab_UBIGEO[#Headers],0)),"")</f>
        <v/>
      </c>
      <c r="Y1813" s="51" t="str">
        <f>IFERROR(INDEX(Tab_UBIGEO[],MATCH(PlnMsv_Tab_Documentos[[#This Row],[Provincia]],Tab_UBIGEO[Provincia],0),MATCH(Y$34,Tab_UBIGEO[#Headers],0)),"")</f>
        <v/>
      </c>
      <c r="Z1813" s="50" t="str">
        <f>IF(PlnMsv_Tab_Documentos[[#This Row],[Departamento]]&lt;&gt;"",IF(COUNTIF(Tab_UBIGEO[Departamento],PlnMsv_Tab_Documentos[[#This Row],[Departamento]])&gt;=1,1,0),"")</f>
        <v/>
      </c>
      <c r="AA18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3" s="34"/>
    </row>
    <row r="1814" spans="3:29" ht="27.6" customHeight="1">
      <c r="C1814" s="88"/>
      <c r="D1814" s="89"/>
      <c r="E1814" s="90"/>
      <c r="F1814" s="91"/>
      <c r="G1814" s="92"/>
      <c r="H1814" s="93"/>
      <c r="I1814" s="93"/>
      <c r="J1814" s="94"/>
      <c r="K1814" s="94"/>
      <c r="L1814" s="94"/>
      <c r="M1814" s="94"/>
      <c r="N1814" s="94"/>
      <c r="O1814" s="95"/>
      <c r="P1814" s="96"/>
      <c r="T1814" s="49">
        <v>1780</v>
      </c>
      <c r="U18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4" s="50" t="str">
        <f>IFERROR(INDEX(Tab_UBIGEO[],MATCH(PlnMsv_Tab_DocumentosAux[[#This Row],[ADQ_UBIGEO]],Tab_UBIGEO[UBIGEO],0),MATCH($V$34,Tab_UBIGEO[#Headers],0)),"")</f>
        <v/>
      </c>
      <c r="W1814" s="50" t="str">
        <f>IFERROR(INDEX(Tab_UBIGEO[],MATCH(PlnMsv_Tab_DocumentosAux[[#This Row],[ADQ_UBIGEO]],Tab_UBIGEO[UBIGEO],0),MATCH($W$34,Tab_UBIGEO[#Headers],0)),"")</f>
        <v/>
      </c>
      <c r="X1814" s="51" t="str">
        <f>IFERROR(INDEX(Tab_UBIGEO[],MATCH(PlnMsv_Tab_Documentos[[#This Row],[Departamento]],Tab_UBIGEO[Departamento],0),MATCH(X$34,Tab_UBIGEO[#Headers],0)),"")</f>
        <v/>
      </c>
      <c r="Y1814" s="51" t="str">
        <f>IFERROR(INDEX(Tab_UBIGEO[],MATCH(PlnMsv_Tab_Documentos[[#This Row],[Provincia]],Tab_UBIGEO[Provincia],0),MATCH(Y$34,Tab_UBIGEO[#Headers],0)),"")</f>
        <v/>
      </c>
      <c r="Z1814" s="50" t="str">
        <f>IF(PlnMsv_Tab_Documentos[[#This Row],[Departamento]]&lt;&gt;"",IF(COUNTIF(Tab_UBIGEO[Departamento],PlnMsv_Tab_Documentos[[#This Row],[Departamento]])&gt;=1,1,0),"")</f>
        <v/>
      </c>
      <c r="AA18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4" s="34"/>
    </row>
    <row r="1815" spans="3:29" ht="27.6" customHeight="1">
      <c r="C1815" s="88"/>
      <c r="D1815" s="89"/>
      <c r="E1815" s="90"/>
      <c r="F1815" s="91"/>
      <c r="G1815" s="92"/>
      <c r="H1815" s="93"/>
      <c r="I1815" s="93"/>
      <c r="J1815" s="94"/>
      <c r="K1815" s="94"/>
      <c r="L1815" s="94"/>
      <c r="M1815" s="94"/>
      <c r="N1815" s="94"/>
      <c r="O1815" s="95"/>
      <c r="P1815" s="96"/>
      <c r="T1815" s="49">
        <v>1781</v>
      </c>
      <c r="U18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5" s="50" t="str">
        <f>IFERROR(INDEX(Tab_UBIGEO[],MATCH(PlnMsv_Tab_DocumentosAux[[#This Row],[ADQ_UBIGEO]],Tab_UBIGEO[UBIGEO],0),MATCH($V$34,Tab_UBIGEO[#Headers],0)),"")</f>
        <v/>
      </c>
      <c r="W1815" s="50" t="str">
        <f>IFERROR(INDEX(Tab_UBIGEO[],MATCH(PlnMsv_Tab_DocumentosAux[[#This Row],[ADQ_UBIGEO]],Tab_UBIGEO[UBIGEO],0),MATCH($W$34,Tab_UBIGEO[#Headers],0)),"")</f>
        <v/>
      </c>
      <c r="X1815" s="51" t="str">
        <f>IFERROR(INDEX(Tab_UBIGEO[],MATCH(PlnMsv_Tab_Documentos[[#This Row],[Departamento]],Tab_UBIGEO[Departamento],0),MATCH(X$34,Tab_UBIGEO[#Headers],0)),"")</f>
        <v/>
      </c>
      <c r="Y1815" s="51" t="str">
        <f>IFERROR(INDEX(Tab_UBIGEO[],MATCH(PlnMsv_Tab_Documentos[[#This Row],[Provincia]],Tab_UBIGEO[Provincia],0),MATCH(Y$34,Tab_UBIGEO[#Headers],0)),"")</f>
        <v/>
      </c>
      <c r="Z1815" s="50" t="str">
        <f>IF(PlnMsv_Tab_Documentos[[#This Row],[Departamento]]&lt;&gt;"",IF(COUNTIF(Tab_UBIGEO[Departamento],PlnMsv_Tab_Documentos[[#This Row],[Departamento]])&gt;=1,1,0),"")</f>
        <v/>
      </c>
      <c r="AA18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5" s="34"/>
    </row>
    <row r="1816" spans="3:29" ht="27.6" customHeight="1">
      <c r="C1816" s="88"/>
      <c r="D1816" s="89"/>
      <c r="E1816" s="90"/>
      <c r="F1816" s="91"/>
      <c r="G1816" s="92"/>
      <c r="H1816" s="93"/>
      <c r="I1816" s="93"/>
      <c r="J1816" s="94"/>
      <c r="K1816" s="94"/>
      <c r="L1816" s="94"/>
      <c r="M1816" s="94"/>
      <c r="N1816" s="94"/>
      <c r="O1816" s="95"/>
      <c r="P1816" s="96"/>
      <c r="T1816" s="49">
        <v>1782</v>
      </c>
      <c r="U18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6" s="50" t="str">
        <f>IFERROR(INDEX(Tab_UBIGEO[],MATCH(PlnMsv_Tab_DocumentosAux[[#This Row],[ADQ_UBIGEO]],Tab_UBIGEO[UBIGEO],0),MATCH($V$34,Tab_UBIGEO[#Headers],0)),"")</f>
        <v/>
      </c>
      <c r="W1816" s="50" t="str">
        <f>IFERROR(INDEX(Tab_UBIGEO[],MATCH(PlnMsv_Tab_DocumentosAux[[#This Row],[ADQ_UBIGEO]],Tab_UBIGEO[UBIGEO],0),MATCH($W$34,Tab_UBIGEO[#Headers],0)),"")</f>
        <v/>
      </c>
      <c r="X1816" s="51" t="str">
        <f>IFERROR(INDEX(Tab_UBIGEO[],MATCH(PlnMsv_Tab_Documentos[[#This Row],[Departamento]],Tab_UBIGEO[Departamento],0),MATCH(X$34,Tab_UBIGEO[#Headers],0)),"")</f>
        <v/>
      </c>
      <c r="Y1816" s="51" t="str">
        <f>IFERROR(INDEX(Tab_UBIGEO[],MATCH(PlnMsv_Tab_Documentos[[#This Row],[Provincia]],Tab_UBIGEO[Provincia],0),MATCH(Y$34,Tab_UBIGEO[#Headers],0)),"")</f>
        <v/>
      </c>
      <c r="Z1816" s="50" t="str">
        <f>IF(PlnMsv_Tab_Documentos[[#This Row],[Departamento]]&lt;&gt;"",IF(COUNTIF(Tab_UBIGEO[Departamento],PlnMsv_Tab_Documentos[[#This Row],[Departamento]])&gt;=1,1,0),"")</f>
        <v/>
      </c>
      <c r="AA18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6" s="34"/>
    </row>
    <row r="1817" spans="3:29" ht="27.6" customHeight="1">
      <c r="C1817" s="88"/>
      <c r="D1817" s="89"/>
      <c r="E1817" s="90"/>
      <c r="F1817" s="91"/>
      <c r="G1817" s="92"/>
      <c r="H1817" s="93"/>
      <c r="I1817" s="93"/>
      <c r="J1817" s="94"/>
      <c r="K1817" s="94"/>
      <c r="L1817" s="94"/>
      <c r="M1817" s="94"/>
      <c r="N1817" s="94"/>
      <c r="O1817" s="95"/>
      <c r="P1817" s="96"/>
      <c r="T1817" s="49">
        <v>1783</v>
      </c>
      <c r="U18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7" s="50" t="str">
        <f>IFERROR(INDEX(Tab_UBIGEO[],MATCH(PlnMsv_Tab_DocumentosAux[[#This Row],[ADQ_UBIGEO]],Tab_UBIGEO[UBIGEO],0),MATCH($V$34,Tab_UBIGEO[#Headers],0)),"")</f>
        <v/>
      </c>
      <c r="W1817" s="50" t="str">
        <f>IFERROR(INDEX(Tab_UBIGEO[],MATCH(PlnMsv_Tab_DocumentosAux[[#This Row],[ADQ_UBIGEO]],Tab_UBIGEO[UBIGEO],0),MATCH($W$34,Tab_UBIGEO[#Headers],0)),"")</f>
        <v/>
      </c>
      <c r="X1817" s="51" t="str">
        <f>IFERROR(INDEX(Tab_UBIGEO[],MATCH(PlnMsv_Tab_Documentos[[#This Row],[Departamento]],Tab_UBIGEO[Departamento],0),MATCH(X$34,Tab_UBIGEO[#Headers],0)),"")</f>
        <v/>
      </c>
      <c r="Y1817" s="51" t="str">
        <f>IFERROR(INDEX(Tab_UBIGEO[],MATCH(PlnMsv_Tab_Documentos[[#This Row],[Provincia]],Tab_UBIGEO[Provincia],0),MATCH(Y$34,Tab_UBIGEO[#Headers],0)),"")</f>
        <v/>
      </c>
      <c r="Z1817" s="50" t="str">
        <f>IF(PlnMsv_Tab_Documentos[[#This Row],[Departamento]]&lt;&gt;"",IF(COUNTIF(Tab_UBIGEO[Departamento],PlnMsv_Tab_Documentos[[#This Row],[Departamento]])&gt;=1,1,0),"")</f>
        <v/>
      </c>
      <c r="AA18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7" s="34"/>
    </row>
    <row r="1818" spans="3:29" ht="27.6" customHeight="1">
      <c r="C1818" s="88"/>
      <c r="D1818" s="89"/>
      <c r="E1818" s="90"/>
      <c r="F1818" s="91"/>
      <c r="G1818" s="92"/>
      <c r="H1818" s="93"/>
      <c r="I1818" s="93"/>
      <c r="J1818" s="94"/>
      <c r="K1818" s="94"/>
      <c r="L1818" s="94"/>
      <c r="M1818" s="94"/>
      <c r="N1818" s="94"/>
      <c r="O1818" s="95"/>
      <c r="P1818" s="96"/>
      <c r="T1818" s="49">
        <v>1784</v>
      </c>
      <c r="U18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8" s="50" t="str">
        <f>IFERROR(INDEX(Tab_UBIGEO[],MATCH(PlnMsv_Tab_DocumentosAux[[#This Row],[ADQ_UBIGEO]],Tab_UBIGEO[UBIGEO],0),MATCH($V$34,Tab_UBIGEO[#Headers],0)),"")</f>
        <v/>
      </c>
      <c r="W1818" s="50" t="str">
        <f>IFERROR(INDEX(Tab_UBIGEO[],MATCH(PlnMsv_Tab_DocumentosAux[[#This Row],[ADQ_UBIGEO]],Tab_UBIGEO[UBIGEO],0),MATCH($W$34,Tab_UBIGEO[#Headers],0)),"")</f>
        <v/>
      </c>
      <c r="X1818" s="51" t="str">
        <f>IFERROR(INDEX(Tab_UBIGEO[],MATCH(PlnMsv_Tab_Documentos[[#This Row],[Departamento]],Tab_UBIGEO[Departamento],0),MATCH(X$34,Tab_UBIGEO[#Headers],0)),"")</f>
        <v/>
      </c>
      <c r="Y1818" s="51" t="str">
        <f>IFERROR(INDEX(Tab_UBIGEO[],MATCH(PlnMsv_Tab_Documentos[[#This Row],[Provincia]],Tab_UBIGEO[Provincia],0),MATCH(Y$34,Tab_UBIGEO[#Headers],0)),"")</f>
        <v/>
      </c>
      <c r="Z1818" s="50" t="str">
        <f>IF(PlnMsv_Tab_Documentos[[#This Row],[Departamento]]&lt;&gt;"",IF(COUNTIF(Tab_UBIGEO[Departamento],PlnMsv_Tab_Documentos[[#This Row],[Departamento]])&gt;=1,1,0),"")</f>
        <v/>
      </c>
      <c r="AA18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8" s="34"/>
    </row>
    <row r="1819" spans="3:29" ht="27.6" customHeight="1">
      <c r="C1819" s="88"/>
      <c r="D1819" s="89"/>
      <c r="E1819" s="90"/>
      <c r="F1819" s="91"/>
      <c r="G1819" s="92"/>
      <c r="H1819" s="93"/>
      <c r="I1819" s="93"/>
      <c r="J1819" s="94"/>
      <c r="K1819" s="94"/>
      <c r="L1819" s="94"/>
      <c r="M1819" s="94"/>
      <c r="N1819" s="94"/>
      <c r="O1819" s="95"/>
      <c r="P1819" s="96"/>
      <c r="T1819" s="49">
        <v>1785</v>
      </c>
      <c r="U18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19" s="50" t="str">
        <f>IFERROR(INDEX(Tab_UBIGEO[],MATCH(PlnMsv_Tab_DocumentosAux[[#This Row],[ADQ_UBIGEO]],Tab_UBIGEO[UBIGEO],0),MATCH($V$34,Tab_UBIGEO[#Headers],0)),"")</f>
        <v/>
      </c>
      <c r="W1819" s="50" t="str">
        <f>IFERROR(INDEX(Tab_UBIGEO[],MATCH(PlnMsv_Tab_DocumentosAux[[#This Row],[ADQ_UBIGEO]],Tab_UBIGEO[UBIGEO],0),MATCH($W$34,Tab_UBIGEO[#Headers],0)),"")</f>
        <v/>
      </c>
      <c r="X1819" s="51" t="str">
        <f>IFERROR(INDEX(Tab_UBIGEO[],MATCH(PlnMsv_Tab_Documentos[[#This Row],[Departamento]],Tab_UBIGEO[Departamento],0),MATCH(X$34,Tab_UBIGEO[#Headers],0)),"")</f>
        <v/>
      </c>
      <c r="Y1819" s="51" t="str">
        <f>IFERROR(INDEX(Tab_UBIGEO[],MATCH(PlnMsv_Tab_Documentos[[#This Row],[Provincia]],Tab_UBIGEO[Provincia],0),MATCH(Y$34,Tab_UBIGEO[#Headers],0)),"")</f>
        <v/>
      </c>
      <c r="Z1819" s="50" t="str">
        <f>IF(PlnMsv_Tab_Documentos[[#This Row],[Departamento]]&lt;&gt;"",IF(COUNTIF(Tab_UBIGEO[Departamento],PlnMsv_Tab_Documentos[[#This Row],[Departamento]])&gt;=1,1,0),"")</f>
        <v/>
      </c>
      <c r="AA18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19" s="34"/>
    </row>
    <row r="1820" spans="3:29" ht="27.6" customHeight="1">
      <c r="C1820" s="88"/>
      <c r="D1820" s="89"/>
      <c r="E1820" s="90"/>
      <c r="F1820" s="91"/>
      <c r="G1820" s="92"/>
      <c r="H1820" s="93"/>
      <c r="I1820" s="93"/>
      <c r="J1820" s="94"/>
      <c r="K1820" s="94"/>
      <c r="L1820" s="94"/>
      <c r="M1820" s="94"/>
      <c r="N1820" s="94"/>
      <c r="O1820" s="95"/>
      <c r="P1820" s="96"/>
      <c r="T1820" s="49">
        <v>1786</v>
      </c>
      <c r="U18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0" s="50" t="str">
        <f>IFERROR(INDEX(Tab_UBIGEO[],MATCH(PlnMsv_Tab_DocumentosAux[[#This Row],[ADQ_UBIGEO]],Tab_UBIGEO[UBIGEO],0),MATCH($V$34,Tab_UBIGEO[#Headers],0)),"")</f>
        <v/>
      </c>
      <c r="W1820" s="50" t="str">
        <f>IFERROR(INDEX(Tab_UBIGEO[],MATCH(PlnMsv_Tab_DocumentosAux[[#This Row],[ADQ_UBIGEO]],Tab_UBIGEO[UBIGEO],0),MATCH($W$34,Tab_UBIGEO[#Headers],0)),"")</f>
        <v/>
      </c>
      <c r="X1820" s="51" t="str">
        <f>IFERROR(INDEX(Tab_UBIGEO[],MATCH(PlnMsv_Tab_Documentos[[#This Row],[Departamento]],Tab_UBIGEO[Departamento],0),MATCH(X$34,Tab_UBIGEO[#Headers],0)),"")</f>
        <v/>
      </c>
      <c r="Y1820" s="51" t="str">
        <f>IFERROR(INDEX(Tab_UBIGEO[],MATCH(PlnMsv_Tab_Documentos[[#This Row],[Provincia]],Tab_UBIGEO[Provincia],0),MATCH(Y$34,Tab_UBIGEO[#Headers],0)),"")</f>
        <v/>
      </c>
      <c r="Z1820" s="50" t="str">
        <f>IF(PlnMsv_Tab_Documentos[[#This Row],[Departamento]]&lt;&gt;"",IF(COUNTIF(Tab_UBIGEO[Departamento],PlnMsv_Tab_Documentos[[#This Row],[Departamento]])&gt;=1,1,0),"")</f>
        <v/>
      </c>
      <c r="AA18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0" s="34"/>
    </row>
    <row r="1821" spans="3:29" ht="27.6" customHeight="1">
      <c r="C1821" s="88"/>
      <c r="D1821" s="89"/>
      <c r="E1821" s="90"/>
      <c r="F1821" s="91"/>
      <c r="G1821" s="92"/>
      <c r="H1821" s="93"/>
      <c r="I1821" s="93"/>
      <c r="J1821" s="94"/>
      <c r="K1821" s="94"/>
      <c r="L1821" s="94"/>
      <c r="M1821" s="94"/>
      <c r="N1821" s="94"/>
      <c r="O1821" s="95"/>
      <c r="P1821" s="96"/>
      <c r="T1821" s="49">
        <v>1787</v>
      </c>
      <c r="U18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1" s="50" t="str">
        <f>IFERROR(INDEX(Tab_UBIGEO[],MATCH(PlnMsv_Tab_DocumentosAux[[#This Row],[ADQ_UBIGEO]],Tab_UBIGEO[UBIGEO],0),MATCH($V$34,Tab_UBIGEO[#Headers],0)),"")</f>
        <v/>
      </c>
      <c r="W1821" s="50" t="str">
        <f>IFERROR(INDEX(Tab_UBIGEO[],MATCH(PlnMsv_Tab_DocumentosAux[[#This Row],[ADQ_UBIGEO]],Tab_UBIGEO[UBIGEO],0),MATCH($W$34,Tab_UBIGEO[#Headers],0)),"")</f>
        <v/>
      </c>
      <c r="X1821" s="51" t="str">
        <f>IFERROR(INDEX(Tab_UBIGEO[],MATCH(PlnMsv_Tab_Documentos[[#This Row],[Departamento]],Tab_UBIGEO[Departamento],0),MATCH(X$34,Tab_UBIGEO[#Headers],0)),"")</f>
        <v/>
      </c>
      <c r="Y1821" s="51" t="str">
        <f>IFERROR(INDEX(Tab_UBIGEO[],MATCH(PlnMsv_Tab_Documentos[[#This Row],[Provincia]],Tab_UBIGEO[Provincia],0),MATCH(Y$34,Tab_UBIGEO[#Headers],0)),"")</f>
        <v/>
      </c>
      <c r="Z1821" s="50" t="str">
        <f>IF(PlnMsv_Tab_Documentos[[#This Row],[Departamento]]&lt;&gt;"",IF(COUNTIF(Tab_UBIGEO[Departamento],PlnMsv_Tab_Documentos[[#This Row],[Departamento]])&gt;=1,1,0),"")</f>
        <v/>
      </c>
      <c r="AA18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1" s="34"/>
    </row>
    <row r="1822" spans="3:29" ht="27.6" customHeight="1">
      <c r="C1822" s="88"/>
      <c r="D1822" s="89"/>
      <c r="E1822" s="90"/>
      <c r="F1822" s="91"/>
      <c r="G1822" s="92"/>
      <c r="H1822" s="93"/>
      <c r="I1822" s="93"/>
      <c r="J1822" s="94"/>
      <c r="K1822" s="94"/>
      <c r="L1822" s="94"/>
      <c r="M1822" s="94"/>
      <c r="N1822" s="94"/>
      <c r="O1822" s="95"/>
      <c r="P1822" s="96"/>
      <c r="T1822" s="49">
        <v>1788</v>
      </c>
      <c r="U18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2" s="50" t="str">
        <f>IFERROR(INDEX(Tab_UBIGEO[],MATCH(PlnMsv_Tab_DocumentosAux[[#This Row],[ADQ_UBIGEO]],Tab_UBIGEO[UBIGEO],0),MATCH($V$34,Tab_UBIGEO[#Headers],0)),"")</f>
        <v/>
      </c>
      <c r="W1822" s="50" t="str">
        <f>IFERROR(INDEX(Tab_UBIGEO[],MATCH(PlnMsv_Tab_DocumentosAux[[#This Row],[ADQ_UBIGEO]],Tab_UBIGEO[UBIGEO],0),MATCH($W$34,Tab_UBIGEO[#Headers],0)),"")</f>
        <v/>
      </c>
      <c r="X1822" s="51" t="str">
        <f>IFERROR(INDEX(Tab_UBIGEO[],MATCH(PlnMsv_Tab_Documentos[[#This Row],[Departamento]],Tab_UBIGEO[Departamento],0),MATCH(X$34,Tab_UBIGEO[#Headers],0)),"")</f>
        <v/>
      </c>
      <c r="Y1822" s="51" t="str">
        <f>IFERROR(INDEX(Tab_UBIGEO[],MATCH(PlnMsv_Tab_Documentos[[#This Row],[Provincia]],Tab_UBIGEO[Provincia],0),MATCH(Y$34,Tab_UBIGEO[#Headers],0)),"")</f>
        <v/>
      </c>
      <c r="Z1822" s="50" t="str">
        <f>IF(PlnMsv_Tab_Documentos[[#This Row],[Departamento]]&lt;&gt;"",IF(COUNTIF(Tab_UBIGEO[Departamento],PlnMsv_Tab_Documentos[[#This Row],[Departamento]])&gt;=1,1,0),"")</f>
        <v/>
      </c>
      <c r="AA18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2" s="34"/>
    </row>
    <row r="1823" spans="3:29" ht="27.6" customHeight="1">
      <c r="C1823" s="88"/>
      <c r="D1823" s="89"/>
      <c r="E1823" s="90"/>
      <c r="F1823" s="91"/>
      <c r="G1823" s="92"/>
      <c r="H1823" s="93"/>
      <c r="I1823" s="93"/>
      <c r="J1823" s="94"/>
      <c r="K1823" s="94"/>
      <c r="L1823" s="94"/>
      <c r="M1823" s="94"/>
      <c r="N1823" s="94"/>
      <c r="O1823" s="95"/>
      <c r="P1823" s="96"/>
      <c r="T1823" s="49">
        <v>1789</v>
      </c>
      <c r="U18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3" s="50" t="str">
        <f>IFERROR(INDEX(Tab_UBIGEO[],MATCH(PlnMsv_Tab_DocumentosAux[[#This Row],[ADQ_UBIGEO]],Tab_UBIGEO[UBIGEO],0),MATCH($V$34,Tab_UBIGEO[#Headers],0)),"")</f>
        <v/>
      </c>
      <c r="W1823" s="50" t="str">
        <f>IFERROR(INDEX(Tab_UBIGEO[],MATCH(PlnMsv_Tab_DocumentosAux[[#This Row],[ADQ_UBIGEO]],Tab_UBIGEO[UBIGEO],0),MATCH($W$34,Tab_UBIGEO[#Headers],0)),"")</f>
        <v/>
      </c>
      <c r="X1823" s="51" t="str">
        <f>IFERROR(INDEX(Tab_UBIGEO[],MATCH(PlnMsv_Tab_Documentos[[#This Row],[Departamento]],Tab_UBIGEO[Departamento],0),MATCH(X$34,Tab_UBIGEO[#Headers],0)),"")</f>
        <v/>
      </c>
      <c r="Y1823" s="51" t="str">
        <f>IFERROR(INDEX(Tab_UBIGEO[],MATCH(PlnMsv_Tab_Documentos[[#This Row],[Provincia]],Tab_UBIGEO[Provincia],0),MATCH(Y$34,Tab_UBIGEO[#Headers],0)),"")</f>
        <v/>
      </c>
      <c r="Z1823" s="50" t="str">
        <f>IF(PlnMsv_Tab_Documentos[[#This Row],[Departamento]]&lt;&gt;"",IF(COUNTIF(Tab_UBIGEO[Departamento],PlnMsv_Tab_Documentos[[#This Row],[Departamento]])&gt;=1,1,0),"")</f>
        <v/>
      </c>
      <c r="AA18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3" s="34"/>
    </row>
    <row r="1824" spans="3:29" ht="27.6" customHeight="1">
      <c r="C1824" s="88"/>
      <c r="D1824" s="89"/>
      <c r="E1824" s="90"/>
      <c r="F1824" s="91"/>
      <c r="G1824" s="92"/>
      <c r="H1824" s="93"/>
      <c r="I1824" s="93"/>
      <c r="J1824" s="94"/>
      <c r="K1824" s="94"/>
      <c r="L1824" s="94"/>
      <c r="M1824" s="94"/>
      <c r="N1824" s="94"/>
      <c r="O1824" s="95"/>
      <c r="P1824" s="96"/>
      <c r="T1824" s="49">
        <v>1790</v>
      </c>
      <c r="U18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4" s="50" t="str">
        <f>IFERROR(INDEX(Tab_UBIGEO[],MATCH(PlnMsv_Tab_DocumentosAux[[#This Row],[ADQ_UBIGEO]],Tab_UBIGEO[UBIGEO],0),MATCH($V$34,Tab_UBIGEO[#Headers],0)),"")</f>
        <v/>
      </c>
      <c r="W1824" s="50" t="str">
        <f>IFERROR(INDEX(Tab_UBIGEO[],MATCH(PlnMsv_Tab_DocumentosAux[[#This Row],[ADQ_UBIGEO]],Tab_UBIGEO[UBIGEO],0),MATCH($W$34,Tab_UBIGEO[#Headers],0)),"")</f>
        <v/>
      </c>
      <c r="X1824" s="51" t="str">
        <f>IFERROR(INDEX(Tab_UBIGEO[],MATCH(PlnMsv_Tab_Documentos[[#This Row],[Departamento]],Tab_UBIGEO[Departamento],0),MATCH(X$34,Tab_UBIGEO[#Headers],0)),"")</f>
        <v/>
      </c>
      <c r="Y1824" s="51" t="str">
        <f>IFERROR(INDEX(Tab_UBIGEO[],MATCH(PlnMsv_Tab_Documentos[[#This Row],[Provincia]],Tab_UBIGEO[Provincia],0),MATCH(Y$34,Tab_UBIGEO[#Headers],0)),"")</f>
        <v/>
      </c>
      <c r="Z1824" s="50" t="str">
        <f>IF(PlnMsv_Tab_Documentos[[#This Row],[Departamento]]&lt;&gt;"",IF(COUNTIF(Tab_UBIGEO[Departamento],PlnMsv_Tab_Documentos[[#This Row],[Departamento]])&gt;=1,1,0),"")</f>
        <v/>
      </c>
      <c r="AA18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4" s="34"/>
    </row>
    <row r="1825" spans="3:29" ht="27.6" customHeight="1">
      <c r="C1825" s="88"/>
      <c r="D1825" s="89"/>
      <c r="E1825" s="90"/>
      <c r="F1825" s="91"/>
      <c r="G1825" s="92"/>
      <c r="H1825" s="93"/>
      <c r="I1825" s="93"/>
      <c r="J1825" s="94"/>
      <c r="K1825" s="94"/>
      <c r="L1825" s="94"/>
      <c r="M1825" s="94"/>
      <c r="N1825" s="94"/>
      <c r="O1825" s="95"/>
      <c r="P1825" s="96"/>
      <c r="T1825" s="49">
        <v>1791</v>
      </c>
      <c r="U18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5" s="50" t="str">
        <f>IFERROR(INDEX(Tab_UBIGEO[],MATCH(PlnMsv_Tab_DocumentosAux[[#This Row],[ADQ_UBIGEO]],Tab_UBIGEO[UBIGEO],0),MATCH($V$34,Tab_UBIGEO[#Headers],0)),"")</f>
        <v/>
      </c>
      <c r="W1825" s="50" t="str">
        <f>IFERROR(INDEX(Tab_UBIGEO[],MATCH(PlnMsv_Tab_DocumentosAux[[#This Row],[ADQ_UBIGEO]],Tab_UBIGEO[UBIGEO],0),MATCH($W$34,Tab_UBIGEO[#Headers],0)),"")</f>
        <v/>
      </c>
      <c r="X1825" s="51" t="str">
        <f>IFERROR(INDEX(Tab_UBIGEO[],MATCH(PlnMsv_Tab_Documentos[[#This Row],[Departamento]],Tab_UBIGEO[Departamento],0),MATCH(X$34,Tab_UBIGEO[#Headers],0)),"")</f>
        <v/>
      </c>
      <c r="Y1825" s="51" t="str">
        <f>IFERROR(INDEX(Tab_UBIGEO[],MATCH(PlnMsv_Tab_Documentos[[#This Row],[Provincia]],Tab_UBIGEO[Provincia],0),MATCH(Y$34,Tab_UBIGEO[#Headers],0)),"")</f>
        <v/>
      </c>
      <c r="Z1825" s="50" t="str">
        <f>IF(PlnMsv_Tab_Documentos[[#This Row],[Departamento]]&lt;&gt;"",IF(COUNTIF(Tab_UBIGEO[Departamento],PlnMsv_Tab_Documentos[[#This Row],[Departamento]])&gt;=1,1,0),"")</f>
        <v/>
      </c>
      <c r="AA18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5" s="34"/>
    </row>
    <row r="1826" spans="3:29" ht="27.6" customHeight="1">
      <c r="C1826" s="88"/>
      <c r="D1826" s="89"/>
      <c r="E1826" s="90"/>
      <c r="F1826" s="91"/>
      <c r="G1826" s="92"/>
      <c r="H1826" s="93"/>
      <c r="I1826" s="93"/>
      <c r="J1826" s="94"/>
      <c r="K1826" s="94"/>
      <c r="L1826" s="94"/>
      <c r="M1826" s="94"/>
      <c r="N1826" s="94"/>
      <c r="O1826" s="95"/>
      <c r="P1826" s="96"/>
      <c r="T1826" s="49">
        <v>1792</v>
      </c>
      <c r="U18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6" s="50" t="str">
        <f>IFERROR(INDEX(Tab_UBIGEO[],MATCH(PlnMsv_Tab_DocumentosAux[[#This Row],[ADQ_UBIGEO]],Tab_UBIGEO[UBIGEO],0),MATCH($V$34,Tab_UBIGEO[#Headers],0)),"")</f>
        <v/>
      </c>
      <c r="W1826" s="50" t="str">
        <f>IFERROR(INDEX(Tab_UBIGEO[],MATCH(PlnMsv_Tab_DocumentosAux[[#This Row],[ADQ_UBIGEO]],Tab_UBIGEO[UBIGEO],0),MATCH($W$34,Tab_UBIGEO[#Headers],0)),"")</f>
        <v/>
      </c>
      <c r="X1826" s="51" t="str">
        <f>IFERROR(INDEX(Tab_UBIGEO[],MATCH(PlnMsv_Tab_Documentos[[#This Row],[Departamento]],Tab_UBIGEO[Departamento],0),MATCH(X$34,Tab_UBIGEO[#Headers],0)),"")</f>
        <v/>
      </c>
      <c r="Y1826" s="51" t="str">
        <f>IFERROR(INDEX(Tab_UBIGEO[],MATCH(PlnMsv_Tab_Documentos[[#This Row],[Provincia]],Tab_UBIGEO[Provincia],0),MATCH(Y$34,Tab_UBIGEO[#Headers],0)),"")</f>
        <v/>
      </c>
      <c r="Z1826" s="50" t="str">
        <f>IF(PlnMsv_Tab_Documentos[[#This Row],[Departamento]]&lt;&gt;"",IF(COUNTIF(Tab_UBIGEO[Departamento],PlnMsv_Tab_Documentos[[#This Row],[Departamento]])&gt;=1,1,0),"")</f>
        <v/>
      </c>
      <c r="AA18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6" s="34"/>
    </row>
    <row r="1827" spans="3:29" ht="27.6" customHeight="1">
      <c r="C1827" s="88"/>
      <c r="D1827" s="89"/>
      <c r="E1827" s="90"/>
      <c r="F1827" s="91"/>
      <c r="G1827" s="92"/>
      <c r="H1827" s="93"/>
      <c r="I1827" s="93"/>
      <c r="J1827" s="94"/>
      <c r="K1827" s="94"/>
      <c r="L1827" s="94"/>
      <c r="M1827" s="94"/>
      <c r="N1827" s="94"/>
      <c r="O1827" s="95"/>
      <c r="P1827" s="96"/>
      <c r="T1827" s="49">
        <v>1793</v>
      </c>
      <c r="U18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7" s="50" t="str">
        <f>IFERROR(INDEX(Tab_UBIGEO[],MATCH(PlnMsv_Tab_DocumentosAux[[#This Row],[ADQ_UBIGEO]],Tab_UBIGEO[UBIGEO],0),MATCH($V$34,Tab_UBIGEO[#Headers],0)),"")</f>
        <v/>
      </c>
      <c r="W1827" s="50" t="str">
        <f>IFERROR(INDEX(Tab_UBIGEO[],MATCH(PlnMsv_Tab_DocumentosAux[[#This Row],[ADQ_UBIGEO]],Tab_UBIGEO[UBIGEO],0),MATCH($W$34,Tab_UBIGEO[#Headers],0)),"")</f>
        <v/>
      </c>
      <c r="X1827" s="51" t="str">
        <f>IFERROR(INDEX(Tab_UBIGEO[],MATCH(PlnMsv_Tab_Documentos[[#This Row],[Departamento]],Tab_UBIGEO[Departamento],0),MATCH(X$34,Tab_UBIGEO[#Headers],0)),"")</f>
        <v/>
      </c>
      <c r="Y1827" s="51" t="str">
        <f>IFERROR(INDEX(Tab_UBIGEO[],MATCH(PlnMsv_Tab_Documentos[[#This Row],[Provincia]],Tab_UBIGEO[Provincia],0),MATCH(Y$34,Tab_UBIGEO[#Headers],0)),"")</f>
        <v/>
      </c>
      <c r="Z1827" s="50" t="str">
        <f>IF(PlnMsv_Tab_Documentos[[#This Row],[Departamento]]&lt;&gt;"",IF(COUNTIF(Tab_UBIGEO[Departamento],PlnMsv_Tab_Documentos[[#This Row],[Departamento]])&gt;=1,1,0),"")</f>
        <v/>
      </c>
      <c r="AA18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7" s="34"/>
    </row>
    <row r="1828" spans="3:29" ht="27.6" customHeight="1">
      <c r="C1828" s="88"/>
      <c r="D1828" s="89"/>
      <c r="E1828" s="90"/>
      <c r="F1828" s="91"/>
      <c r="G1828" s="92"/>
      <c r="H1828" s="93"/>
      <c r="I1828" s="93"/>
      <c r="J1828" s="94"/>
      <c r="K1828" s="94"/>
      <c r="L1828" s="94"/>
      <c r="M1828" s="94"/>
      <c r="N1828" s="94"/>
      <c r="O1828" s="95"/>
      <c r="P1828" s="96"/>
      <c r="T1828" s="49">
        <v>1794</v>
      </c>
      <c r="U18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8" s="50" t="str">
        <f>IFERROR(INDEX(Tab_UBIGEO[],MATCH(PlnMsv_Tab_DocumentosAux[[#This Row],[ADQ_UBIGEO]],Tab_UBIGEO[UBIGEO],0),MATCH($V$34,Tab_UBIGEO[#Headers],0)),"")</f>
        <v/>
      </c>
      <c r="W1828" s="50" t="str">
        <f>IFERROR(INDEX(Tab_UBIGEO[],MATCH(PlnMsv_Tab_DocumentosAux[[#This Row],[ADQ_UBIGEO]],Tab_UBIGEO[UBIGEO],0),MATCH($W$34,Tab_UBIGEO[#Headers],0)),"")</f>
        <v/>
      </c>
      <c r="X1828" s="51" t="str">
        <f>IFERROR(INDEX(Tab_UBIGEO[],MATCH(PlnMsv_Tab_Documentos[[#This Row],[Departamento]],Tab_UBIGEO[Departamento],0),MATCH(X$34,Tab_UBIGEO[#Headers],0)),"")</f>
        <v/>
      </c>
      <c r="Y1828" s="51" t="str">
        <f>IFERROR(INDEX(Tab_UBIGEO[],MATCH(PlnMsv_Tab_Documentos[[#This Row],[Provincia]],Tab_UBIGEO[Provincia],0),MATCH(Y$34,Tab_UBIGEO[#Headers],0)),"")</f>
        <v/>
      </c>
      <c r="Z1828" s="50" t="str">
        <f>IF(PlnMsv_Tab_Documentos[[#This Row],[Departamento]]&lt;&gt;"",IF(COUNTIF(Tab_UBIGEO[Departamento],PlnMsv_Tab_Documentos[[#This Row],[Departamento]])&gt;=1,1,0),"")</f>
        <v/>
      </c>
      <c r="AA18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8" s="34"/>
    </row>
    <row r="1829" spans="3:29" ht="27.6" customHeight="1">
      <c r="C1829" s="88"/>
      <c r="D1829" s="89"/>
      <c r="E1829" s="90"/>
      <c r="F1829" s="91"/>
      <c r="G1829" s="92"/>
      <c r="H1829" s="93"/>
      <c r="I1829" s="93"/>
      <c r="J1829" s="94"/>
      <c r="K1829" s="94"/>
      <c r="L1829" s="94"/>
      <c r="M1829" s="94"/>
      <c r="N1829" s="94"/>
      <c r="O1829" s="95"/>
      <c r="P1829" s="96"/>
      <c r="T1829" s="49">
        <v>1795</v>
      </c>
      <c r="U18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29" s="50" t="str">
        <f>IFERROR(INDEX(Tab_UBIGEO[],MATCH(PlnMsv_Tab_DocumentosAux[[#This Row],[ADQ_UBIGEO]],Tab_UBIGEO[UBIGEO],0),MATCH($V$34,Tab_UBIGEO[#Headers],0)),"")</f>
        <v/>
      </c>
      <c r="W1829" s="50" t="str">
        <f>IFERROR(INDEX(Tab_UBIGEO[],MATCH(PlnMsv_Tab_DocumentosAux[[#This Row],[ADQ_UBIGEO]],Tab_UBIGEO[UBIGEO],0),MATCH($W$34,Tab_UBIGEO[#Headers],0)),"")</f>
        <v/>
      </c>
      <c r="X1829" s="51" t="str">
        <f>IFERROR(INDEX(Tab_UBIGEO[],MATCH(PlnMsv_Tab_Documentos[[#This Row],[Departamento]],Tab_UBIGEO[Departamento],0),MATCH(X$34,Tab_UBIGEO[#Headers],0)),"")</f>
        <v/>
      </c>
      <c r="Y1829" s="51" t="str">
        <f>IFERROR(INDEX(Tab_UBIGEO[],MATCH(PlnMsv_Tab_Documentos[[#This Row],[Provincia]],Tab_UBIGEO[Provincia],0),MATCH(Y$34,Tab_UBIGEO[#Headers],0)),"")</f>
        <v/>
      </c>
      <c r="Z1829" s="50" t="str">
        <f>IF(PlnMsv_Tab_Documentos[[#This Row],[Departamento]]&lt;&gt;"",IF(COUNTIF(Tab_UBIGEO[Departamento],PlnMsv_Tab_Documentos[[#This Row],[Departamento]])&gt;=1,1,0),"")</f>
        <v/>
      </c>
      <c r="AA18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29" s="34"/>
    </row>
    <row r="1830" spans="3:29" ht="27.6" customHeight="1">
      <c r="C1830" s="88"/>
      <c r="D1830" s="89"/>
      <c r="E1830" s="90"/>
      <c r="F1830" s="91"/>
      <c r="G1830" s="92"/>
      <c r="H1830" s="93"/>
      <c r="I1830" s="93"/>
      <c r="J1830" s="94"/>
      <c r="K1830" s="94"/>
      <c r="L1830" s="94"/>
      <c r="M1830" s="94"/>
      <c r="N1830" s="94"/>
      <c r="O1830" s="95"/>
      <c r="P1830" s="96"/>
      <c r="T1830" s="49">
        <v>1796</v>
      </c>
      <c r="U18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0" s="50" t="str">
        <f>IFERROR(INDEX(Tab_UBIGEO[],MATCH(PlnMsv_Tab_DocumentosAux[[#This Row],[ADQ_UBIGEO]],Tab_UBIGEO[UBIGEO],0),MATCH($V$34,Tab_UBIGEO[#Headers],0)),"")</f>
        <v/>
      </c>
      <c r="W1830" s="50" t="str">
        <f>IFERROR(INDEX(Tab_UBIGEO[],MATCH(PlnMsv_Tab_DocumentosAux[[#This Row],[ADQ_UBIGEO]],Tab_UBIGEO[UBIGEO],0),MATCH($W$34,Tab_UBIGEO[#Headers],0)),"")</f>
        <v/>
      </c>
      <c r="X1830" s="51" t="str">
        <f>IFERROR(INDEX(Tab_UBIGEO[],MATCH(PlnMsv_Tab_Documentos[[#This Row],[Departamento]],Tab_UBIGEO[Departamento],0),MATCH(X$34,Tab_UBIGEO[#Headers],0)),"")</f>
        <v/>
      </c>
      <c r="Y1830" s="51" t="str">
        <f>IFERROR(INDEX(Tab_UBIGEO[],MATCH(PlnMsv_Tab_Documentos[[#This Row],[Provincia]],Tab_UBIGEO[Provincia],0),MATCH(Y$34,Tab_UBIGEO[#Headers],0)),"")</f>
        <v/>
      </c>
      <c r="Z1830" s="50" t="str">
        <f>IF(PlnMsv_Tab_Documentos[[#This Row],[Departamento]]&lt;&gt;"",IF(COUNTIF(Tab_UBIGEO[Departamento],PlnMsv_Tab_Documentos[[#This Row],[Departamento]])&gt;=1,1,0),"")</f>
        <v/>
      </c>
      <c r="AA18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0" s="34"/>
    </row>
    <row r="1831" spans="3:29" ht="27.6" customHeight="1">
      <c r="C1831" s="88"/>
      <c r="D1831" s="89"/>
      <c r="E1831" s="90"/>
      <c r="F1831" s="91"/>
      <c r="G1831" s="92"/>
      <c r="H1831" s="93"/>
      <c r="I1831" s="93"/>
      <c r="J1831" s="94"/>
      <c r="K1831" s="94"/>
      <c r="L1831" s="94"/>
      <c r="M1831" s="94"/>
      <c r="N1831" s="94"/>
      <c r="O1831" s="95"/>
      <c r="P1831" s="96"/>
      <c r="T1831" s="49">
        <v>1797</v>
      </c>
      <c r="U18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1" s="50" t="str">
        <f>IFERROR(INDEX(Tab_UBIGEO[],MATCH(PlnMsv_Tab_DocumentosAux[[#This Row],[ADQ_UBIGEO]],Tab_UBIGEO[UBIGEO],0),MATCH($V$34,Tab_UBIGEO[#Headers],0)),"")</f>
        <v/>
      </c>
      <c r="W1831" s="50" t="str">
        <f>IFERROR(INDEX(Tab_UBIGEO[],MATCH(PlnMsv_Tab_DocumentosAux[[#This Row],[ADQ_UBIGEO]],Tab_UBIGEO[UBIGEO],0),MATCH($W$34,Tab_UBIGEO[#Headers],0)),"")</f>
        <v/>
      </c>
      <c r="X1831" s="51" t="str">
        <f>IFERROR(INDEX(Tab_UBIGEO[],MATCH(PlnMsv_Tab_Documentos[[#This Row],[Departamento]],Tab_UBIGEO[Departamento],0),MATCH(X$34,Tab_UBIGEO[#Headers],0)),"")</f>
        <v/>
      </c>
      <c r="Y1831" s="51" t="str">
        <f>IFERROR(INDEX(Tab_UBIGEO[],MATCH(PlnMsv_Tab_Documentos[[#This Row],[Provincia]],Tab_UBIGEO[Provincia],0),MATCH(Y$34,Tab_UBIGEO[#Headers],0)),"")</f>
        <v/>
      </c>
      <c r="Z1831" s="50" t="str">
        <f>IF(PlnMsv_Tab_Documentos[[#This Row],[Departamento]]&lt;&gt;"",IF(COUNTIF(Tab_UBIGEO[Departamento],PlnMsv_Tab_Documentos[[#This Row],[Departamento]])&gt;=1,1,0),"")</f>
        <v/>
      </c>
      <c r="AA18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1" s="34"/>
    </row>
    <row r="1832" spans="3:29" ht="27.6" customHeight="1">
      <c r="C1832" s="88"/>
      <c r="D1832" s="89"/>
      <c r="E1832" s="90"/>
      <c r="F1832" s="91"/>
      <c r="G1832" s="92"/>
      <c r="H1832" s="93"/>
      <c r="I1832" s="93"/>
      <c r="J1832" s="94"/>
      <c r="K1832" s="94"/>
      <c r="L1832" s="94"/>
      <c r="M1832" s="94"/>
      <c r="N1832" s="94"/>
      <c r="O1832" s="95"/>
      <c r="P1832" s="96"/>
      <c r="T1832" s="49">
        <v>1798</v>
      </c>
      <c r="U18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2" s="50" t="str">
        <f>IFERROR(INDEX(Tab_UBIGEO[],MATCH(PlnMsv_Tab_DocumentosAux[[#This Row],[ADQ_UBIGEO]],Tab_UBIGEO[UBIGEO],0),MATCH($V$34,Tab_UBIGEO[#Headers],0)),"")</f>
        <v/>
      </c>
      <c r="W1832" s="50" t="str">
        <f>IFERROR(INDEX(Tab_UBIGEO[],MATCH(PlnMsv_Tab_DocumentosAux[[#This Row],[ADQ_UBIGEO]],Tab_UBIGEO[UBIGEO],0),MATCH($W$34,Tab_UBIGEO[#Headers],0)),"")</f>
        <v/>
      </c>
      <c r="X1832" s="51" t="str">
        <f>IFERROR(INDEX(Tab_UBIGEO[],MATCH(PlnMsv_Tab_Documentos[[#This Row],[Departamento]],Tab_UBIGEO[Departamento],0),MATCH(X$34,Tab_UBIGEO[#Headers],0)),"")</f>
        <v/>
      </c>
      <c r="Y1832" s="51" t="str">
        <f>IFERROR(INDEX(Tab_UBIGEO[],MATCH(PlnMsv_Tab_Documentos[[#This Row],[Provincia]],Tab_UBIGEO[Provincia],0),MATCH(Y$34,Tab_UBIGEO[#Headers],0)),"")</f>
        <v/>
      </c>
      <c r="Z1832" s="50" t="str">
        <f>IF(PlnMsv_Tab_Documentos[[#This Row],[Departamento]]&lt;&gt;"",IF(COUNTIF(Tab_UBIGEO[Departamento],PlnMsv_Tab_Documentos[[#This Row],[Departamento]])&gt;=1,1,0),"")</f>
        <v/>
      </c>
      <c r="AA18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2" s="34"/>
    </row>
    <row r="1833" spans="3:29" ht="27.6" customHeight="1">
      <c r="C1833" s="88"/>
      <c r="D1833" s="89"/>
      <c r="E1833" s="90"/>
      <c r="F1833" s="91"/>
      <c r="G1833" s="92"/>
      <c r="H1833" s="93"/>
      <c r="I1833" s="93"/>
      <c r="J1833" s="94"/>
      <c r="K1833" s="94"/>
      <c r="L1833" s="94"/>
      <c r="M1833" s="94"/>
      <c r="N1833" s="94"/>
      <c r="O1833" s="95"/>
      <c r="P1833" s="96"/>
      <c r="T1833" s="49">
        <v>1799</v>
      </c>
      <c r="U18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3" s="50" t="str">
        <f>IFERROR(INDEX(Tab_UBIGEO[],MATCH(PlnMsv_Tab_DocumentosAux[[#This Row],[ADQ_UBIGEO]],Tab_UBIGEO[UBIGEO],0),MATCH($V$34,Tab_UBIGEO[#Headers],0)),"")</f>
        <v/>
      </c>
      <c r="W1833" s="50" t="str">
        <f>IFERROR(INDEX(Tab_UBIGEO[],MATCH(PlnMsv_Tab_DocumentosAux[[#This Row],[ADQ_UBIGEO]],Tab_UBIGEO[UBIGEO],0),MATCH($W$34,Tab_UBIGEO[#Headers],0)),"")</f>
        <v/>
      </c>
      <c r="X1833" s="51" t="str">
        <f>IFERROR(INDEX(Tab_UBIGEO[],MATCH(PlnMsv_Tab_Documentos[[#This Row],[Departamento]],Tab_UBIGEO[Departamento],0),MATCH(X$34,Tab_UBIGEO[#Headers],0)),"")</f>
        <v/>
      </c>
      <c r="Y1833" s="51" t="str">
        <f>IFERROR(INDEX(Tab_UBIGEO[],MATCH(PlnMsv_Tab_Documentos[[#This Row],[Provincia]],Tab_UBIGEO[Provincia],0),MATCH(Y$34,Tab_UBIGEO[#Headers],0)),"")</f>
        <v/>
      </c>
      <c r="Z1833" s="50" t="str">
        <f>IF(PlnMsv_Tab_Documentos[[#This Row],[Departamento]]&lt;&gt;"",IF(COUNTIF(Tab_UBIGEO[Departamento],PlnMsv_Tab_Documentos[[#This Row],[Departamento]])&gt;=1,1,0),"")</f>
        <v/>
      </c>
      <c r="AA18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3" s="34"/>
    </row>
    <row r="1834" spans="3:29" ht="27.6" customHeight="1">
      <c r="C1834" s="88"/>
      <c r="D1834" s="89"/>
      <c r="E1834" s="90"/>
      <c r="F1834" s="91"/>
      <c r="G1834" s="92"/>
      <c r="H1834" s="93"/>
      <c r="I1834" s="93"/>
      <c r="J1834" s="94"/>
      <c r="K1834" s="94"/>
      <c r="L1834" s="94"/>
      <c r="M1834" s="94"/>
      <c r="N1834" s="94"/>
      <c r="O1834" s="95"/>
      <c r="P1834" s="96"/>
      <c r="T1834" s="49">
        <v>1800</v>
      </c>
      <c r="U18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4" s="50" t="str">
        <f>IFERROR(INDEX(Tab_UBIGEO[],MATCH(PlnMsv_Tab_DocumentosAux[[#This Row],[ADQ_UBIGEO]],Tab_UBIGEO[UBIGEO],0),MATCH($V$34,Tab_UBIGEO[#Headers],0)),"")</f>
        <v/>
      </c>
      <c r="W1834" s="50" t="str">
        <f>IFERROR(INDEX(Tab_UBIGEO[],MATCH(PlnMsv_Tab_DocumentosAux[[#This Row],[ADQ_UBIGEO]],Tab_UBIGEO[UBIGEO],0),MATCH($W$34,Tab_UBIGEO[#Headers],0)),"")</f>
        <v/>
      </c>
      <c r="X1834" s="51" t="str">
        <f>IFERROR(INDEX(Tab_UBIGEO[],MATCH(PlnMsv_Tab_Documentos[[#This Row],[Departamento]],Tab_UBIGEO[Departamento],0),MATCH(X$34,Tab_UBIGEO[#Headers],0)),"")</f>
        <v/>
      </c>
      <c r="Y1834" s="51" t="str">
        <f>IFERROR(INDEX(Tab_UBIGEO[],MATCH(PlnMsv_Tab_Documentos[[#This Row],[Provincia]],Tab_UBIGEO[Provincia],0),MATCH(Y$34,Tab_UBIGEO[#Headers],0)),"")</f>
        <v/>
      </c>
      <c r="Z1834" s="50" t="str">
        <f>IF(PlnMsv_Tab_Documentos[[#This Row],[Departamento]]&lt;&gt;"",IF(COUNTIF(Tab_UBIGEO[Departamento],PlnMsv_Tab_Documentos[[#This Row],[Departamento]])&gt;=1,1,0),"")</f>
        <v/>
      </c>
      <c r="AA18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4" s="34"/>
    </row>
    <row r="1835" spans="3:29" ht="27.6" customHeight="1">
      <c r="C1835" s="88"/>
      <c r="D1835" s="89"/>
      <c r="E1835" s="90"/>
      <c r="F1835" s="91"/>
      <c r="G1835" s="92"/>
      <c r="H1835" s="93"/>
      <c r="I1835" s="93"/>
      <c r="J1835" s="94"/>
      <c r="K1835" s="94"/>
      <c r="L1835" s="94"/>
      <c r="M1835" s="94"/>
      <c r="N1835" s="94"/>
      <c r="O1835" s="95"/>
      <c r="P1835" s="96"/>
      <c r="T1835" s="49">
        <v>1801</v>
      </c>
      <c r="U18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5" s="50" t="str">
        <f>IFERROR(INDEX(Tab_UBIGEO[],MATCH(PlnMsv_Tab_DocumentosAux[[#This Row],[ADQ_UBIGEO]],Tab_UBIGEO[UBIGEO],0),MATCH($V$34,Tab_UBIGEO[#Headers],0)),"")</f>
        <v/>
      </c>
      <c r="W1835" s="50" t="str">
        <f>IFERROR(INDEX(Tab_UBIGEO[],MATCH(PlnMsv_Tab_DocumentosAux[[#This Row],[ADQ_UBIGEO]],Tab_UBIGEO[UBIGEO],0),MATCH($W$34,Tab_UBIGEO[#Headers],0)),"")</f>
        <v/>
      </c>
      <c r="X1835" s="51" t="str">
        <f>IFERROR(INDEX(Tab_UBIGEO[],MATCH(PlnMsv_Tab_Documentos[[#This Row],[Departamento]],Tab_UBIGEO[Departamento],0),MATCH(X$34,Tab_UBIGEO[#Headers],0)),"")</f>
        <v/>
      </c>
      <c r="Y1835" s="51" t="str">
        <f>IFERROR(INDEX(Tab_UBIGEO[],MATCH(PlnMsv_Tab_Documentos[[#This Row],[Provincia]],Tab_UBIGEO[Provincia],0),MATCH(Y$34,Tab_UBIGEO[#Headers],0)),"")</f>
        <v/>
      </c>
      <c r="Z1835" s="50" t="str">
        <f>IF(PlnMsv_Tab_Documentos[[#This Row],[Departamento]]&lt;&gt;"",IF(COUNTIF(Tab_UBIGEO[Departamento],PlnMsv_Tab_Documentos[[#This Row],[Departamento]])&gt;=1,1,0),"")</f>
        <v/>
      </c>
      <c r="AA18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5" s="34"/>
    </row>
    <row r="1836" spans="3:29" ht="27.6" customHeight="1">
      <c r="C1836" s="88"/>
      <c r="D1836" s="89"/>
      <c r="E1836" s="90"/>
      <c r="F1836" s="91"/>
      <c r="G1836" s="92"/>
      <c r="H1836" s="93"/>
      <c r="I1836" s="93"/>
      <c r="J1836" s="94"/>
      <c r="K1836" s="94"/>
      <c r="L1836" s="94"/>
      <c r="M1836" s="94"/>
      <c r="N1836" s="94"/>
      <c r="O1836" s="95"/>
      <c r="P1836" s="96"/>
      <c r="T1836" s="49">
        <v>1802</v>
      </c>
      <c r="U18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6" s="50" t="str">
        <f>IFERROR(INDEX(Tab_UBIGEO[],MATCH(PlnMsv_Tab_DocumentosAux[[#This Row],[ADQ_UBIGEO]],Tab_UBIGEO[UBIGEO],0),MATCH($V$34,Tab_UBIGEO[#Headers],0)),"")</f>
        <v/>
      </c>
      <c r="W1836" s="50" t="str">
        <f>IFERROR(INDEX(Tab_UBIGEO[],MATCH(PlnMsv_Tab_DocumentosAux[[#This Row],[ADQ_UBIGEO]],Tab_UBIGEO[UBIGEO],0),MATCH($W$34,Tab_UBIGEO[#Headers],0)),"")</f>
        <v/>
      </c>
      <c r="X1836" s="51" t="str">
        <f>IFERROR(INDEX(Tab_UBIGEO[],MATCH(PlnMsv_Tab_Documentos[[#This Row],[Departamento]],Tab_UBIGEO[Departamento],0),MATCH(X$34,Tab_UBIGEO[#Headers],0)),"")</f>
        <v/>
      </c>
      <c r="Y1836" s="51" t="str">
        <f>IFERROR(INDEX(Tab_UBIGEO[],MATCH(PlnMsv_Tab_Documentos[[#This Row],[Provincia]],Tab_UBIGEO[Provincia],0),MATCH(Y$34,Tab_UBIGEO[#Headers],0)),"")</f>
        <v/>
      </c>
      <c r="Z1836" s="50" t="str">
        <f>IF(PlnMsv_Tab_Documentos[[#This Row],[Departamento]]&lt;&gt;"",IF(COUNTIF(Tab_UBIGEO[Departamento],PlnMsv_Tab_Documentos[[#This Row],[Departamento]])&gt;=1,1,0),"")</f>
        <v/>
      </c>
      <c r="AA18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6" s="34"/>
    </row>
    <row r="1837" spans="3:29" ht="27.6" customHeight="1">
      <c r="C1837" s="88"/>
      <c r="D1837" s="89"/>
      <c r="E1837" s="90"/>
      <c r="F1837" s="91"/>
      <c r="G1837" s="92"/>
      <c r="H1837" s="93"/>
      <c r="I1837" s="93"/>
      <c r="J1837" s="94"/>
      <c r="K1837" s="94"/>
      <c r="L1837" s="94"/>
      <c r="M1837" s="94"/>
      <c r="N1837" s="94"/>
      <c r="O1837" s="95"/>
      <c r="P1837" s="96"/>
      <c r="T1837" s="49">
        <v>1803</v>
      </c>
      <c r="U18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7" s="50" t="str">
        <f>IFERROR(INDEX(Tab_UBIGEO[],MATCH(PlnMsv_Tab_DocumentosAux[[#This Row],[ADQ_UBIGEO]],Tab_UBIGEO[UBIGEO],0),MATCH($V$34,Tab_UBIGEO[#Headers],0)),"")</f>
        <v/>
      </c>
      <c r="W1837" s="50" t="str">
        <f>IFERROR(INDEX(Tab_UBIGEO[],MATCH(PlnMsv_Tab_DocumentosAux[[#This Row],[ADQ_UBIGEO]],Tab_UBIGEO[UBIGEO],0),MATCH($W$34,Tab_UBIGEO[#Headers],0)),"")</f>
        <v/>
      </c>
      <c r="X1837" s="51" t="str">
        <f>IFERROR(INDEX(Tab_UBIGEO[],MATCH(PlnMsv_Tab_Documentos[[#This Row],[Departamento]],Tab_UBIGEO[Departamento],0),MATCH(X$34,Tab_UBIGEO[#Headers],0)),"")</f>
        <v/>
      </c>
      <c r="Y1837" s="51" t="str">
        <f>IFERROR(INDEX(Tab_UBIGEO[],MATCH(PlnMsv_Tab_Documentos[[#This Row],[Provincia]],Tab_UBIGEO[Provincia],0),MATCH(Y$34,Tab_UBIGEO[#Headers],0)),"")</f>
        <v/>
      </c>
      <c r="Z1837" s="50" t="str">
        <f>IF(PlnMsv_Tab_Documentos[[#This Row],[Departamento]]&lt;&gt;"",IF(COUNTIF(Tab_UBIGEO[Departamento],PlnMsv_Tab_Documentos[[#This Row],[Departamento]])&gt;=1,1,0),"")</f>
        <v/>
      </c>
      <c r="AA18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7" s="34"/>
    </row>
    <row r="1838" spans="3:29" ht="27.6" customHeight="1">
      <c r="C1838" s="88"/>
      <c r="D1838" s="89"/>
      <c r="E1838" s="90"/>
      <c r="F1838" s="91"/>
      <c r="G1838" s="92"/>
      <c r="H1838" s="93"/>
      <c r="I1838" s="93"/>
      <c r="J1838" s="94"/>
      <c r="K1838" s="94"/>
      <c r="L1838" s="94"/>
      <c r="M1838" s="94"/>
      <c r="N1838" s="94"/>
      <c r="O1838" s="95"/>
      <c r="P1838" s="96"/>
      <c r="T1838" s="49">
        <v>1804</v>
      </c>
      <c r="U18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8" s="50" t="str">
        <f>IFERROR(INDEX(Tab_UBIGEO[],MATCH(PlnMsv_Tab_DocumentosAux[[#This Row],[ADQ_UBIGEO]],Tab_UBIGEO[UBIGEO],0),MATCH($V$34,Tab_UBIGEO[#Headers],0)),"")</f>
        <v/>
      </c>
      <c r="W1838" s="50" t="str">
        <f>IFERROR(INDEX(Tab_UBIGEO[],MATCH(PlnMsv_Tab_DocumentosAux[[#This Row],[ADQ_UBIGEO]],Tab_UBIGEO[UBIGEO],0),MATCH($W$34,Tab_UBIGEO[#Headers],0)),"")</f>
        <v/>
      </c>
      <c r="X1838" s="51" t="str">
        <f>IFERROR(INDEX(Tab_UBIGEO[],MATCH(PlnMsv_Tab_Documentos[[#This Row],[Departamento]],Tab_UBIGEO[Departamento],0),MATCH(X$34,Tab_UBIGEO[#Headers],0)),"")</f>
        <v/>
      </c>
      <c r="Y1838" s="51" t="str">
        <f>IFERROR(INDEX(Tab_UBIGEO[],MATCH(PlnMsv_Tab_Documentos[[#This Row],[Provincia]],Tab_UBIGEO[Provincia],0),MATCH(Y$34,Tab_UBIGEO[#Headers],0)),"")</f>
        <v/>
      </c>
      <c r="Z1838" s="50" t="str">
        <f>IF(PlnMsv_Tab_Documentos[[#This Row],[Departamento]]&lt;&gt;"",IF(COUNTIF(Tab_UBIGEO[Departamento],PlnMsv_Tab_Documentos[[#This Row],[Departamento]])&gt;=1,1,0),"")</f>
        <v/>
      </c>
      <c r="AA18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8" s="34"/>
    </row>
    <row r="1839" spans="3:29" ht="27.6" customHeight="1">
      <c r="C1839" s="88"/>
      <c r="D1839" s="89"/>
      <c r="E1839" s="90"/>
      <c r="F1839" s="91"/>
      <c r="G1839" s="92"/>
      <c r="H1839" s="93"/>
      <c r="I1839" s="93"/>
      <c r="J1839" s="94"/>
      <c r="K1839" s="94"/>
      <c r="L1839" s="94"/>
      <c r="M1839" s="94"/>
      <c r="N1839" s="94"/>
      <c r="O1839" s="95"/>
      <c r="P1839" s="96"/>
      <c r="T1839" s="49">
        <v>1805</v>
      </c>
      <c r="U18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39" s="50" t="str">
        <f>IFERROR(INDEX(Tab_UBIGEO[],MATCH(PlnMsv_Tab_DocumentosAux[[#This Row],[ADQ_UBIGEO]],Tab_UBIGEO[UBIGEO],0),MATCH($V$34,Tab_UBIGEO[#Headers],0)),"")</f>
        <v/>
      </c>
      <c r="W1839" s="50" t="str">
        <f>IFERROR(INDEX(Tab_UBIGEO[],MATCH(PlnMsv_Tab_DocumentosAux[[#This Row],[ADQ_UBIGEO]],Tab_UBIGEO[UBIGEO],0),MATCH($W$34,Tab_UBIGEO[#Headers],0)),"")</f>
        <v/>
      </c>
      <c r="X1839" s="51" t="str">
        <f>IFERROR(INDEX(Tab_UBIGEO[],MATCH(PlnMsv_Tab_Documentos[[#This Row],[Departamento]],Tab_UBIGEO[Departamento],0),MATCH(X$34,Tab_UBIGEO[#Headers],0)),"")</f>
        <v/>
      </c>
      <c r="Y1839" s="51" t="str">
        <f>IFERROR(INDEX(Tab_UBIGEO[],MATCH(PlnMsv_Tab_Documentos[[#This Row],[Provincia]],Tab_UBIGEO[Provincia],0),MATCH(Y$34,Tab_UBIGEO[#Headers],0)),"")</f>
        <v/>
      </c>
      <c r="Z1839" s="50" t="str">
        <f>IF(PlnMsv_Tab_Documentos[[#This Row],[Departamento]]&lt;&gt;"",IF(COUNTIF(Tab_UBIGEO[Departamento],PlnMsv_Tab_Documentos[[#This Row],[Departamento]])&gt;=1,1,0),"")</f>
        <v/>
      </c>
      <c r="AA18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39" s="34"/>
    </row>
    <row r="1840" spans="3:29" ht="27.6" customHeight="1">
      <c r="C1840" s="88"/>
      <c r="D1840" s="89"/>
      <c r="E1840" s="90"/>
      <c r="F1840" s="91"/>
      <c r="G1840" s="92"/>
      <c r="H1840" s="93"/>
      <c r="I1840" s="93"/>
      <c r="J1840" s="94"/>
      <c r="K1840" s="94"/>
      <c r="L1840" s="94"/>
      <c r="M1840" s="94"/>
      <c r="N1840" s="94"/>
      <c r="O1840" s="95"/>
      <c r="P1840" s="96"/>
      <c r="T1840" s="49">
        <v>1806</v>
      </c>
      <c r="U18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0" s="50" t="str">
        <f>IFERROR(INDEX(Tab_UBIGEO[],MATCH(PlnMsv_Tab_DocumentosAux[[#This Row],[ADQ_UBIGEO]],Tab_UBIGEO[UBIGEO],0),MATCH($V$34,Tab_UBIGEO[#Headers],0)),"")</f>
        <v/>
      </c>
      <c r="W1840" s="50" t="str">
        <f>IFERROR(INDEX(Tab_UBIGEO[],MATCH(PlnMsv_Tab_DocumentosAux[[#This Row],[ADQ_UBIGEO]],Tab_UBIGEO[UBIGEO],0),MATCH($W$34,Tab_UBIGEO[#Headers],0)),"")</f>
        <v/>
      </c>
      <c r="X1840" s="51" t="str">
        <f>IFERROR(INDEX(Tab_UBIGEO[],MATCH(PlnMsv_Tab_Documentos[[#This Row],[Departamento]],Tab_UBIGEO[Departamento],0),MATCH(X$34,Tab_UBIGEO[#Headers],0)),"")</f>
        <v/>
      </c>
      <c r="Y1840" s="51" t="str">
        <f>IFERROR(INDEX(Tab_UBIGEO[],MATCH(PlnMsv_Tab_Documentos[[#This Row],[Provincia]],Tab_UBIGEO[Provincia],0),MATCH(Y$34,Tab_UBIGEO[#Headers],0)),"")</f>
        <v/>
      </c>
      <c r="Z1840" s="50" t="str">
        <f>IF(PlnMsv_Tab_Documentos[[#This Row],[Departamento]]&lt;&gt;"",IF(COUNTIF(Tab_UBIGEO[Departamento],PlnMsv_Tab_Documentos[[#This Row],[Departamento]])&gt;=1,1,0),"")</f>
        <v/>
      </c>
      <c r="AA18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0" s="34"/>
    </row>
    <row r="1841" spans="3:29" ht="27.6" customHeight="1">
      <c r="C1841" s="88"/>
      <c r="D1841" s="89"/>
      <c r="E1841" s="90"/>
      <c r="F1841" s="91"/>
      <c r="G1841" s="92"/>
      <c r="H1841" s="93"/>
      <c r="I1841" s="93"/>
      <c r="J1841" s="94"/>
      <c r="K1841" s="94"/>
      <c r="L1841" s="94"/>
      <c r="M1841" s="94"/>
      <c r="N1841" s="94"/>
      <c r="O1841" s="95"/>
      <c r="P1841" s="96"/>
      <c r="T1841" s="49">
        <v>1807</v>
      </c>
      <c r="U18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1" s="50" t="str">
        <f>IFERROR(INDEX(Tab_UBIGEO[],MATCH(PlnMsv_Tab_DocumentosAux[[#This Row],[ADQ_UBIGEO]],Tab_UBIGEO[UBIGEO],0),MATCH($V$34,Tab_UBIGEO[#Headers],0)),"")</f>
        <v/>
      </c>
      <c r="W1841" s="50" t="str">
        <f>IFERROR(INDEX(Tab_UBIGEO[],MATCH(PlnMsv_Tab_DocumentosAux[[#This Row],[ADQ_UBIGEO]],Tab_UBIGEO[UBIGEO],0),MATCH($W$34,Tab_UBIGEO[#Headers],0)),"")</f>
        <v/>
      </c>
      <c r="X1841" s="51" t="str">
        <f>IFERROR(INDEX(Tab_UBIGEO[],MATCH(PlnMsv_Tab_Documentos[[#This Row],[Departamento]],Tab_UBIGEO[Departamento],0),MATCH(X$34,Tab_UBIGEO[#Headers],0)),"")</f>
        <v/>
      </c>
      <c r="Y1841" s="51" t="str">
        <f>IFERROR(INDEX(Tab_UBIGEO[],MATCH(PlnMsv_Tab_Documentos[[#This Row],[Provincia]],Tab_UBIGEO[Provincia],0),MATCH(Y$34,Tab_UBIGEO[#Headers],0)),"")</f>
        <v/>
      </c>
      <c r="Z1841" s="50" t="str">
        <f>IF(PlnMsv_Tab_Documentos[[#This Row],[Departamento]]&lt;&gt;"",IF(COUNTIF(Tab_UBIGEO[Departamento],PlnMsv_Tab_Documentos[[#This Row],[Departamento]])&gt;=1,1,0),"")</f>
        <v/>
      </c>
      <c r="AA18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1" s="34"/>
    </row>
    <row r="1842" spans="3:29" ht="27.6" customHeight="1">
      <c r="C1842" s="88"/>
      <c r="D1842" s="89"/>
      <c r="E1842" s="90"/>
      <c r="F1842" s="91"/>
      <c r="G1842" s="92"/>
      <c r="H1842" s="93"/>
      <c r="I1842" s="93"/>
      <c r="J1842" s="94"/>
      <c r="K1842" s="94"/>
      <c r="L1842" s="94"/>
      <c r="M1842" s="94"/>
      <c r="N1842" s="94"/>
      <c r="O1842" s="95"/>
      <c r="P1842" s="96"/>
      <c r="T1842" s="49">
        <v>1808</v>
      </c>
      <c r="U18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2" s="50" t="str">
        <f>IFERROR(INDEX(Tab_UBIGEO[],MATCH(PlnMsv_Tab_DocumentosAux[[#This Row],[ADQ_UBIGEO]],Tab_UBIGEO[UBIGEO],0),MATCH($V$34,Tab_UBIGEO[#Headers],0)),"")</f>
        <v/>
      </c>
      <c r="W1842" s="50" t="str">
        <f>IFERROR(INDEX(Tab_UBIGEO[],MATCH(PlnMsv_Tab_DocumentosAux[[#This Row],[ADQ_UBIGEO]],Tab_UBIGEO[UBIGEO],0),MATCH($W$34,Tab_UBIGEO[#Headers],0)),"")</f>
        <v/>
      </c>
      <c r="X1842" s="51" t="str">
        <f>IFERROR(INDEX(Tab_UBIGEO[],MATCH(PlnMsv_Tab_Documentos[[#This Row],[Departamento]],Tab_UBIGEO[Departamento],0),MATCH(X$34,Tab_UBIGEO[#Headers],0)),"")</f>
        <v/>
      </c>
      <c r="Y1842" s="51" t="str">
        <f>IFERROR(INDEX(Tab_UBIGEO[],MATCH(PlnMsv_Tab_Documentos[[#This Row],[Provincia]],Tab_UBIGEO[Provincia],0),MATCH(Y$34,Tab_UBIGEO[#Headers],0)),"")</f>
        <v/>
      </c>
      <c r="Z1842" s="50" t="str">
        <f>IF(PlnMsv_Tab_Documentos[[#This Row],[Departamento]]&lt;&gt;"",IF(COUNTIF(Tab_UBIGEO[Departamento],PlnMsv_Tab_Documentos[[#This Row],[Departamento]])&gt;=1,1,0),"")</f>
        <v/>
      </c>
      <c r="AA18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2" s="34"/>
    </row>
    <row r="1843" spans="3:29" ht="27.6" customHeight="1">
      <c r="C1843" s="88"/>
      <c r="D1843" s="89"/>
      <c r="E1843" s="90"/>
      <c r="F1843" s="91"/>
      <c r="G1843" s="92"/>
      <c r="H1843" s="93"/>
      <c r="I1843" s="93"/>
      <c r="J1843" s="94"/>
      <c r="K1843" s="94"/>
      <c r="L1843" s="94"/>
      <c r="M1843" s="94"/>
      <c r="N1843" s="94"/>
      <c r="O1843" s="95"/>
      <c r="P1843" s="96"/>
      <c r="T1843" s="49">
        <v>1809</v>
      </c>
      <c r="U18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3" s="50" t="str">
        <f>IFERROR(INDEX(Tab_UBIGEO[],MATCH(PlnMsv_Tab_DocumentosAux[[#This Row],[ADQ_UBIGEO]],Tab_UBIGEO[UBIGEO],0),MATCH($V$34,Tab_UBIGEO[#Headers],0)),"")</f>
        <v/>
      </c>
      <c r="W1843" s="50" t="str">
        <f>IFERROR(INDEX(Tab_UBIGEO[],MATCH(PlnMsv_Tab_DocumentosAux[[#This Row],[ADQ_UBIGEO]],Tab_UBIGEO[UBIGEO],0),MATCH($W$34,Tab_UBIGEO[#Headers],0)),"")</f>
        <v/>
      </c>
      <c r="X1843" s="51" t="str">
        <f>IFERROR(INDEX(Tab_UBIGEO[],MATCH(PlnMsv_Tab_Documentos[[#This Row],[Departamento]],Tab_UBIGEO[Departamento],0),MATCH(X$34,Tab_UBIGEO[#Headers],0)),"")</f>
        <v/>
      </c>
      <c r="Y1843" s="51" t="str">
        <f>IFERROR(INDEX(Tab_UBIGEO[],MATCH(PlnMsv_Tab_Documentos[[#This Row],[Provincia]],Tab_UBIGEO[Provincia],0),MATCH(Y$34,Tab_UBIGEO[#Headers],0)),"")</f>
        <v/>
      </c>
      <c r="Z1843" s="50" t="str">
        <f>IF(PlnMsv_Tab_Documentos[[#This Row],[Departamento]]&lt;&gt;"",IF(COUNTIF(Tab_UBIGEO[Departamento],PlnMsv_Tab_Documentos[[#This Row],[Departamento]])&gt;=1,1,0),"")</f>
        <v/>
      </c>
      <c r="AA18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3" s="34"/>
    </row>
    <row r="1844" spans="3:29" ht="27.6" customHeight="1">
      <c r="C1844" s="88"/>
      <c r="D1844" s="89"/>
      <c r="E1844" s="90"/>
      <c r="F1844" s="91"/>
      <c r="G1844" s="92"/>
      <c r="H1844" s="93"/>
      <c r="I1844" s="93"/>
      <c r="J1844" s="94"/>
      <c r="K1844" s="94"/>
      <c r="L1844" s="94"/>
      <c r="M1844" s="94"/>
      <c r="N1844" s="94"/>
      <c r="O1844" s="95"/>
      <c r="P1844" s="96"/>
      <c r="T1844" s="49">
        <v>1810</v>
      </c>
      <c r="U18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4" s="50" t="str">
        <f>IFERROR(INDEX(Tab_UBIGEO[],MATCH(PlnMsv_Tab_DocumentosAux[[#This Row],[ADQ_UBIGEO]],Tab_UBIGEO[UBIGEO],0),MATCH($V$34,Tab_UBIGEO[#Headers],0)),"")</f>
        <v/>
      </c>
      <c r="W1844" s="50" t="str">
        <f>IFERROR(INDEX(Tab_UBIGEO[],MATCH(PlnMsv_Tab_DocumentosAux[[#This Row],[ADQ_UBIGEO]],Tab_UBIGEO[UBIGEO],0),MATCH($W$34,Tab_UBIGEO[#Headers],0)),"")</f>
        <v/>
      </c>
      <c r="X1844" s="51" t="str">
        <f>IFERROR(INDEX(Tab_UBIGEO[],MATCH(PlnMsv_Tab_Documentos[[#This Row],[Departamento]],Tab_UBIGEO[Departamento],0),MATCH(X$34,Tab_UBIGEO[#Headers],0)),"")</f>
        <v/>
      </c>
      <c r="Y1844" s="51" t="str">
        <f>IFERROR(INDEX(Tab_UBIGEO[],MATCH(PlnMsv_Tab_Documentos[[#This Row],[Provincia]],Tab_UBIGEO[Provincia],0),MATCH(Y$34,Tab_UBIGEO[#Headers],0)),"")</f>
        <v/>
      </c>
      <c r="Z1844" s="50" t="str">
        <f>IF(PlnMsv_Tab_Documentos[[#This Row],[Departamento]]&lt;&gt;"",IF(COUNTIF(Tab_UBIGEO[Departamento],PlnMsv_Tab_Documentos[[#This Row],[Departamento]])&gt;=1,1,0),"")</f>
        <v/>
      </c>
      <c r="AA18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4" s="34"/>
    </row>
    <row r="1845" spans="3:29" ht="27.6" customHeight="1">
      <c r="C1845" s="88"/>
      <c r="D1845" s="89"/>
      <c r="E1845" s="90"/>
      <c r="F1845" s="91"/>
      <c r="G1845" s="92"/>
      <c r="H1845" s="93"/>
      <c r="I1845" s="93"/>
      <c r="J1845" s="94"/>
      <c r="K1845" s="94"/>
      <c r="L1845" s="94"/>
      <c r="M1845" s="94"/>
      <c r="N1845" s="94"/>
      <c r="O1845" s="95"/>
      <c r="P1845" s="96"/>
      <c r="T1845" s="49">
        <v>1811</v>
      </c>
      <c r="U18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5" s="50" t="str">
        <f>IFERROR(INDEX(Tab_UBIGEO[],MATCH(PlnMsv_Tab_DocumentosAux[[#This Row],[ADQ_UBIGEO]],Tab_UBIGEO[UBIGEO],0),MATCH($V$34,Tab_UBIGEO[#Headers],0)),"")</f>
        <v/>
      </c>
      <c r="W1845" s="50" t="str">
        <f>IFERROR(INDEX(Tab_UBIGEO[],MATCH(PlnMsv_Tab_DocumentosAux[[#This Row],[ADQ_UBIGEO]],Tab_UBIGEO[UBIGEO],0),MATCH($W$34,Tab_UBIGEO[#Headers],0)),"")</f>
        <v/>
      </c>
      <c r="X1845" s="51" t="str">
        <f>IFERROR(INDEX(Tab_UBIGEO[],MATCH(PlnMsv_Tab_Documentos[[#This Row],[Departamento]],Tab_UBIGEO[Departamento],0),MATCH(X$34,Tab_UBIGEO[#Headers],0)),"")</f>
        <v/>
      </c>
      <c r="Y1845" s="51" t="str">
        <f>IFERROR(INDEX(Tab_UBIGEO[],MATCH(PlnMsv_Tab_Documentos[[#This Row],[Provincia]],Tab_UBIGEO[Provincia],0),MATCH(Y$34,Tab_UBIGEO[#Headers],0)),"")</f>
        <v/>
      </c>
      <c r="Z1845" s="50" t="str">
        <f>IF(PlnMsv_Tab_Documentos[[#This Row],[Departamento]]&lt;&gt;"",IF(COUNTIF(Tab_UBIGEO[Departamento],PlnMsv_Tab_Documentos[[#This Row],[Departamento]])&gt;=1,1,0),"")</f>
        <v/>
      </c>
      <c r="AA18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5" s="34"/>
    </row>
    <row r="1846" spans="3:29" ht="27.6" customHeight="1">
      <c r="C1846" s="88"/>
      <c r="D1846" s="89"/>
      <c r="E1846" s="90"/>
      <c r="F1846" s="91"/>
      <c r="G1846" s="92"/>
      <c r="H1846" s="93"/>
      <c r="I1846" s="93"/>
      <c r="J1846" s="94"/>
      <c r="K1846" s="94"/>
      <c r="L1846" s="94"/>
      <c r="M1846" s="94"/>
      <c r="N1846" s="94"/>
      <c r="O1846" s="95"/>
      <c r="P1846" s="96"/>
      <c r="T1846" s="49">
        <v>1812</v>
      </c>
      <c r="U18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6" s="50" t="str">
        <f>IFERROR(INDEX(Tab_UBIGEO[],MATCH(PlnMsv_Tab_DocumentosAux[[#This Row],[ADQ_UBIGEO]],Tab_UBIGEO[UBIGEO],0),MATCH($V$34,Tab_UBIGEO[#Headers],0)),"")</f>
        <v/>
      </c>
      <c r="W1846" s="50" t="str">
        <f>IFERROR(INDEX(Tab_UBIGEO[],MATCH(PlnMsv_Tab_DocumentosAux[[#This Row],[ADQ_UBIGEO]],Tab_UBIGEO[UBIGEO],0),MATCH($W$34,Tab_UBIGEO[#Headers],0)),"")</f>
        <v/>
      </c>
      <c r="X1846" s="51" t="str">
        <f>IFERROR(INDEX(Tab_UBIGEO[],MATCH(PlnMsv_Tab_Documentos[[#This Row],[Departamento]],Tab_UBIGEO[Departamento],0),MATCH(X$34,Tab_UBIGEO[#Headers],0)),"")</f>
        <v/>
      </c>
      <c r="Y1846" s="51" t="str">
        <f>IFERROR(INDEX(Tab_UBIGEO[],MATCH(PlnMsv_Tab_Documentos[[#This Row],[Provincia]],Tab_UBIGEO[Provincia],0),MATCH(Y$34,Tab_UBIGEO[#Headers],0)),"")</f>
        <v/>
      </c>
      <c r="Z1846" s="50" t="str">
        <f>IF(PlnMsv_Tab_Documentos[[#This Row],[Departamento]]&lt;&gt;"",IF(COUNTIF(Tab_UBIGEO[Departamento],PlnMsv_Tab_Documentos[[#This Row],[Departamento]])&gt;=1,1,0),"")</f>
        <v/>
      </c>
      <c r="AA18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6" s="34"/>
    </row>
    <row r="1847" spans="3:29" ht="27.6" customHeight="1">
      <c r="C1847" s="88"/>
      <c r="D1847" s="89"/>
      <c r="E1847" s="90"/>
      <c r="F1847" s="91"/>
      <c r="G1847" s="92"/>
      <c r="H1847" s="93"/>
      <c r="I1847" s="93"/>
      <c r="J1847" s="94"/>
      <c r="K1847" s="94"/>
      <c r="L1847" s="94"/>
      <c r="M1847" s="94"/>
      <c r="N1847" s="94"/>
      <c r="O1847" s="95"/>
      <c r="P1847" s="96"/>
      <c r="T1847" s="49">
        <v>1813</v>
      </c>
      <c r="U18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7" s="50" t="str">
        <f>IFERROR(INDEX(Tab_UBIGEO[],MATCH(PlnMsv_Tab_DocumentosAux[[#This Row],[ADQ_UBIGEO]],Tab_UBIGEO[UBIGEO],0),MATCH($V$34,Tab_UBIGEO[#Headers],0)),"")</f>
        <v/>
      </c>
      <c r="W1847" s="50" t="str">
        <f>IFERROR(INDEX(Tab_UBIGEO[],MATCH(PlnMsv_Tab_DocumentosAux[[#This Row],[ADQ_UBIGEO]],Tab_UBIGEO[UBIGEO],0),MATCH($W$34,Tab_UBIGEO[#Headers],0)),"")</f>
        <v/>
      </c>
      <c r="X1847" s="51" t="str">
        <f>IFERROR(INDEX(Tab_UBIGEO[],MATCH(PlnMsv_Tab_Documentos[[#This Row],[Departamento]],Tab_UBIGEO[Departamento],0),MATCH(X$34,Tab_UBIGEO[#Headers],0)),"")</f>
        <v/>
      </c>
      <c r="Y1847" s="51" t="str">
        <f>IFERROR(INDEX(Tab_UBIGEO[],MATCH(PlnMsv_Tab_Documentos[[#This Row],[Provincia]],Tab_UBIGEO[Provincia],0),MATCH(Y$34,Tab_UBIGEO[#Headers],0)),"")</f>
        <v/>
      </c>
      <c r="Z1847" s="50" t="str">
        <f>IF(PlnMsv_Tab_Documentos[[#This Row],[Departamento]]&lt;&gt;"",IF(COUNTIF(Tab_UBIGEO[Departamento],PlnMsv_Tab_Documentos[[#This Row],[Departamento]])&gt;=1,1,0),"")</f>
        <v/>
      </c>
      <c r="AA18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7" s="34"/>
    </row>
    <row r="1848" spans="3:29" ht="27.6" customHeight="1">
      <c r="C1848" s="88"/>
      <c r="D1848" s="89"/>
      <c r="E1848" s="90"/>
      <c r="F1848" s="91"/>
      <c r="G1848" s="92"/>
      <c r="H1848" s="93"/>
      <c r="I1848" s="93"/>
      <c r="J1848" s="94"/>
      <c r="K1848" s="94"/>
      <c r="L1848" s="94"/>
      <c r="M1848" s="94"/>
      <c r="N1848" s="94"/>
      <c r="O1848" s="95"/>
      <c r="P1848" s="96"/>
      <c r="T1848" s="49">
        <v>1814</v>
      </c>
      <c r="U18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8" s="50" t="str">
        <f>IFERROR(INDEX(Tab_UBIGEO[],MATCH(PlnMsv_Tab_DocumentosAux[[#This Row],[ADQ_UBIGEO]],Tab_UBIGEO[UBIGEO],0),MATCH($V$34,Tab_UBIGEO[#Headers],0)),"")</f>
        <v/>
      </c>
      <c r="W1848" s="50" t="str">
        <f>IFERROR(INDEX(Tab_UBIGEO[],MATCH(PlnMsv_Tab_DocumentosAux[[#This Row],[ADQ_UBIGEO]],Tab_UBIGEO[UBIGEO],0),MATCH($W$34,Tab_UBIGEO[#Headers],0)),"")</f>
        <v/>
      </c>
      <c r="X1848" s="51" t="str">
        <f>IFERROR(INDEX(Tab_UBIGEO[],MATCH(PlnMsv_Tab_Documentos[[#This Row],[Departamento]],Tab_UBIGEO[Departamento],0),MATCH(X$34,Tab_UBIGEO[#Headers],0)),"")</f>
        <v/>
      </c>
      <c r="Y1848" s="51" t="str">
        <f>IFERROR(INDEX(Tab_UBIGEO[],MATCH(PlnMsv_Tab_Documentos[[#This Row],[Provincia]],Tab_UBIGEO[Provincia],0),MATCH(Y$34,Tab_UBIGEO[#Headers],0)),"")</f>
        <v/>
      </c>
      <c r="Z1848" s="50" t="str">
        <f>IF(PlnMsv_Tab_Documentos[[#This Row],[Departamento]]&lt;&gt;"",IF(COUNTIF(Tab_UBIGEO[Departamento],PlnMsv_Tab_Documentos[[#This Row],[Departamento]])&gt;=1,1,0),"")</f>
        <v/>
      </c>
      <c r="AA18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8" s="34"/>
    </row>
    <row r="1849" spans="3:29" ht="27.6" customHeight="1">
      <c r="C1849" s="88"/>
      <c r="D1849" s="89"/>
      <c r="E1849" s="90"/>
      <c r="F1849" s="91"/>
      <c r="G1849" s="92"/>
      <c r="H1849" s="93"/>
      <c r="I1849" s="93"/>
      <c r="J1849" s="94"/>
      <c r="K1849" s="94"/>
      <c r="L1849" s="94"/>
      <c r="M1849" s="94"/>
      <c r="N1849" s="94"/>
      <c r="O1849" s="95"/>
      <c r="P1849" s="96"/>
      <c r="T1849" s="49">
        <v>1815</v>
      </c>
      <c r="U18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49" s="50" t="str">
        <f>IFERROR(INDEX(Tab_UBIGEO[],MATCH(PlnMsv_Tab_DocumentosAux[[#This Row],[ADQ_UBIGEO]],Tab_UBIGEO[UBIGEO],0),MATCH($V$34,Tab_UBIGEO[#Headers],0)),"")</f>
        <v/>
      </c>
      <c r="W1849" s="50" t="str">
        <f>IFERROR(INDEX(Tab_UBIGEO[],MATCH(PlnMsv_Tab_DocumentosAux[[#This Row],[ADQ_UBIGEO]],Tab_UBIGEO[UBIGEO],0),MATCH($W$34,Tab_UBIGEO[#Headers],0)),"")</f>
        <v/>
      </c>
      <c r="X1849" s="51" t="str">
        <f>IFERROR(INDEX(Tab_UBIGEO[],MATCH(PlnMsv_Tab_Documentos[[#This Row],[Departamento]],Tab_UBIGEO[Departamento],0),MATCH(X$34,Tab_UBIGEO[#Headers],0)),"")</f>
        <v/>
      </c>
      <c r="Y1849" s="51" t="str">
        <f>IFERROR(INDEX(Tab_UBIGEO[],MATCH(PlnMsv_Tab_Documentos[[#This Row],[Provincia]],Tab_UBIGEO[Provincia],0),MATCH(Y$34,Tab_UBIGEO[#Headers],0)),"")</f>
        <v/>
      </c>
      <c r="Z1849" s="50" t="str">
        <f>IF(PlnMsv_Tab_Documentos[[#This Row],[Departamento]]&lt;&gt;"",IF(COUNTIF(Tab_UBIGEO[Departamento],PlnMsv_Tab_Documentos[[#This Row],[Departamento]])&gt;=1,1,0),"")</f>
        <v/>
      </c>
      <c r="AA18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49" s="34"/>
    </row>
    <row r="1850" spans="3:29" ht="27.6" customHeight="1">
      <c r="C1850" s="88"/>
      <c r="D1850" s="89"/>
      <c r="E1850" s="90"/>
      <c r="F1850" s="91"/>
      <c r="G1850" s="92"/>
      <c r="H1850" s="93"/>
      <c r="I1850" s="93"/>
      <c r="J1850" s="94"/>
      <c r="K1850" s="94"/>
      <c r="L1850" s="94"/>
      <c r="M1850" s="94"/>
      <c r="N1850" s="94"/>
      <c r="O1850" s="95"/>
      <c r="P1850" s="96"/>
      <c r="T1850" s="49">
        <v>1816</v>
      </c>
      <c r="U18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0" s="50" t="str">
        <f>IFERROR(INDEX(Tab_UBIGEO[],MATCH(PlnMsv_Tab_DocumentosAux[[#This Row],[ADQ_UBIGEO]],Tab_UBIGEO[UBIGEO],0),MATCH($V$34,Tab_UBIGEO[#Headers],0)),"")</f>
        <v/>
      </c>
      <c r="W1850" s="50" t="str">
        <f>IFERROR(INDEX(Tab_UBIGEO[],MATCH(PlnMsv_Tab_DocumentosAux[[#This Row],[ADQ_UBIGEO]],Tab_UBIGEO[UBIGEO],0),MATCH($W$34,Tab_UBIGEO[#Headers],0)),"")</f>
        <v/>
      </c>
      <c r="X1850" s="51" t="str">
        <f>IFERROR(INDEX(Tab_UBIGEO[],MATCH(PlnMsv_Tab_Documentos[[#This Row],[Departamento]],Tab_UBIGEO[Departamento],0),MATCH(X$34,Tab_UBIGEO[#Headers],0)),"")</f>
        <v/>
      </c>
      <c r="Y1850" s="51" t="str">
        <f>IFERROR(INDEX(Tab_UBIGEO[],MATCH(PlnMsv_Tab_Documentos[[#This Row],[Provincia]],Tab_UBIGEO[Provincia],0),MATCH(Y$34,Tab_UBIGEO[#Headers],0)),"")</f>
        <v/>
      </c>
      <c r="Z1850" s="50" t="str">
        <f>IF(PlnMsv_Tab_Documentos[[#This Row],[Departamento]]&lt;&gt;"",IF(COUNTIF(Tab_UBIGEO[Departamento],PlnMsv_Tab_Documentos[[#This Row],[Departamento]])&gt;=1,1,0),"")</f>
        <v/>
      </c>
      <c r="AA18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0" s="34"/>
    </row>
    <row r="1851" spans="3:29" ht="27.6" customHeight="1">
      <c r="C1851" s="88"/>
      <c r="D1851" s="89"/>
      <c r="E1851" s="90"/>
      <c r="F1851" s="91"/>
      <c r="G1851" s="92"/>
      <c r="H1851" s="93"/>
      <c r="I1851" s="93"/>
      <c r="J1851" s="94"/>
      <c r="K1851" s="94"/>
      <c r="L1851" s="94"/>
      <c r="M1851" s="94"/>
      <c r="N1851" s="94"/>
      <c r="O1851" s="95"/>
      <c r="P1851" s="96"/>
      <c r="T1851" s="49">
        <v>1817</v>
      </c>
      <c r="U18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1" s="50" t="str">
        <f>IFERROR(INDEX(Tab_UBIGEO[],MATCH(PlnMsv_Tab_DocumentosAux[[#This Row],[ADQ_UBIGEO]],Tab_UBIGEO[UBIGEO],0),MATCH($V$34,Tab_UBIGEO[#Headers],0)),"")</f>
        <v/>
      </c>
      <c r="W1851" s="50" t="str">
        <f>IFERROR(INDEX(Tab_UBIGEO[],MATCH(PlnMsv_Tab_DocumentosAux[[#This Row],[ADQ_UBIGEO]],Tab_UBIGEO[UBIGEO],0),MATCH($W$34,Tab_UBIGEO[#Headers],0)),"")</f>
        <v/>
      </c>
      <c r="X1851" s="51" t="str">
        <f>IFERROR(INDEX(Tab_UBIGEO[],MATCH(PlnMsv_Tab_Documentos[[#This Row],[Departamento]],Tab_UBIGEO[Departamento],0),MATCH(X$34,Tab_UBIGEO[#Headers],0)),"")</f>
        <v/>
      </c>
      <c r="Y1851" s="51" t="str">
        <f>IFERROR(INDEX(Tab_UBIGEO[],MATCH(PlnMsv_Tab_Documentos[[#This Row],[Provincia]],Tab_UBIGEO[Provincia],0),MATCH(Y$34,Tab_UBIGEO[#Headers],0)),"")</f>
        <v/>
      </c>
      <c r="Z1851" s="50" t="str">
        <f>IF(PlnMsv_Tab_Documentos[[#This Row],[Departamento]]&lt;&gt;"",IF(COUNTIF(Tab_UBIGEO[Departamento],PlnMsv_Tab_Documentos[[#This Row],[Departamento]])&gt;=1,1,0),"")</f>
        <v/>
      </c>
      <c r="AA18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1" s="34"/>
    </row>
    <row r="1852" spans="3:29" ht="27.6" customHeight="1">
      <c r="C1852" s="88"/>
      <c r="D1852" s="89"/>
      <c r="E1852" s="90"/>
      <c r="F1852" s="91"/>
      <c r="G1852" s="92"/>
      <c r="H1852" s="93"/>
      <c r="I1852" s="93"/>
      <c r="J1852" s="94"/>
      <c r="K1852" s="94"/>
      <c r="L1852" s="94"/>
      <c r="M1852" s="94"/>
      <c r="N1852" s="94"/>
      <c r="O1852" s="95"/>
      <c r="P1852" s="96"/>
      <c r="T1852" s="49">
        <v>1818</v>
      </c>
      <c r="U18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2" s="50" t="str">
        <f>IFERROR(INDEX(Tab_UBIGEO[],MATCH(PlnMsv_Tab_DocumentosAux[[#This Row],[ADQ_UBIGEO]],Tab_UBIGEO[UBIGEO],0),MATCH($V$34,Tab_UBIGEO[#Headers],0)),"")</f>
        <v/>
      </c>
      <c r="W1852" s="50" t="str">
        <f>IFERROR(INDEX(Tab_UBIGEO[],MATCH(PlnMsv_Tab_DocumentosAux[[#This Row],[ADQ_UBIGEO]],Tab_UBIGEO[UBIGEO],0),MATCH($W$34,Tab_UBIGEO[#Headers],0)),"")</f>
        <v/>
      </c>
      <c r="X1852" s="51" t="str">
        <f>IFERROR(INDEX(Tab_UBIGEO[],MATCH(PlnMsv_Tab_Documentos[[#This Row],[Departamento]],Tab_UBIGEO[Departamento],0),MATCH(X$34,Tab_UBIGEO[#Headers],0)),"")</f>
        <v/>
      </c>
      <c r="Y1852" s="51" t="str">
        <f>IFERROR(INDEX(Tab_UBIGEO[],MATCH(PlnMsv_Tab_Documentos[[#This Row],[Provincia]],Tab_UBIGEO[Provincia],0),MATCH(Y$34,Tab_UBIGEO[#Headers],0)),"")</f>
        <v/>
      </c>
      <c r="Z1852" s="50" t="str">
        <f>IF(PlnMsv_Tab_Documentos[[#This Row],[Departamento]]&lt;&gt;"",IF(COUNTIF(Tab_UBIGEO[Departamento],PlnMsv_Tab_Documentos[[#This Row],[Departamento]])&gt;=1,1,0),"")</f>
        <v/>
      </c>
      <c r="AA18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2" s="34"/>
    </row>
    <row r="1853" spans="3:29" ht="27.6" customHeight="1">
      <c r="C1853" s="88"/>
      <c r="D1853" s="89"/>
      <c r="E1853" s="90"/>
      <c r="F1853" s="91"/>
      <c r="G1853" s="92"/>
      <c r="H1853" s="93"/>
      <c r="I1853" s="93"/>
      <c r="J1853" s="94"/>
      <c r="K1853" s="94"/>
      <c r="L1853" s="94"/>
      <c r="M1853" s="94"/>
      <c r="N1853" s="94"/>
      <c r="O1853" s="95"/>
      <c r="P1853" s="96"/>
      <c r="T1853" s="49">
        <v>1819</v>
      </c>
      <c r="U18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3" s="50" t="str">
        <f>IFERROR(INDEX(Tab_UBIGEO[],MATCH(PlnMsv_Tab_DocumentosAux[[#This Row],[ADQ_UBIGEO]],Tab_UBIGEO[UBIGEO],0),MATCH($V$34,Tab_UBIGEO[#Headers],0)),"")</f>
        <v/>
      </c>
      <c r="W1853" s="50" t="str">
        <f>IFERROR(INDEX(Tab_UBIGEO[],MATCH(PlnMsv_Tab_DocumentosAux[[#This Row],[ADQ_UBIGEO]],Tab_UBIGEO[UBIGEO],0),MATCH($W$34,Tab_UBIGEO[#Headers],0)),"")</f>
        <v/>
      </c>
      <c r="X1853" s="51" t="str">
        <f>IFERROR(INDEX(Tab_UBIGEO[],MATCH(PlnMsv_Tab_Documentos[[#This Row],[Departamento]],Tab_UBIGEO[Departamento],0),MATCH(X$34,Tab_UBIGEO[#Headers],0)),"")</f>
        <v/>
      </c>
      <c r="Y1853" s="51" t="str">
        <f>IFERROR(INDEX(Tab_UBIGEO[],MATCH(PlnMsv_Tab_Documentos[[#This Row],[Provincia]],Tab_UBIGEO[Provincia],0),MATCH(Y$34,Tab_UBIGEO[#Headers],0)),"")</f>
        <v/>
      </c>
      <c r="Z1853" s="50" t="str">
        <f>IF(PlnMsv_Tab_Documentos[[#This Row],[Departamento]]&lt;&gt;"",IF(COUNTIF(Tab_UBIGEO[Departamento],PlnMsv_Tab_Documentos[[#This Row],[Departamento]])&gt;=1,1,0),"")</f>
        <v/>
      </c>
      <c r="AA18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3" s="34"/>
    </row>
    <row r="1854" spans="3:29" ht="27.6" customHeight="1">
      <c r="C1854" s="88"/>
      <c r="D1854" s="89"/>
      <c r="E1854" s="90"/>
      <c r="F1854" s="91"/>
      <c r="G1854" s="92"/>
      <c r="H1854" s="93"/>
      <c r="I1854" s="93"/>
      <c r="J1854" s="94"/>
      <c r="K1854" s="94"/>
      <c r="L1854" s="94"/>
      <c r="M1854" s="94"/>
      <c r="N1854" s="94"/>
      <c r="O1854" s="95"/>
      <c r="P1854" s="96"/>
      <c r="T1854" s="49">
        <v>1820</v>
      </c>
      <c r="U18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4" s="50" t="str">
        <f>IFERROR(INDEX(Tab_UBIGEO[],MATCH(PlnMsv_Tab_DocumentosAux[[#This Row],[ADQ_UBIGEO]],Tab_UBIGEO[UBIGEO],0),MATCH($V$34,Tab_UBIGEO[#Headers],0)),"")</f>
        <v/>
      </c>
      <c r="W1854" s="50" t="str">
        <f>IFERROR(INDEX(Tab_UBIGEO[],MATCH(PlnMsv_Tab_DocumentosAux[[#This Row],[ADQ_UBIGEO]],Tab_UBIGEO[UBIGEO],0),MATCH($W$34,Tab_UBIGEO[#Headers],0)),"")</f>
        <v/>
      </c>
      <c r="X1854" s="51" t="str">
        <f>IFERROR(INDEX(Tab_UBIGEO[],MATCH(PlnMsv_Tab_Documentos[[#This Row],[Departamento]],Tab_UBIGEO[Departamento],0),MATCH(X$34,Tab_UBIGEO[#Headers],0)),"")</f>
        <v/>
      </c>
      <c r="Y1854" s="51" t="str">
        <f>IFERROR(INDEX(Tab_UBIGEO[],MATCH(PlnMsv_Tab_Documentos[[#This Row],[Provincia]],Tab_UBIGEO[Provincia],0),MATCH(Y$34,Tab_UBIGEO[#Headers],0)),"")</f>
        <v/>
      </c>
      <c r="Z1854" s="50" t="str">
        <f>IF(PlnMsv_Tab_Documentos[[#This Row],[Departamento]]&lt;&gt;"",IF(COUNTIF(Tab_UBIGEO[Departamento],PlnMsv_Tab_Documentos[[#This Row],[Departamento]])&gt;=1,1,0),"")</f>
        <v/>
      </c>
      <c r="AA18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4" s="34"/>
    </row>
    <row r="1855" spans="3:29" ht="27.6" customHeight="1">
      <c r="C1855" s="88"/>
      <c r="D1855" s="89"/>
      <c r="E1855" s="90"/>
      <c r="F1855" s="91"/>
      <c r="G1855" s="92"/>
      <c r="H1855" s="93"/>
      <c r="I1855" s="93"/>
      <c r="J1855" s="94"/>
      <c r="K1855" s="94"/>
      <c r="L1855" s="94"/>
      <c r="M1855" s="94"/>
      <c r="N1855" s="94"/>
      <c r="O1855" s="95"/>
      <c r="P1855" s="96"/>
      <c r="T1855" s="49">
        <v>1821</v>
      </c>
      <c r="U18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5" s="50" t="str">
        <f>IFERROR(INDEX(Tab_UBIGEO[],MATCH(PlnMsv_Tab_DocumentosAux[[#This Row],[ADQ_UBIGEO]],Tab_UBIGEO[UBIGEO],0),MATCH($V$34,Tab_UBIGEO[#Headers],0)),"")</f>
        <v/>
      </c>
      <c r="W1855" s="50" t="str">
        <f>IFERROR(INDEX(Tab_UBIGEO[],MATCH(PlnMsv_Tab_DocumentosAux[[#This Row],[ADQ_UBIGEO]],Tab_UBIGEO[UBIGEO],0),MATCH($W$34,Tab_UBIGEO[#Headers],0)),"")</f>
        <v/>
      </c>
      <c r="X1855" s="51" t="str">
        <f>IFERROR(INDEX(Tab_UBIGEO[],MATCH(PlnMsv_Tab_Documentos[[#This Row],[Departamento]],Tab_UBIGEO[Departamento],0),MATCH(X$34,Tab_UBIGEO[#Headers],0)),"")</f>
        <v/>
      </c>
      <c r="Y1855" s="51" t="str">
        <f>IFERROR(INDEX(Tab_UBIGEO[],MATCH(PlnMsv_Tab_Documentos[[#This Row],[Provincia]],Tab_UBIGEO[Provincia],0),MATCH(Y$34,Tab_UBIGEO[#Headers],0)),"")</f>
        <v/>
      </c>
      <c r="Z1855" s="50" t="str">
        <f>IF(PlnMsv_Tab_Documentos[[#This Row],[Departamento]]&lt;&gt;"",IF(COUNTIF(Tab_UBIGEO[Departamento],PlnMsv_Tab_Documentos[[#This Row],[Departamento]])&gt;=1,1,0),"")</f>
        <v/>
      </c>
      <c r="AA18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5" s="34"/>
    </row>
    <row r="1856" spans="3:29" ht="27.6" customHeight="1">
      <c r="C1856" s="88"/>
      <c r="D1856" s="89"/>
      <c r="E1856" s="90"/>
      <c r="F1856" s="91"/>
      <c r="G1856" s="92"/>
      <c r="H1856" s="93"/>
      <c r="I1856" s="93"/>
      <c r="J1856" s="94"/>
      <c r="K1856" s="94"/>
      <c r="L1856" s="94"/>
      <c r="M1856" s="94"/>
      <c r="N1856" s="94"/>
      <c r="O1856" s="95"/>
      <c r="P1856" s="96"/>
      <c r="T1856" s="49">
        <v>1822</v>
      </c>
      <c r="U18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6" s="50" t="str">
        <f>IFERROR(INDEX(Tab_UBIGEO[],MATCH(PlnMsv_Tab_DocumentosAux[[#This Row],[ADQ_UBIGEO]],Tab_UBIGEO[UBIGEO],0),MATCH($V$34,Tab_UBIGEO[#Headers],0)),"")</f>
        <v/>
      </c>
      <c r="W1856" s="50" t="str">
        <f>IFERROR(INDEX(Tab_UBIGEO[],MATCH(PlnMsv_Tab_DocumentosAux[[#This Row],[ADQ_UBIGEO]],Tab_UBIGEO[UBIGEO],0),MATCH($W$34,Tab_UBIGEO[#Headers],0)),"")</f>
        <v/>
      </c>
      <c r="X1856" s="51" t="str">
        <f>IFERROR(INDEX(Tab_UBIGEO[],MATCH(PlnMsv_Tab_Documentos[[#This Row],[Departamento]],Tab_UBIGEO[Departamento],0),MATCH(X$34,Tab_UBIGEO[#Headers],0)),"")</f>
        <v/>
      </c>
      <c r="Y1856" s="51" t="str">
        <f>IFERROR(INDEX(Tab_UBIGEO[],MATCH(PlnMsv_Tab_Documentos[[#This Row],[Provincia]],Tab_UBIGEO[Provincia],0),MATCH(Y$34,Tab_UBIGEO[#Headers],0)),"")</f>
        <v/>
      </c>
      <c r="Z1856" s="50" t="str">
        <f>IF(PlnMsv_Tab_Documentos[[#This Row],[Departamento]]&lt;&gt;"",IF(COUNTIF(Tab_UBIGEO[Departamento],PlnMsv_Tab_Documentos[[#This Row],[Departamento]])&gt;=1,1,0),"")</f>
        <v/>
      </c>
      <c r="AA18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6" s="34"/>
    </row>
    <row r="1857" spans="3:29" ht="27.6" customHeight="1">
      <c r="C1857" s="88"/>
      <c r="D1857" s="89"/>
      <c r="E1857" s="90"/>
      <c r="F1857" s="91"/>
      <c r="G1857" s="92"/>
      <c r="H1857" s="93"/>
      <c r="I1857" s="93"/>
      <c r="J1857" s="94"/>
      <c r="K1857" s="94"/>
      <c r="L1857" s="94"/>
      <c r="M1857" s="94"/>
      <c r="N1857" s="94"/>
      <c r="O1857" s="95"/>
      <c r="P1857" s="96"/>
      <c r="T1857" s="49">
        <v>1823</v>
      </c>
      <c r="U18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7" s="50" t="str">
        <f>IFERROR(INDEX(Tab_UBIGEO[],MATCH(PlnMsv_Tab_DocumentosAux[[#This Row],[ADQ_UBIGEO]],Tab_UBIGEO[UBIGEO],0),MATCH($V$34,Tab_UBIGEO[#Headers],0)),"")</f>
        <v/>
      </c>
      <c r="W1857" s="50" t="str">
        <f>IFERROR(INDEX(Tab_UBIGEO[],MATCH(PlnMsv_Tab_DocumentosAux[[#This Row],[ADQ_UBIGEO]],Tab_UBIGEO[UBIGEO],0),MATCH($W$34,Tab_UBIGEO[#Headers],0)),"")</f>
        <v/>
      </c>
      <c r="X1857" s="51" t="str">
        <f>IFERROR(INDEX(Tab_UBIGEO[],MATCH(PlnMsv_Tab_Documentos[[#This Row],[Departamento]],Tab_UBIGEO[Departamento],0),MATCH(X$34,Tab_UBIGEO[#Headers],0)),"")</f>
        <v/>
      </c>
      <c r="Y1857" s="51" t="str">
        <f>IFERROR(INDEX(Tab_UBIGEO[],MATCH(PlnMsv_Tab_Documentos[[#This Row],[Provincia]],Tab_UBIGEO[Provincia],0),MATCH(Y$34,Tab_UBIGEO[#Headers],0)),"")</f>
        <v/>
      </c>
      <c r="Z1857" s="50" t="str">
        <f>IF(PlnMsv_Tab_Documentos[[#This Row],[Departamento]]&lt;&gt;"",IF(COUNTIF(Tab_UBIGEO[Departamento],PlnMsv_Tab_Documentos[[#This Row],[Departamento]])&gt;=1,1,0),"")</f>
        <v/>
      </c>
      <c r="AA18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7" s="34"/>
    </row>
    <row r="1858" spans="3:29" ht="27.6" customHeight="1">
      <c r="C1858" s="88"/>
      <c r="D1858" s="89"/>
      <c r="E1858" s="90"/>
      <c r="F1858" s="91"/>
      <c r="G1858" s="92"/>
      <c r="H1858" s="93"/>
      <c r="I1858" s="93"/>
      <c r="J1858" s="94"/>
      <c r="K1858" s="94"/>
      <c r="L1858" s="94"/>
      <c r="M1858" s="94"/>
      <c r="N1858" s="94"/>
      <c r="O1858" s="95"/>
      <c r="P1858" s="96"/>
      <c r="T1858" s="49">
        <v>1824</v>
      </c>
      <c r="U18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8" s="50" t="str">
        <f>IFERROR(INDEX(Tab_UBIGEO[],MATCH(PlnMsv_Tab_DocumentosAux[[#This Row],[ADQ_UBIGEO]],Tab_UBIGEO[UBIGEO],0),MATCH($V$34,Tab_UBIGEO[#Headers],0)),"")</f>
        <v/>
      </c>
      <c r="W1858" s="50" t="str">
        <f>IFERROR(INDEX(Tab_UBIGEO[],MATCH(PlnMsv_Tab_DocumentosAux[[#This Row],[ADQ_UBIGEO]],Tab_UBIGEO[UBIGEO],0),MATCH($W$34,Tab_UBIGEO[#Headers],0)),"")</f>
        <v/>
      </c>
      <c r="X1858" s="51" t="str">
        <f>IFERROR(INDEX(Tab_UBIGEO[],MATCH(PlnMsv_Tab_Documentos[[#This Row],[Departamento]],Tab_UBIGEO[Departamento],0),MATCH(X$34,Tab_UBIGEO[#Headers],0)),"")</f>
        <v/>
      </c>
      <c r="Y1858" s="51" t="str">
        <f>IFERROR(INDEX(Tab_UBIGEO[],MATCH(PlnMsv_Tab_Documentos[[#This Row],[Provincia]],Tab_UBIGEO[Provincia],0),MATCH(Y$34,Tab_UBIGEO[#Headers],0)),"")</f>
        <v/>
      </c>
      <c r="Z1858" s="50" t="str">
        <f>IF(PlnMsv_Tab_Documentos[[#This Row],[Departamento]]&lt;&gt;"",IF(COUNTIF(Tab_UBIGEO[Departamento],PlnMsv_Tab_Documentos[[#This Row],[Departamento]])&gt;=1,1,0),"")</f>
        <v/>
      </c>
      <c r="AA18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8" s="34"/>
    </row>
    <row r="1859" spans="3:29" ht="27.6" customHeight="1">
      <c r="C1859" s="88"/>
      <c r="D1859" s="89"/>
      <c r="E1859" s="90"/>
      <c r="F1859" s="91"/>
      <c r="G1859" s="92"/>
      <c r="H1859" s="93"/>
      <c r="I1859" s="93"/>
      <c r="J1859" s="94"/>
      <c r="K1859" s="94"/>
      <c r="L1859" s="94"/>
      <c r="M1859" s="94"/>
      <c r="N1859" s="94"/>
      <c r="O1859" s="95"/>
      <c r="P1859" s="96"/>
      <c r="T1859" s="49">
        <v>1825</v>
      </c>
      <c r="U18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59" s="50" t="str">
        <f>IFERROR(INDEX(Tab_UBIGEO[],MATCH(PlnMsv_Tab_DocumentosAux[[#This Row],[ADQ_UBIGEO]],Tab_UBIGEO[UBIGEO],0),MATCH($V$34,Tab_UBIGEO[#Headers],0)),"")</f>
        <v/>
      </c>
      <c r="W1859" s="50" t="str">
        <f>IFERROR(INDEX(Tab_UBIGEO[],MATCH(PlnMsv_Tab_DocumentosAux[[#This Row],[ADQ_UBIGEO]],Tab_UBIGEO[UBIGEO],0),MATCH($W$34,Tab_UBIGEO[#Headers],0)),"")</f>
        <v/>
      </c>
      <c r="X1859" s="51" t="str">
        <f>IFERROR(INDEX(Tab_UBIGEO[],MATCH(PlnMsv_Tab_Documentos[[#This Row],[Departamento]],Tab_UBIGEO[Departamento],0),MATCH(X$34,Tab_UBIGEO[#Headers],0)),"")</f>
        <v/>
      </c>
      <c r="Y1859" s="51" t="str">
        <f>IFERROR(INDEX(Tab_UBIGEO[],MATCH(PlnMsv_Tab_Documentos[[#This Row],[Provincia]],Tab_UBIGEO[Provincia],0),MATCH(Y$34,Tab_UBIGEO[#Headers],0)),"")</f>
        <v/>
      </c>
      <c r="Z1859" s="50" t="str">
        <f>IF(PlnMsv_Tab_Documentos[[#This Row],[Departamento]]&lt;&gt;"",IF(COUNTIF(Tab_UBIGEO[Departamento],PlnMsv_Tab_Documentos[[#This Row],[Departamento]])&gt;=1,1,0),"")</f>
        <v/>
      </c>
      <c r="AA18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59" s="34"/>
    </row>
    <row r="1860" spans="3:29" ht="27.6" customHeight="1">
      <c r="C1860" s="88"/>
      <c r="D1860" s="89"/>
      <c r="E1860" s="90"/>
      <c r="F1860" s="91"/>
      <c r="G1860" s="92"/>
      <c r="H1860" s="93"/>
      <c r="I1860" s="93"/>
      <c r="J1860" s="94"/>
      <c r="K1860" s="94"/>
      <c r="L1860" s="94"/>
      <c r="M1860" s="94"/>
      <c r="N1860" s="94"/>
      <c r="O1860" s="95"/>
      <c r="P1860" s="96"/>
      <c r="T1860" s="49">
        <v>1826</v>
      </c>
      <c r="U18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0" s="50" t="str">
        <f>IFERROR(INDEX(Tab_UBIGEO[],MATCH(PlnMsv_Tab_DocumentosAux[[#This Row],[ADQ_UBIGEO]],Tab_UBIGEO[UBIGEO],0),MATCH($V$34,Tab_UBIGEO[#Headers],0)),"")</f>
        <v/>
      </c>
      <c r="W1860" s="50" t="str">
        <f>IFERROR(INDEX(Tab_UBIGEO[],MATCH(PlnMsv_Tab_DocumentosAux[[#This Row],[ADQ_UBIGEO]],Tab_UBIGEO[UBIGEO],0),MATCH($W$34,Tab_UBIGEO[#Headers],0)),"")</f>
        <v/>
      </c>
      <c r="X1860" s="51" t="str">
        <f>IFERROR(INDEX(Tab_UBIGEO[],MATCH(PlnMsv_Tab_Documentos[[#This Row],[Departamento]],Tab_UBIGEO[Departamento],0),MATCH(X$34,Tab_UBIGEO[#Headers],0)),"")</f>
        <v/>
      </c>
      <c r="Y1860" s="51" t="str">
        <f>IFERROR(INDEX(Tab_UBIGEO[],MATCH(PlnMsv_Tab_Documentos[[#This Row],[Provincia]],Tab_UBIGEO[Provincia],0),MATCH(Y$34,Tab_UBIGEO[#Headers],0)),"")</f>
        <v/>
      </c>
      <c r="Z1860" s="50" t="str">
        <f>IF(PlnMsv_Tab_Documentos[[#This Row],[Departamento]]&lt;&gt;"",IF(COUNTIF(Tab_UBIGEO[Departamento],PlnMsv_Tab_Documentos[[#This Row],[Departamento]])&gt;=1,1,0),"")</f>
        <v/>
      </c>
      <c r="AA18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0" s="34"/>
    </row>
    <row r="1861" spans="3:29" ht="27.6" customHeight="1">
      <c r="C1861" s="88"/>
      <c r="D1861" s="89"/>
      <c r="E1861" s="90"/>
      <c r="F1861" s="91"/>
      <c r="G1861" s="92"/>
      <c r="H1861" s="93"/>
      <c r="I1861" s="93"/>
      <c r="J1861" s="94"/>
      <c r="K1861" s="94"/>
      <c r="L1861" s="94"/>
      <c r="M1861" s="94"/>
      <c r="N1861" s="94"/>
      <c r="O1861" s="95"/>
      <c r="P1861" s="96"/>
      <c r="T1861" s="49">
        <v>1827</v>
      </c>
      <c r="U18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1" s="50" t="str">
        <f>IFERROR(INDEX(Tab_UBIGEO[],MATCH(PlnMsv_Tab_DocumentosAux[[#This Row],[ADQ_UBIGEO]],Tab_UBIGEO[UBIGEO],0),MATCH($V$34,Tab_UBIGEO[#Headers],0)),"")</f>
        <v/>
      </c>
      <c r="W1861" s="50" t="str">
        <f>IFERROR(INDEX(Tab_UBIGEO[],MATCH(PlnMsv_Tab_DocumentosAux[[#This Row],[ADQ_UBIGEO]],Tab_UBIGEO[UBIGEO],0),MATCH($W$34,Tab_UBIGEO[#Headers],0)),"")</f>
        <v/>
      </c>
      <c r="X1861" s="51" t="str">
        <f>IFERROR(INDEX(Tab_UBIGEO[],MATCH(PlnMsv_Tab_Documentos[[#This Row],[Departamento]],Tab_UBIGEO[Departamento],0),MATCH(X$34,Tab_UBIGEO[#Headers],0)),"")</f>
        <v/>
      </c>
      <c r="Y1861" s="51" t="str">
        <f>IFERROR(INDEX(Tab_UBIGEO[],MATCH(PlnMsv_Tab_Documentos[[#This Row],[Provincia]],Tab_UBIGEO[Provincia],0),MATCH(Y$34,Tab_UBIGEO[#Headers],0)),"")</f>
        <v/>
      </c>
      <c r="Z1861" s="50" t="str">
        <f>IF(PlnMsv_Tab_Documentos[[#This Row],[Departamento]]&lt;&gt;"",IF(COUNTIF(Tab_UBIGEO[Departamento],PlnMsv_Tab_Documentos[[#This Row],[Departamento]])&gt;=1,1,0),"")</f>
        <v/>
      </c>
      <c r="AA18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1" s="34"/>
    </row>
    <row r="1862" spans="3:29" ht="27.6" customHeight="1">
      <c r="C1862" s="88"/>
      <c r="D1862" s="89"/>
      <c r="E1862" s="90"/>
      <c r="F1862" s="91"/>
      <c r="G1862" s="92"/>
      <c r="H1862" s="93"/>
      <c r="I1862" s="93"/>
      <c r="J1862" s="94"/>
      <c r="K1862" s="94"/>
      <c r="L1862" s="94"/>
      <c r="M1862" s="94"/>
      <c r="N1862" s="94"/>
      <c r="O1862" s="95"/>
      <c r="P1862" s="96"/>
      <c r="T1862" s="49">
        <v>1828</v>
      </c>
      <c r="U18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2" s="50" t="str">
        <f>IFERROR(INDEX(Tab_UBIGEO[],MATCH(PlnMsv_Tab_DocumentosAux[[#This Row],[ADQ_UBIGEO]],Tab_UBIGEO[UBIGEO],0),MATCH($V$34,Tab_UBIGEO[#Headers],0)),"")</f>
        <v/>
      </c>
      <c r="W1862" s="50" t="str">
        <f>IFERROR(INDEX(Tab_UBIGEO[],MATCH(PlnMsv_Tab_DocumentosAux[[#This Row],[ADQ_UBIGEO]],Tab_UBIGEO[UBIGEO],0),MATCH($W$34,Tab_UBIGEO[#Headers],0)),"")</f>
        <v/>
      </c>
      <c r="X1862" s="51" t="str">
        <f>IFERROR(INDEX(Tab_UBIGEO[],MATCH(PlnMsv_Tab_Documentos[[#This Row],[Departamento]],Tab_UBIGEO[Departamento],0),MATCH(X$34,Tab_UBIGEO[#Headers],0)),"")</f>
        <v/>
      </c>
      <c r="Y1862" s="51" t="str">
        <f>IFERROR(INDEX(Tab_UBIGEO[],MATCH(PlnMsv_Tab_Documentos[[#This Row],[Provincia]],Tab_UBIGEO[Provincia],0),MATCH(Y$34,Tab_UBIGEO[#Headers],0)),"")</f>
        <v/>
      </c>
      <c r="Z1862" s="50" t="str">
        <f>IF(PlnMsv_Tab_Documentos[[#This Row],[Departamento]]&lt;&gt;"",IF(COUNTIF(Tab_UBIGEO[Departamento],PlnMsv_Tab_Documentos[[#This Row],[Departamento]])&gt;=1,1,0),"")</f>
        <v/>
      </c>
      <c r="AA18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2" s="34"/>
    </row>
    <row r="1863" spans="3:29" ht="27.6" customHeight="1">
      <c r="C1863" s="88"/>
      <c r="D1863" s="89"/>
      <c r="E1863" s="90"/>
      <c r="F1863" s="91"/>
      <c r="G1863" s="92"/>
      <c r="H1863" s="93"/>
      <c r="I1863" s="93"/>
      <c r="J1863" s="94"/>
      <c r="K1863" s="94"/>
      <c r="L1863" s="94"/>
      <c r="M1863" s="94"/>
      <c r="N1863" s="94"/>
      <c r="O1863" s="95"/>
      <c r="P1863" s="96"/>
      <c r="T1863" s="49">
        <v>1829</v>
      </c>
      <c r="U18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3" s="50" t="str">
        <f>IFERROR(INDEX(Tab_UBIGEO[],MATCH(PlnMsv_Tab_DocumentosAux[[#This Row],[ADQ_UBIGEO]],Tab_UBIGEO[UBIGEO],0),MATCH($V$34,Tab_UBIGEO[#Headers],0)),"")</f>
        <v/>
      </c>
      <c r="W1863" s="50" t="str">
        <f>IFERROR(INDEX(Tab_UBIGEO[],MATCH(PlnMsv_Tab_DocumentosAux[[#This Row],[ADQ_UBIGEO]],Tab_UBIGEO[UBIGEO],0),MATCH($W$34,Tab_UBIGEO[#Headers],0)),"")</f>
        <v/>
      </c>
      <c r="X1863" s="51" t="str">
        <f>IFERROR(INDEX(Tab_UBIGEO[],MATCH(PlnMsv_Tab_Documentos[[#This Row],[Departamento]],Tab_UBIGEO[Departamento],0),MATCH(X$34,Tab_UBIGEO[#Headers],0)),"")</f>
        <v/>
      </c>
      <c r="Y1863" s="51" t="str">
        <f>IFERROR(INDEX(Tab_UBIGEO[],MATCH(PlnMsv_Tab_Documentos[[#This Row],[Provincia]],Tab_UBIGEO[Provincia],0),MATCH(Y$34,Tab_UBIGEO[#Headers],0)),"")</f>
        <v/>
      </c>
      <c r="Z1863" s="50" t="str">
        <f>IF(PlnMsv_Tab_Documentos[[#This Row],[Departamento]]&lt;&gt;"",IF(COUNTIF(Tab_UBIGEO[Departamento],PlnMsv_Tab_Documentos[[#This Row],[Departamento]])&gt;=1,1,0),"")</f>
        <v/>
      </c>
      <c r="AA18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3" s="34"/>
    </row>
    <row r="1864" spans="3:29" ht="27.6" customHeight="1">
      <c r="C1864" s="88"/>
      <c r="D1864" s="89"/>
      <c r="E1864" s="90"/>
      <c r="F1864" s="91"/>
      <c r="G1864" s="92"/>
      <c r="H1864" s="93"/>
      <c r="I1864" s="93"/>
      <c r="J1864" s="94"/>
      <c r="K1864" s="94"/>
      <c r="L1864" s="94"/>
      <c r="M1864" s="94"/>
      <c r="N1864" s="94"/>
      <c r="O1864" s="95"/>
      <c r="P1864" s="96"/>
      <c r="T1864" s="49">
        <v>1830</v>
      </c>
      <c r="U18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4" s="50" t="str">
        <f>IFERROR(INDEX(Tab_UBIGEO[],MATCH(PlnMsv_Tab_DocumentosAux[[#This Row],[ADQ_UBIGEO]],Tab_UBIGEO[UBIGEO],0),MATCH($V$34,Tab_UBIGEO[#Headers],0)),"")</f>
        <v/>
      </c>
      <c r="W1864" s="50" t="str">
        <f>IFERROR(INDEX(Tab_UBIGEO[],MATCH(PlnMsv_Tab_DocumentosAux[[#This Row],[ADQ_UBIGEO]],Tab_UBIGEO[UBIGEO],0),MATCH($W$34,Tab_UBIGEO[#Headers],0)),"")</f>
        <v/>
      </c>
      <c r="X1864" s="51" t="str">
        <f>IFERROR(INDEX(Tab_UBIGEO[],MATCH(PlnMsv_Tab_Documentos[[#This Row],[Departamento]],Tab_UBIGEO[Departamento],0),MATCH(X$34,Tab_UBIGEO[#Headers],0)),"")</f>
        <v/>
      </c>
      <c r="Y1864" s="51" t="str">
        <f>IFERROR(INDEX(Tab_UBIGEO[],MATCH(PlnMsv_Tab_Documentos[[#This Row],[Provincia]],Tab_UBIGEO[Provincia],0),MATCH(Y$34,Tab_UBIGEO[#Headers],0)),"")</f>
        <v/>
      </c>
      <c r="Z1864" s="50" t="str">
        <f>IF(PlnMsv_Tab_Documentos[[#This Row],[Departamento]]&lt;&gt;"",IF(COUNTIF(Tab_UBIGEO[Departamento],PlnMsv_Tab_Documentos[[#This Row],[Departamento]])&gt;=1,1,0),"")</f>
        <v/>
      </c>
      <c r="AA18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4" s="34"/>
    </row>
    <row r="1865" spans="3:29" ht="27.6" customHeight="1">
      <c r="C1865" s="88"/>
      <c r="D1865" s="89"/>
      <c r="E1865" s="90"/>
      <c r="F1865" s="91"/>
      <c r="G1865" s="92"/>
      <c r="H1865" s="93"/>
      <c r="I1865" s="93"/>
      <c r="J1865" s="94"/>
      <c r="K1865" s="94"/>
      <c r="L1865" s="94"/>
      <c r="M1865" s="94"/>
      <c r="N1865" s="94"/>
      <c r="O1865" s="95"/>
      <c r="P1865" s="96"/>
      <c r="T1865" s="49">
        <v>1831</v>
      </c>
      <c r="U18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5" s="50" t="str">
        <f>IFERROR(INDEX(Tab_UBIGEO[],MATCH(PlnMsv_Tab_DocumentosAux[[#This Row],[ADQ_UBIGEO]],Tab_UBIGEO[UBIGEO],0),MATCH($V$34,Tab_UBIGEO[#Headers],0)),"")</f>
        <v/>
      </c>
      <c r="W1865" s="50" t="str">
        <f>IFERROR(INDEX(Tab_UBIGEO[],MATCH(PlnMsv_Tab_DocumentosAux[[#This Row],[ADQ_UBIGEO]],Tab_UBIGEO[UBIGEO],0),MATCH($W$34,Tab_UBIGEO[#Headers],0)),"")</f>
        <v/>
      </c>
      <c r="X1865" s="51" t="str">
        <f>IFERROR(INDEX(Tab_UBIGEO[],MATCH(PlnMsv_Tab_Documentos[[#This Row],[Departamento]],Tab_UBIGEO[Departamento],0),MATCH(X$34,Tab_UBIGEO[#Headers],0)),"")</f>
        <v/>
      </c>
      <c r="Y1865" s="51" t="str">
        <f>IFERROR(INDEX(Tab_UBIGEO[],MATCH(PlnMsv_Tab_Documentos[[#This Row],[Provincia]],Tab_UBIGEO[Provincia],0),MATCH(Y$34,Tab_UBIGEO[#Headers],0)),"")</f>
        <v/>
      </c>
      <c r="Z1865" s="50" t="str">
        <f>IF(PlnMsv_Tab_Documentos[[#This Row],[Departamento]]&lt;&gt;"",IF(COUNTIF(Tab_UBIGEO[Departamento],PlnMsv_Tab_Documentos[[#This Row],[Departamento]])&gt;=1,1,0),"")</f>
        <v/>
      </c>
      <c r="AA18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5" s="34"/>
    </row>
    <row r="1866" spans="3:29" ht="27.6" customHeight="1">
      <c r="C1866" s="88"/>
      <c r="D1866" s="89"/>
      <c r="E1866" s="90"/>
      <c r="F1866" s="91"/>
      <c r="G1866" s="92"/>
      <c r="H1866" s="93"/>
      <c r="I1866" s="93"/>
      <c r="J1866" s="94"/>
      <c r="K1866" s="94"/>
      <c r="L1866" s="94"/>
      <c r="M1866" s="94"/>
      <c r="N1866" s="94"/>
      <c r="O1866" s="95"/>
      <c r="P1866" s="96"/>
      <c r="T1866" s="49">
        <v>1832</v>
      </c>
      <c r="U18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6" s="50" t="str">
        <f>IFERROR(INDEX(Tab_UBIGEO[],MATCH(PlnMsv_Tab_DocumentosAux[[#This Row],[ADQ_UBIGEO]],Tab_UBIGEO[UBIGEO],0),MATCH($V$34,Tab_UBIGEO[#Headers],0)),"")</f>
        <v/>
      </c>
      <c r="W1866" s="50" t="str">
        <f>IFERROR(INDEX(Tab_UBIGEO[],MATCH(PlnMsv_Tab_DocumentosAux[[#This Row],[ADQ_UBIGEO]],Tab_UBIGEO[UBIGEO],0),MATCH($W$34,Tab_UBIGEO[#Headers],0)),"")</f>
        <v/>
      </c>
      <c r="X1866" s="51" t="str">
        <f>IFERROR(INDEX(Tab_UBIGEO[],MATCH(PlnMsv_Tab_Documentos[[#This Row],[Departamento]],Tab_UBIGEO[Departamento],0),MATCH(X$34,Tab_UBIGEO[#Headers],0)),"")</f>
        <v/>
      </c>
      <c r="Y1866" s="51" t="str">
        <f>IFERROR(INDEX(Tab_UBIGEO[],MATCH(PlnMsv_Tab_Documentos[[#This Row],[Provincia]],Tab_UBIGEO[Provincia],0),MATCH(Y$34,Tab_UBIGEO[#Headers],0)),"")</f>
        <v/>
      </c>
      <c r="Z1866" s="50" t="str">
        <f>IF(PlnMsv_Tab_Documentos[[#This Row],[Departamento]]&lt;&gt;"",IF(COUNTIF(Tab_UBIGEO[Departamento],PlnMsv_Tab_Documentos[[#This Row],[Departamento]])&gt;=1,1,0),"")</f>
        <v/>
      </c>
      <c r="AA18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6" s="34"/>
    </row>
    <row r="1867" spans="3:29" ht="27.6" customHeight="1">
      <c r="C1867" s="88"/>
      <c r="D1867" s="89"/>
      <c r="E1867" s="90"/>
      <c r="F1867" s="91"/>
      <c r="G1867" s="92"/>
      <c r="H1867" s="93"/>
      <c r="I1867" s="93"/>
      <c r="J1867" s="94"/>
      <c r="K1867" s="94"/>
      <c r="L1867" s="94"/>
      <c r="M1867" s="94"/>
      <c r="N1867" s="94"/>
      <c r="O1867" s="95"/>
      <c r="P1867" s="96"/>
      <c r="T1867" s="49">
        <v>1833</v>
      </c>
      <c r="U18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7" s="50" t="str">
        <f>IFERROR(INDEX(Tab_UBIGEO[],MATCH(PlnMsv_Tab_DocumentosAux[[#This Row],[ADQ_UBIGEO]],Tab_UBIGEO[UBIGEO],0),MATCH($V$34,Tab_UBIGEO[#Headers],0)),"")</f>
        <v/>
      </c>
      <c r="W1867" s="50" t="str">
        <f>IFERROR(INDEX(Tab_UBIGEO[],MATCH(PlnMsv_Tab_DocumentosAux[[#This Row],[ADQ_UBIGEO]],Tab_UBIGEO[UBIGEO],0),MATCH($W$34,Tab_UBIGEO[#Headers],0)),"")</f>
        <v/>
      </c>
      <c r="X1867" s="51" t="str">
        <f>IFERROR(INDEX(Tab_UBIGEO[],MATCH(PlnMsv_Tab_Documentos[[#This Row],[Departamento]],Tab_UBIGEO[Departamento],0),MATCH(X$34,Tab_UBIGEO[#Headers],0)),"")</f>
        <v/>
      </c>
      <c r="Y1867" s="51" t="str">
        <f>IFERROR(INDEX(Tab_UBIGEO[],MATCH(PlnMsv_Tab_Documentos[[#This Row],[Provincia]],Tab_UBIGEO[Provincia],0),MATCH(Y$34,Tab_UBIGEO[#Headers],0)),"")</f>
        <v/>
      </c>
      <c r="Z1867" s="50" t="str">
        <f>IF(PlnMsv_Tab_Documentos[[#This Row],[Departamento]]&lt;&gt;"",IF(COUNTIF(Tab_UBIGEO[Departamento],PlnMsv_Tab_Documentos[[#This Row],[Departamento]])&gt;=1,1,0),"")</f>
        <v/>
      </c>
      <c r="AA18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7" s="34"/>
    </row>
    <row r="1868" spans="3:29" ht="27.6" customHeight="1">
      <c r="C1868" s="88"/>
      <c r="D1868" s="89"/>
      <c r="E1868" s="90"/>
      <c r="F1868" s="91"/>
      <c r="G1868" s="92"/>
      <c r="H1868" s="93"/>
      <c r="I1868" s="93"/>
      <c r="J1868" s="94"/>
      <c r="K1868" s="94"/>
      <c r="L1868" s="94"/>
      <c r="M1868" s="94"/>
      <c r="N1868" s="94"/>
      <c r="O1868" s="95"/>
      <c r="P1868" s="96"/>
      <c r="T1868" s="49">
        <v>1834</v>
      </c>
      <c r="U18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8" s="50" t="str">
        <f>IFERROR(INDEX(Tab_UBIGEO[],MATCH(PlnMsv_Tab_DocumentosAux[[#This Row],[ADQ_UBIGEO]],Tab_UBIGEO[UBIGEO],0),MATCH($V$34,Tab_UBIGEO[#Headers],0)),"")</f>
        <v/>
      </c>
      <c r="W1868" s="50" t="str">
        <f>IFERROR(INDEX(Tab_UBIGEO[],MATCH(PlnMsv_Tab_DocumentosAux[[#This Row],[ADQ_UBIGEO]],Tab_UBIGEO[UBIGEO],0),MATCH($W$34,Tab_UBIGEO[#Headers],0)),"")</f>
        <v/>
      </c>
      <c r="X1868" s="51" t="str">
        <f>IFERROR(INDEX(Tab_UBIGEO[],MATCH(PlnMsv_Tab_Documentos[[#This Row],[Departamento]],Tab_UBIGEO[Departamento],0),MATCH(X$34,Tab_UBIGEO[#Headers],0)),"")</f>
        <v/>
      </c>
      <c r="Y1868" s="51" t="str">
        <f>IFERROR(INDEX(Tab_UBIGEO[],MATCH(PlnMsv_Tab_Documentos[[#This Row],[Provincia]],Tab_UBIGEO[Provincia],0),MATCH(Y$34,Tab_UBIGEO[#Headers],0)),"")</f>
        <v/>
      </c>
      <c r="Z1868" s="50" t="str">
        <f>IF(PlnMsv_Tab_Documentos[[#This Row],[Departamento]]&lt;&gt;"",IF(COUNTIF(Tab_UBIGEO[Departamento],PlnMsv_Tab_Documentos[[#This Row],[Departamento]])&gt;=1,1,0),"")</f>
        <v/>
      </c>
      <c r="AA18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8" s="34"/>
    </row>
    <row r="1869" spans="3:29" ht="27.6" customHeight="1">
      <c r="C1869" s="88"/>
      <c r="D1869" s="89"/>
      <c r="E1869" s="90"/>
      <c r="F1869" s="91"/>
      <c r="G1869" s="92"/>
      <c r="H1869" s="93"/>
      <c r="I1869" s="93"/>
      <c r="J1869" s="94"/>
      <c r="K1869" s="94"/>
      <c r="L1869" s="94"/>
      <c r="M1869" s="94"/>
      <c r="N1869" s="94"/>
      <c r="O1869" s="95"/>
      <c r="P1869" s="96"/>
      <c r="T1869" s="49">
        <v>1835</v>
      </c>
      <c r="U18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69" s="50" t="str">
        <f>IFERROR(INDEX(Tab_UBIGEO[],MATCH(PlnMsv_Tab_DocumentosAux[[#This Row],[ADQ_UBIGEO]],Tab_UBIGEO[UBIGEO],0),MATCH($V$34,Tab_UBIGEO[#Headers],0)),"")</f>
        <v/>
      </c>
      <c r="W1869" s="50" t="str">
        <f>IFERROR(INDEX(Tab_UBIGEO[],MATCH(PlnMsv_Tab_DocumentosAux[[#This Row],[ADQ_UBIGEO]],Tab_UBIGEO[UBIGEO],0),MATCH($W$34,Tab_UBIGEO[#Headers],0)),"")</f>
        <v/>
      </c>
      <c r="X1869" s="51" t="str">
        <f>IFERROR(INDEX(Tab_UBIGEO[],MATCH(PlnMsv_Tab_Documentos[[#This Row],[Departamento]],Tab_UBIGEO[Departamento],0),MATCH(X$34,Tab_UBIGEO[#Headers],0)),"")</f>
        <v/>
      </c>
      <c r="Y1869" s="51" t="str">
        <f>IFERROR(INDEX(Tab_UBIGEO[],MATCH(PlnMsv_Tab_Documentos[[#This Row],[Provincia]],Tab_UBIGEO[Provincia],0),MATCH(Y$34,Tab_UBIGEO[#Headers],0)),"")</f>
        <v/>
      </c>
      <c r="Z1869" s="50" t="str">
        <f>IF(PlnMsv_Tab_Documentos[[#This Row],[Departamento]]&lt;&gt;"",IF(COUNTIF(Tab_UBIGEO[Departamento],PlnMsv_Tab_Documentos[[#This Row],[Departamento]])&gt;=1,1,0),"")</f>
        <v/>
      </c>
      <c r="AA18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69" s="34"/>
    </row>
    <row r="1870" spans="3:29" ht="27.6" customHeight="1">
      <c r="C1870" s="88"/>
      <c r="D1870" s="89"/>
      <c r="E1870" s="90"/>
      <c r="F1870" s="91"/>
      <c r="G1870" s="92"/>
      <c r="H1870" s="93"/>
      <c r="I1870" s="93"/>
      <c r="J1870" s="94"/>
      <c r="K1870" s="94"/>
      <c r="L1870" s="94"/>
      <c r="M1870" s="94"/>
      <c r="N1870" s="94"/>
      <c r="O1870" s="95"/>
      <c r="P1870" s="96"/>
      <c r="T1870" s="49">
        <v>1836</v>
      </c>
      <c r="U18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0" s="50" t="str">
        <f>IFERROR(INDEX(Tab_UBIGEO[],MATCH(PlnMsv_Tab_DocumentosAux[[#This Row],[ADQ_UBIGEO]],Tab_UBIGEO[UBIGEO],0),MATCH($V$34,Tab_UBIGEO[#Headers],0)),"")</f>
        <v/>
      </c>
      <c r="W1870" s="50" t="str">
        <f>IFERROR(INDEX(Tab_UBIGEO[],MATCH(PlnMsv_Tab_DocumentosAux[[#This Row],[ADQ_UBIGEO]],Tab_UBIGEO[UBIGEO],0),MATCH($W$34,Tab_UBIGEO[#Headers],0)),"")</f>
        <v/>
      </c>
      <c r="X1870" s="51" t="str">
        <f>IFERROR(INDEX(Tab_UBIGEO[],MATCH(PlnMsv_Tab_Documentos[[#This Row],[Departamento]],Tab_UBIGEO[Departamento],0),MATCH(X$34,Tab_UBIGEO[#Headers],0)),"")</f>
        <v/>
      </c>
      <c r="Y1870" s="51" t="str">
        <f>IFERROR(INDEX(Tab_UBIGEO[],MATCH(PlnMsv_Tab_Documentos[[#This Row],[Provincia]],Tab_UBIGEO[Provincia],0),MATCH(Y$34,Tab_UBIGEO[#Headers],0)),"")</f>
        <v/>
      </c>
      <c r="Z1870" s="50" t="str">
        <f>IF(PlnMsv_Tab_Documentos[[#This Row],[Departamento]]&lt;&gt;"",IF(COUNTIF(Tab_UBIGEO[Departamento],PlnMsv_Tab_Documentos[[#This Row],[Departamento]])&gt;=1,1,0),"")</f>
        <v/>
      </c>
      <c r="AA18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0" s="34"/>
    </row>
    <row r="1871" spans="3:29" ht="27.6" customHeight="1">
      <c r="C1871" s="88"/>
      <c r="D1871" s="89"/>
      <c r="E1871" s="90"/>
      <c r="F1871" s="91"/>
      <c r="G1871" s="92"/>
      <c r="H1871" s="93"/>
      <c r="I1871" s="93"/>
      <c r="J1871" s="94"/>
      <c r="K1871" s="94"/>
      <c r="L1871" s="94"/>
      <c r="M1871" s="94"/>
      <c r="N1871" s="94"/>
      <c r="O1871" s="95"/>
      <c r="P1871" s="96"/>
      <c r="T1871" s="49">
        <v>1837</v>
      </c>
      <c r="U18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1" s="50" t="str">
        <f>IFERROR(INDEX(Tab_UBIGEO[],MATCH(PlnMsv_Tab_DocumentosAux[[#This Row],[ADQ_UBIGEO]],Tab_UBIGEO[UBIGEO],0),MATCH($V$34,Tab_UBIGEO[#Headers],0)),"")</f>
        <v/>
      </c>
      <c r="W1871" s="50" t="str">
        <f>IFERROR(INDEX(Tab_UBIGEO[],MATCH(PlnMsv_Tab_DocumentosAux[[#This Row],[ADQ_UBIGEO]],Tab_UBIGEO[UBIGEO],0),MATCH($W$34,Tab_UBIGEO[#Headers],0)),"")</f>
        <v/>
      </c>
      <c r="X1871" s="51" t="str">
        <f>IFERROR(INDEX(Tab_UBIGEO[],MATCH(PlnMsv_Tab_Documentos[[#This Row],[Departamento]],Tab_UBIGEO[Departamento],0),MATCH(X$34,Tab_UBIGEO[#Headers],0)),"")</f>
        <v/>
      </c>
      <c r="Y1871" s="51" t="str">
        <f>IFERROR(INDEX(Tab_UBIGEO[],MATCH(PlnMsv_Tab_Documentos[[#This Row],[Provincia]],Tab_UBIGEO[Provincia],0),MATCH(Y$34,Tab_UBIGEO[#Headers],0)),"")</f>
        <v/>
      </c>
      <c r="Z1871" s="50" t="str">
        <f>IF(PlnMsv_Tab_Documentos[[#This Row],[Departamento]]&lt;&gt;"",IF(COUNTIF(Tab_UBIGEO[Departamento],PlnMsv_Tab_Documentos[[#This Row],[Departamento]])&gt;=1,1,0),"")</f>
        <v/>
      </c>
      <c r="AA18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1" s="34"/>
    </row>
    <row r="1872" spans="3:29" ht="27.6" customHeight="1">
      <c r="C1872" s="88"/>
      <c r="D1872" s="89"/>
      <c r="E1872" s="90"/>
      <c r="F1872" s="91"/>
      <c r="G1872" s="92"/>
      <c r="H1872" s="93"/>
      <c r="I1872" s="93"/>
      <c r="J1872" s="94"/>
      <c r="K1872" s="94"/>
      <c r="L1872" s="94"/>
      <c r="M1872" s="94"/>
      <c r="N1872" s="94"/>
      <c r="O1872" s="95"/>
      <c r="P1872" s="96"/>
      <c r="T1872" s="49">
        <v>1838</v>
      </c>
      <c r="U18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2" s="50" t="str">
        <f>IFERROR(INDEX(Tab_UBIGEO[],MATCH(PlnMsv_Tab_DocumentosAux[[#This Row],[ADQ_UBIGEO]],Tab_UBIGEO[UBIGEO],0),MATCH($V$34,Tab_UBIGEO[#Headers],0)),"")</f>
        <v/>
      </c>
      <c r="W1872" s="50" t="str">
        <f>IFERROR(INDEX(Tab_UBIGEO[],MATCH(PlnMsv_Tab_DocumentosAux[[#This Row],[ADQ_UBIGEO]],Tab_UBIGEO[UBIGEO],0),MATCH($W$34,Tab_UBIGEO[#Headers],0)),"")</f>
        <v/>
      </c>
      <c r="X1872" s="51" t="str">
        <f>IFERROR(INDEX(Tab_UBIGEO[],MATCH(PlnMsv_Tab_Documentos[[#This Row],[Departamento]],Tab_UBIGEO[Departamento],0),MATCH(X$34,Tab_UBIGEO[#Headers],0)),"")</f>
        <v/>
      </c>
      <c r="Y1872" s="51" t="str">
        <f>IFERROR(INDEX(Tab_UBIGEO[],MATCH(PlnMsv_Tab_Documentos[[#This Row],[Provincia]],Tab_UBIGEO[Provincia],0),MATCH(Y$34,Tab_UBIGEO[#Headers],0)),"")</f>
        <v/>
      </c>
      <c r="Z1872" s="50" t="str">
        <f>IF(PlnMsv_Tab_Documentos[[#This Row],[Departamento]]&lt;&gt;"",IF(COUNTIF(Tab_UBIGEO[Departamento],PlnMsv_Tab_Documentos[[#This Row],[Departamento]])&gt;=1,1,0),"")</f>
        <v/>
      </c>
      <c r="AA18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2" s="34"/>
    </row>
    <row r="1873" spans="3:29" ht="27.6" customHeight="1">
      <c r="C1873" s="88"/>
      <c r="D1873" s="89"/>
      <c r="E1873" s="90"/>
      <c r="F1873" s="91"/>
      <c r="G1873" s="92"/>
      <c r="H1873" s="93"/>
      <c r="I1873" s="93"/>
      <c r="J1873" s="94"/>
      <c r="K1873" s="94"/>
      <c r="L1873" s="94"/>
      <c r="M1873" s="94"/>
      <c r="N1873" s="94"/>
      <c r="O1873" s="95"/>
      <c r="P1873" s="96"/>
      <c r="T1873" s="49">
        <v>1839</v>
      </c>
      <c r="U18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3" s="50" t="str">
        <f>IFERROR(INDEX(Tab_UBIGEO[],MATCH(PlnMsv_Tab_DocumentosAux[[#This Row],[ADQ_UBIGEO]],Tab_UBIGEO[UBIGEO],0),MATCH($V$34,Tab_UBIGEO[#Headers],0)),"")</f>
        <v/>
      </c>
      <c r="W1873" s="50" t="str">
        <f>IFERROR(INDEX(Tab_UBIGEO[],MATCH(PlnMsv_Tab_DocumentosAux[[#This Row],[ADQ_UBIGEO]],Tab_UBIGEO[UBIGEO],0),MATCH($W$34,Tab_UBIGEO[#Headers],0)),"")</f>
        <v/>
      </c>
      <c r="X1873" s="51" t="str">
        <f>IFERROR(INDEX(Tab_UBIGEO[],MATCH(PlnMsv_Tab_Documentos[[#This Row],[Departamento]],Tab_UBIGEO[Departamento],0),MATCH(X$34,Tab_UBIGEO[#Headers],0)),"")</f>
        <v/>
      </c>
      <c r="Y1873" s="51" t="str">
        <f>IFERROR(INDEX(Tab_UBIGEO[],MATCH(PlnMsv_Tab_Documentos[[#This Row],[Provincia]],Tab_UBIGEO[Provincia],0),MATCH(Y$34,Tab_UBIGEO[#Headers],0)),"")</f>
        <v/>
      </c>
      <c r="Z1873" s="50" t="str">
        <f>IF(PlnMsv_Tab_Documentos[[#This Row],[Departamento]]&lt;&gt;"",IF(COUNTIF(Tab_UBIGEO[Departamento],PlnMsv_Tab_Documentos[[#This Row],[Departamento]])&gt;=1,1,0),"")</f>
        <v/>
      </c>
      <c r="AA18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3" s="34"/>
    </row>
    <row r="1874" spans="3:29" ht="27.6" customHeight="1">
      <c r="C1874" s="88"/>
      <c r="D1874" s="89"/>
      <c r="E1874" s="90"/>
      <c r="F1874" s="91"/>
      <c r="G1874" s="92"/>
      <c r="H1874" s="93"/>
      <c r="I1874" s="93"/>
      <c r="J1874" s="94"/>
      <c r="K1874" s="94"/>
      <c r="L1874" s="94"/>
      <c r="M1874" s="94"/>
      <c r="N1874" s="94"/>
      <c r="O1874" s="95"/>
      <c r="P1874" s="96"/>
      <c r="T1874" s="49">
        <v>1840</v>
      </c>
      <c r="U18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4" s="50" t="str">
        <f>IFERROR(INDEX(Tab_UBIGEO[],MATCH(PlnMsv_Tab_DocumentosAux[[#This Row],[ADQ_UBIGEO]],Tab_UBIGEO[UBIGEO],0),MATCH($V$34,Tab_UBIGEO[#Headers],0)),"")</f>
        <v/>
      </c>
      <c r="W1874" s="50" t="str">
        <f>IFERROR(INDEX(Tab_UBIGEO[],MATCH(PlnMsv_Tab_DocumentosAux[[#This Row],[ADQ_UBIGEO]],Tab_UBIGEO[UBIGEO],0),MATCH($W$34,Tab_UBIGEO[#Headers],0)),"")</f>
        <v/>
      </c>
      <c r="X1874" s="51" t="str">
        <f>IFERROR(INDEX(Tab_UBIGEO[],MATCH(PlnMsv_Tab_Documentos[[#This Row],[Departamento]],Tab_UBIGEO[Departamento],0),MATCH(X$34,Tab_UBIGEO[#Headers],0)),"")</f>
        <v/>
      </c>
      <c r="Y1874" s="51" t="str">
        <f>IFERROR(INDEX(Tab_UBIGEO[],MATCH(PlnMsv_Tab_Documentos[[#This Row],[Provincia]],Tab_UBIGEO[Provincia],0),MATCH(Y$34,Tab_UBIGEO[#Headers],0)),"")</f>
        <v/>
      </c>
      <c r="Z1874" s="50" t="str">
        <f>IF(PlnMsv_Tab_Documentos[[#This Row],[Departamento]]&lt;&gt;"",IF(COUNTIF(Tab_UBIGEO[Departamento],PlnMsv_Tab_Documentos[[#This Row],[Departamento]])&gt;=1,1,0),"")</f>
        <v/>
      </c>
      <c r="AA18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4" s="34"/>
    </row>
    <row r="1875" spans="3:29" ht="27.6" customHeight="1">
      <c r="C1875" s="88"/>
      <c r="D1875" s="89"/>
      <c r="E1875" s="90"/>
      <c r="F1875" s="91"/>
      <c r="G1875" s="92"/>
      <c r="H1875" s="93"/>
      <c r="I1875" s="93"/>
      <c r="J1875" s="94"/>
      <c r="K1875" s="94"/>
      <c r="L1875" s="94"/>
      <c r="M1875" s="94"/>
      <c r="N1875" s="94"/>
      <c r="O1875" s="95"/>
      <c r="P1875" s="96"/>
      <c r="T1875" s="49">
        <v>1841</v>
      </c>
      <c r="U18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5" s="50" t="str">
        <f>IFERROR(INDEX(Tab_UBIGEO[],MATCH(PlnMsv_Tab_DocumentosAux[[#This Row],[ADQ_UBIGEO]],Tab_UBIGEO[UBIGEO],0),MATCH($V$34,Tab_UBIGEO[#Headers],0)),"")</f>
        <v/>
      </c>
      <c r="W1875" s="50" t="str">
        <f>IFERROR(INDEX(Tab_UBIGEO[],MATCH(PlnMsv_Tab_DocumentosAux[[#This Row],[ADQ_UBIGEO]],Tab_UBIGEO[UBIGEO],0),MATCH($W$34,Tab_UBIGEO[#Headers],0)),"")</f>
        <v/>
      </c>
      <c r="X1875" s="51" t="str">
        <f>IFERROR(INDEX(Tab_UBIGEO[],MATCH(PlnMsv_Tab_Documentos[[#This Row],[Departamento]],Tab_UBIGEO[Departamento],0),MATCH(X$34,Tab_UBIGEO[#Headers],0)),"")</f>
        <v/>
      </c>
      <c r="Y1875" s="51" t="str">
        <f>IFERROR(INDEX(Tab_UBIGEO[],MATCH(PlnMsv_Tab_Documentos[[#This Row],[Provincia]],Tab_UBIGEO[Provincia],0),MATCH(Y$34,Tab_UBIGEO[#Headers],0)),"")</f>
        <v/>
      </c>
      <c r="Z1875" s="50" t="str">
        <f>IF(PlnMsv_Tab_Documentos[[#This Row],[Departamento]]&lt;&gt;"",IF(COUNTIF(Tab_UBIGEO[Departamento],PlnMsv_Tab_Documentos[[#This Row],[Departamento]])&gt;=1,1,0),"")</f>
        <v/>
      </c>
      <c r="AA18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5" s="34"/>
    </row>
    <row r="1876" spans="3:29" ht="27.6" customHeight="1">
      <c r="C1876" s="88"/>
      <c r="D1876" s="89"/>
      <c r="E1876" s="90"/>
      <c r="F1876" s="91"/>
      <c r="G1876" s="92"/>
      <c r="H1876" s="93"/>
      <c r="I1876" s="93"/>
      <c r="J1876" s="94"/>
      <c r="K1876" s="94"/>
      <c r="L1876" s="94"/>
      <c r="M1876" s="94"/>
      <c r="N1876" s="94"/>
      <c r="O1876" s="95"/>
      <c r="P1876" s="96"/>
      <c r="T1876" s="49">
        <v>1842</v>
      </c>
      <c r="U18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6" s="50" t="str">
        <f>IFERROR(INDEX(Tab_UBIGEO[],MATCH(PlnMsv_Tab_DocumentosAux[[#This Row],[ADQ_UBIGEO]],Tab_UBIGEO[UBIGEO],0),MATCH($V$34,Tab_UBIGEO[#Headers],0)),"")</f>
        <v/>
      </c>
      <c r="W1876" s="50" t="str">
        <f>IFERROR(INDEX(Tab_UBIGEO[],MATCH(PlnMsv_Tab_DocumentosAux[[#This Row],[ADQ_UBIGEO]],Tab_UBIGEO[UBIGEO],0),MATCH($W$34,Tab_UBIGEO[#Headers],0)),"")</f>
        <v/>
      </c>
      <c r="X1876" s="51" t="str">
        <f>IFERROR(INDEX(Tab_UBIGEO[],MATCH(PlnMsv_Tab_Documentos[[#This Row],[Departamento]],Tab_UBIGEO[Departamento],0),MATCH(X$34,Tab_UBIGEO[#Headers],0)),"")</f>
        <v/>
      </c>
      <c r="Y1876" s="51" t="str">
        <f>IFERROR(INDEX(Tab_UBIGEO[],MATCH(PlnMsv_Tab_Documentos[[#This Row],[Provincia]],Tab_UBIGEO[Provincia],0),MATCH(Y$34,Tab_UBIGEO[#Headers],0)),"")</f>
        <v/>
      </c>
      <c r="Z1876" s="50" t="str">
        <f>IF(PlnMsv_Tab_Documentos[[#This Row],[Departamento]]&lt;&gt;"",IF(COUNTIF(Tab_UBIGEO[Departamento],PlnMsv_Tab_Documentos[[#This Row],[Departamento]])&gt;=1,1,0),"")</f>
        <v/>
      </c>
      <c r="AA18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6" s="34"/>
    </row>
    <row r="1877" spans="3:29" ht="27.6" customHeight="1">
      <c r="C1877" s="88"/>
      <c r="D1877" s="89"/>
      <c r="E1877" s="90"/>
      <c r="F1877" s="91"/>
      <c r="G1877" s="92"/>
      <c r="H1877" s="93"/>
      <c r="I1877" s="93"/>
      <c r="J1877" s="94"/>
      <c r="K1877" s="94"/>
      <c r="L1877" s="94"/>
      <c r="M1877" s="94"/>
      <c r="N1877" s="94"/>
      <c r="O1877" s="95"/>
      <c r="P1877" s="96"/>
      <c r="T1877" s="49">
        <v>1843</v>
      </c>
      <c r="U18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7" s="50" t="str">
        <f>IFERROR(INDEX(Tab_UBIGEO[],MATCH(PlnMsv_Tab_DocumentosAux[[#This Row],[ADQ_UBIGEO]],Tab_UBIGEO[UBIGEO],0),MATCH($V$34,Tab_UBIGEO[#Headers],0)),"")</f>
        <v/>
      </c>
      <c r="W1877" s="50" t="str">
        <f>IFERROR(INDEX(Tab_UBIGEO[],MATCH(PlnMsv_Tab_DocumentosAux[[#This Row],[ADQ_UBIGEO]],Tab_UBIGEO[UBIGEO],0),MATCH($W$34,Tab_UBIGEO[#Headers],0)),"")</f>
        <v/>
      </c>
      <c r="X1877" s="51" t="str">
        <f>IFERROR(INDEX(Tab_UBIGEO[],MATCH(PlnMsv_Tab_Documentos[[#This Row],[Departamento]],Tab_UBIGEO[Departamento],0),MATCH(X$34,Tab_UBIGEO[#Headers],0)),"")</f>
        <v/>
      </c>
      <c r="Y1877" s="51" t="str">
        <f>IFERROR(INDEX(Tab_UBIGEO[],MATCH(PlnMsv_Tab_Documentos[[#This Row],[Provincia]],Tab_UBIGEO[Provincia],0),MATCH(Y$34,Tab_UBIGEO[#Headers],0)),"")</f>
        <v/>
      </c>
      <c r="Z1877" s="50" t="str">
        <f>IF(PlnMsv_Tab_Documentos[[#This Row],[Departamento]]&lt;&gt;"",IF(COUNTIF(Tab_UBIGEO[Departamento],PlnMsv_Tab_Documentos[[#This Row],[Departamento]])&gt;=1,1,0),"")</f>
        <v/>
      </c>
      <c r="AA18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7" s="34"/>
    </row>
    <row r="1878" spans="3:29" ht="27.6" customHeight="1">
      <c r="C1878" s="88"/>
      <c r="D1878" s="89"/>
      <c r="E1878" s="90"/>
      <c r="F1878" s="91"/>
      <c r="G1878" s="92"/>
      <c r="H1878" s="93"/>
      <c r="I1878" s="93"/>
      <c r="J1878" s="94"/>
      <c r="K1878" s="94"/>
      <c r="L1878" s="94"/>
      <c r="M1878" s="94"/>
      <c r="N1878" s="94"/>
      <c r="O1878" s="95"/>
      <c r="P1878" s="96"/>
      <c r="T1878" s="49">
        <v>1844</v>
      </c>
      <c r="U18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8" s="50" t="str">
        <f>IFERROR(INDEX(Tab_UBIGEO[],MATCH(PlnMsv_Tab_DocumentosAux[[#This Row],[ADQ_UBIGEO]],Tab_UBIGEO[UBIGEO],0),MATCH($V$34,Tab_UBIGEO[#Headers],0)),"")</f>
        <v/>
      </c>
      <c r="W1878" s="50" t="str">
        <f>IFERROR(INDEX(Tab_UBIGEO[],MATCH(PlnMsv_Tab_DocumentosAux[[#This Row],[ADQ_UBIGEO]],Tab_UBIGEO[UBIGEO],0),MATCH($W$34,Tab_UBIGEO[#Headers],0)),"")</f>
        <v/>
      </c>
      <c r="X1878" s="51" t="str">
        <f>IFERROR(INDEX(Tab_UBIGEO[],MATCH(PlnMsv_Tab_Documentos[[#This Row],[Departamento]],Tab_UBIGEO[Departamento],0),MATCH(X$34,Tab_UBIGEO[#Headers],0)),"")</f>
        <v/>
      </c>
      <c r="Y1878" s="51" t="str">
        <f>IFERROR(INDEX(Tab_UBIGEO[],MATCH(PlnMsv_Tab_Documentos[[#This Row],[Provincia]],Tab_UBIGEO[Provincia],0),MATCH(Y$34,Tab_UBIGEO[#Headers],0)),"")</f>
        <v/>
      </c>
      <c r="Z1878" s="50" t="str">
        <f>IF(PlnMsv_Tab_Documentos[[#This Row],[Departamento]]&lt;&gt;"",IF(COUNTIF(Tab_UBIGEO[Departamento],PlnMsv_Tab_Documentos[[#This Row],[Departamento]])&gt;=1,1,0),"")</f>
        <v/>
      </c>
      <c r="AA18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8" s="34"/>
    </row>
    <row r="1879" spans="3:29" ht="27.6" customHeight="1">
      <c r="C1879" s="88"/>
      <c r="D1879" s="89"/>
      <c r="E1879" s="90"/>
      <c r="F1879" s="91"/>
      <c r="G1879" s="92"/>
      <c r="H1879" s="93"/>
      <c r="I1879" s="93"/>
      <c r="J1879" s="94"/>
      <c r="K1879" s="94"/>
      <c r="L1879" s="94"/>
      <c r="M1879" s="94"/>
      <c r="N1879" s="94"/>
      <c r="O1879" s="95"/>
      <c r="P1879" s="96"/>
      <c r="T1879" s="49">
        <v>1845</v>
      </c>
      <c r="U18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79" s="50" t="str">
        <f>IFERROR(INDEX(Tab_UBIGEO[],MATCH(PlnMsv_Tab_DocumentosAux[[#This Row],[ADQ_UBIGEO]],Tab_UBIGEO[UBIGEO],0),MATCH($V$34,Tab_UBIGEO[#Headers],0)),"")</f>
        <v/>
      </c>
      <c r="W1879" s="50" t="str">
        <f>IFERROR(INDEX(Tab_UBIGEO[],MATCH(PlnMsv_Tab_DocumentosAux[[#This Row],[ADQ_UBIGEO]],Tab_UBIGEO[UBIGEO],0),MATCH($W$34,Tab_UBIGEO[#Headers],0)),"")</f>
        <v/>
      </c>
      <c r="X1879" s="51" t="str">
        <f>IFERROR(INDEX(Tab_UBIGEO[],MATCH(PlnMsv_Tab_Documentos[[#This Row],[Departamento]],Tab_UBIGEO[Departamento],0),MATCH(X$34,Tab_UBIGEO[#Headers],0)),"")</f>
        <v/>
      </c>
      <c r="Y1879" s="51" t="str">
        <f>IFERROR(INDEX(Tab_UBIGEO[],MATCH(PlnMsv_Tab_Documentos[[#This Row],[Provincia]],Tab_UBIGEO[Provincia],0),MATCH(Y$34,Tab_UBIGEO[#Headers],0)),"")</f>
        <v/>
      </c>
      <c r="Z1879" s="50" t="str">
        <f>IF(PlnMsv_Tab_Documentos[[#This Row],[Departamento]]&lt;&gt;"",IF(COUNTIF(Tab_UBIGEO[Departamento],PlnMsv_Tab_Documentos[[#This Row],[Departamento]])&gt;=1,1,0),"")</f>
        <v/>
      </c>
      <c r="AA18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79" s="34"/>
    </row>
    <row r="1880" spans="3:29" ht="27.6" customHeight="1">
      <c r="C1880" s="88"/>
      <c r="D1880" s="89"/>
      <c r="E1880" s="90"/>
      <c r="F1880" s="91"/>
      <c r="G1880" s="92"/>
      <c r="H1880" s="93"/>
      <c r="I1880" s="93"/>
      <c r="J1880" s="94"/>
      <c r="K1880" s="94"/>
      <c r="L1880" s="94"/>
      <c r="M1880" s="94"/>
      <c r="N1880" s="94"/>
      <c r="O1880" s="95"/>
      <c r="P1880" s="96"/>
      <c r="T1880" s="49">
        <v>1846</v>
      </c>
      <c r="U18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0" s="50" t="str">
        <f>IFERROR(INDEX(Tab_UBIGEO[],MATCH(PlnMsv_Tab_DocumentosAux[[#This Row],[ADQ_UBIGEO]],Tab_UBIGEO[UBIGEO],0),MATCH($V$34,Tab_UBIGEO[#Headers],0)),"")</f>
        <v/>
      </c>
      <c r="W1880" s="50" t="str">
        <f>IFERROR(INDEX(Tab_UBIGEO[],MATCH(PlnMsv_Tab_DocumentosAux[[#This Row],[ADQ_UBIGEO]],Tab_UBIGEO[UBIGEO],0),MATCH($W$34,Tab_UBIGEO[#Headers],0)),"")</f>
        <v/>
      </c>
      <c r="X1880" s="51" t="str">
        <f>IFERROR(INDEX(Tab_UBIGEO[],MATCH(PlnMsv_Tab_Documentos[[#This Row],[Departamento]],Tab_UBIGEO[Departamento],0),MATCH(X$34,Tab_UBIGEO[#Headers],0)),"")</f>
        <v/>
      </c>
      <c r="Y1880" s="51" t="str">
        <f>IFERROR(INDEX(Tab_UBIGEO[],MATCH(PlnMsv_Tab_Documentos[[#This Row],[Provincia]],Tab_UBIGEO[Provincia],0),MATCH(Y$34,Tab_UBIGEO[#Headers],0)),"")</f>
        <v/>
      </c>
      <c r="Z1880" s="50" t="str">
        <f>IF(PlnMsv_Tab_Documentos[[#This Row],[Departamento]]&lt;&gt;"",IF(COUNTIF(Tab_UBIGEO[Departamento],PlnMsv_Tab_Documentos[[#This Row],[Departamento]])&gt;=1,1,0),"")</f>
        <v/>
      </c>
      <c r="AA18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0" s="34"/>
    </row>
    <row r="1881" spans="3:29" ht="27.6" customHeight="1">
      <c r="C1881" s="88"/>
      <c r="D1881" s="89"/>
      <c r="E1881" s="90"/>
      <c r="F1881" s="91"/>
      <c r="G1881" s="92"/>
      <c r="H1881" s="93"/>
      <c r="I1881" s="93"/>
      <c r="J1881" s="94"/>
      <c r="K1881" s="94"/>
      <c r="L1881" s="94"/>
      <c r="M1881" s="94"/>
      <c r="N1881" s="94"/>
      <c r="O1881" s="95"/>
      <c r="P1881" s="96"/>
      <c r="T1881" s="49">
        <v>1847</v>
      </c>
      <c r="U18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1" s="50" t="str">
        <f>IFERROR(INDEX(Tab_UBIGEO[],MATCH(PlnMsv_Tab_DocumentosAux[[#This Row],[ADQ_UBIGEO]],Tab_UBIGEO[UBIGEO],0),MATCH($V$34,Tab_UBIGEO[#Headers],0)),"")</f>
        <v/>
      </c>
      <c r="W1881" s="50" t="str">
        <f>IFERROR(INDEX(Tab_UBIGEO[],MATCH(PlnMsv_Tab_DocumentosAux[[#This Row],[ADQ_UBIGEO]],Tab_UBIGEO[UBIGEO],0),MATCH($W$34,Tab_UBIGEO[#Headers],0)),"")</f>
        <v/>
      </c>
      <c r="X1881" s="51" t="str">
        <f>IFERROR(INDEX(Tab_UBIGEO[],MATCH(PlnMsv_Tab_Documentos[[#This Row],[Departamento]],Tab_UBIGEO[Departamento],0),MATCH(X$34,Tab_UBIGEO[#Headers],0)),"")</f>
        <v/>
      </c>
      <c r="Y1881" s="51" t="str">
        <f>IFERROR(INDEX(Tab_UBIGEO[],MATCH(PlnMsv_Tab_Documentos[[#This Row],[Provincia]],Tab_UBIGEO[Provincia],0),MATCH(Y$34,Tab_UBIGEO[#Headers],0)),"")</f>
        <v/>
      </c>
      <c r="Z1881" s="50" t="str">
        <f>IF(PlnMsv_Tab_Documentos[[#This Row],[Departamento]]&lt;&gt;"",IF(COUNTIF(Tab_UBIGEO[Departamento],PlnMsv_Tab_Documentos[[#This Row],[Departamento]])&gt;=1,1,0),"")</f>
        <v/>
      </c>
      <c r="AA18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1" s="34"/>
    </row>
    <row r="1882" spans="3:29" ht="27.6" customHeight="1">
      <c r="C1882" s="88"/>
      <c r="D1882" s="89"/>
      <c r="E1882" s="90"/>
      <c r="F1882" s="91"/>
      <c r="G1882" s="92"/>
      <c r="H1882" s="93"/>
      <c r="I1882" s="93"/>
      <c r="J1882" s="94"/>
      <c r="K1882" s="94"/>
      <c r="L1882" s="94"/>
      <c r="M1882" s="94"/>
      <c r="N1882" s="94"/>
      <c r="O1882" s="95"/>
      <c r="P1882" s="96"/>
      <c r="T1882" s="49">
        <v>1848</v>
      </c>
      <c r="U18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2" s="50" t="str">
        <f>IFERROR(INDEX(Tab_UBIGEO[],MATCH(PlnMsv_Tab_DocumentosAux[[#This Row],[ADQ_UBIGEO]],Tab_UBIGEO[UBIGEO],0),MATCH($V$34,Tab_UBIGEO[#Headers],0)),"")</f>
        <v/>
      </c>
      <c r="W1882" s="50" t="str">
        <f>IFERROR(INDEX(Tab_UBIGEO[],MATCH(PlnMsv_Tab_DocumentosAux[[#This Row],[ADQ_UBIGEO]],Tab_UBIGEO[UBIGEO],0),MATCH($W$34,Tab_UBIGEO[#Headers],0)),"")</f>
        <v/>
      </c>
      <c r="X1882" s="51" t="str">
        <f>IFERROR(INDEX(Tab_UBIGEO[],MATCH(PlnMsv_Tab_Documentos[[#This Row],[Departamento]],Tab_UBIGEO[Departamento],0),MATCH(X$34,Tab_UBIGEO[#Headers],0)),"")</f>
        <v/>
      </c>
      <c r="Y1882" s="51" t="str">
        <f>IFERROR(INDEX(Tab_UBIGEO[],MATCH(PlnMsv_Tab_Documentos[[#This Row],[Provincia]],Tab_UBIGEO[Provincia],0),MATCH(Y$34,Tab_UBIGEO[#Headers],0)),"")</f>
        <v/>
      </c>
      <c r="Z1882" s="50" t="str">
        <f>IF(PlnMsv_Tab_Documentos[[#This Row],[Departamento]]&lt;&gt;"",IF(COUNTIF(Tab_UBIGEO[Departamento],PlnMsv_Tab_Documentos[[#This Row],[Departamento]])&gt;=1,1,0),"")</f>
        <v/>
      </c>
      <c r="AA18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2" s="34"/>
    </row>
    <row r="1883" spans="3:29" ht="27.6" customHeight="1">
      <c r="C1883" s="88"/>
      <c r="D1883" s="89"/>
      <c r="E1883" s="90"/>
      <c r="F1883" s="91"/>
      <c r="G1883" s="92"/>
      <c r="H1883" s="93"/>
      <c r="I1883" s="93"/>
      <c r="J1883" s="94"/>
      <c r="K1883" s="94"/>
      <c r="L1883" s="94"/>
      <c r="M1883" s="94"/>
      <c r="N1883" s="94"/>
      <c r="O1883" s="95"/>
      <c r="P1883" s="96"/>
      <c r="T1883" s="49">
        <v>1849</v>
      </c>
      <c r="U18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3" s="50" t="str">
        <f>IFERROR(INDEX(Tab_UBIGEO[],MATCH(PlnMsv_Tab_DocumentosAux[[#This Row],[ADQ_UBIGEO]],Tab_UBIGEO[UBIGEO],0),MATCH($V$34,Tab_UBIGEO[#Headers],0)),"")</f>
        <v/>
      </c>
      <c r="W1883" s="50" t="str">
        <f>IFERROR(INDEX(Tab_UBIGEO[],MATCH(PlnMsv_Tab_DocumentosAux[[#This Row],[ADQ_UBIGEO]],Tab_UBIGEO[UBIGEO],0),MATCH($W$34,Tab_UBIGEO[#Headers],0)),"")</f>
        <v/>
      </c>
      <c r="X1883" s="51" t="str">
        <f>IFERROR(INDEX(Tab_UBIGEO[],MATCH(PlnMsv_Tab_Documentos[[#This Row],[Departamento]],Tab_UBIGEO[Departamento],0),MATCH(X$34,Tab_UBIGEO[#Headers],0)),"")</f>
        <v/>
      </c>
      <c r="Y1883" s="51" t="str">
        <f>IFERROR(INDEX(Tab_UBIGEO[],MATCH(PlnMsv_Tab_Documentos[[#This Row],[Provincia]],Tab_UBIGEO[Provincia],0),MATCH(Y$34,Tab_UBIGEO[#Headers],0)),"")</f>
        <v/>
      </c>
      <c r="Z1883" s="50" t="str">
        <f>IF(PlnMsv_Tab_Documentos[[#This Row],[Departamento]]&lt;&gt;"",IF(COUNTIF(Tab_UBIGEO[Departamento],PlnMsv_Tab_Documentos[[#This Row],[Departamento]])&gt;=1,1,0),"")</f>
        <v/>
      </c>
      <c r="AA18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3" s="34"/>
    </row>
    <row r="1884" spans="3:29" ht="27.6" customHeight="1">
      <c r="C1884" s="88"/>
      <c r="D1884" s="89"/>
      <c r="E1884" s="90"/>
      <c r="F1884" s="91"/>
      <c r="G1884" s="92"/>
      <c r="H1884" s="93"/>
      <c r="I1884" s="93"/>
      <c r="J1884" s="94"/>
      <c r="K1884" s="94"/>
      <c r="L1884" s="94"/>
      <c r="M1884" s="94"/>
      <c r="N1884" s="94"/>
      <c r="O1884" s="95"/>
      <c r="P1884" s="96"/>
      <c r="T1884" s="49">
        <v>1850</v>
      </c>
      <c r="U18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4" s="50" t="str">
        <f>IFERROR(INDEX(Tab_UBIGEO[],MATCH(PlnMsv_Tab_DocumentosAux[[#This Row],[ADQ_UBIGEO]],Tab_UBIGEO[UBIGEO],0),MATCH($V$34,Tab_UBIGEO[#Headers],0)),"")</f>
        <v/>
      </c>
      <c r="W1884" s="50" t="str">
        <f>IFERROR(INDEX(Tab_UBIGEO[],MATCH(PlnMsv_Tab_DocumentosAux[[#This Row],[ADQ_UBIGEO]],Tab_UBIGEO[UBIGEO],0),MATCH($W$34,Tab_UBIGEO[#Headers],0)),"")</f>
        <v/>
      </c>
      <c r="X1884" s="51" t="str">
        <f>IFERROR(INDEX(Tab_UBIGEO[],MATCH(PlnMsv_Tab_Documentos[[#This Row],[Departamento]],Tab_UBIGEO[Departamento],0),MATCH(X$34,Tab_UBIGEO[#Headers],0)),"")</f>
        <v/>
      </c>
      <c r="Y1884" s="51" t="str">
        <f>IFERROR(INDEX(Tab_UBIGEO[],MATCH(PlnMsv_Tab_Documentos[[#This Row],[Provincia]],Tab_UBIGEO[Provincia],0),MATCH(Y$34,Tab_UBIGEO[#Headers],0)),"")</f>
        <v/>
      </c>
      <c r="Z1884" s="50" t="str">
        <f>IF(PlnMsv_Tab_Documentos[[#This Row],[Departamento]]&lt;&gt;"",IF(COUNTIF(Tab_UBIGEO[Departamento],PlnMsv_Tab_Documentos[[#This Row],[Departamento]])&gt;=1,1,0),"")</f>
        <v/>
      </c>
      <c r="AA18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4" s="34"/>
    </row>
    <row r="1885" spans="3:29" ht="27.6" customHeight="1">
      <c r="C1885" s="88"/>
      <c r="D1885" s="89"/>
      <c r="E1885" s="90"/>
      <c r="F1885" s="91"/>
      <c r="G1885" s="92"/>
      <c r="H1885" s="93"/>
      <c r="I1885" s="93"/>
      <c r="J1885" s="94"/>
      <c r="K1885" s="94"/>
      <c r="L1885" s="94"/>
      <c r="M1885" s="94"/>
      <c r="N1885" s="94"/>
      <c r="O1885" s="95"/>
      <c r="P1885" s="96"/>
      <c r="T1885" s="49">
        <v>1851</v>
      </c>
      <c r="U18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5" s="50" t="str">
        <f>IFERROR(INDEX(Tab_UBIGEO[],MATCH(PlnMsv_Tab_DocumentosAux[[#This Row],[ADQ_UBIGEO]],Tab_UBIGEO[UBIGEO],0),MATCH($V$34,Tab_UBIGEO[#Headers],0)),"")</f>
        <v/>
      </c>
      <c r="W1885" s="50" t="str">
        <f>IFERROR(INDEX(Tab_UBIGEO[],MATCH(PlnMsv_Tab_DocumentosAux[[#This Row],[ADQ_UBIGEO]],Tab_UBIGEO[UBIGEO],0),MATCH($W$34,Tab_UBIGEO[#Headers],0)),"")</f>
        <v/>
      </c>
      <c r="X1885" s="51" t="str">
        <f>IFERROR(INDEX(Tab_UBIGEO[],MATCH(PlnMsv_Tab_Documentos[[#This Row],[Departamento]],Tab_UBIGEO[Departamento],0),MATCH(X$34,Tab_UBIGEO[#Headers],0)),"")</f>
        <v/>
      </c>
      <c r="Y1885" s="51" t="str">
        <f>IFERROR(INDEX(Tab_UBIGEO[],MATCH(PlnMsv_Tab_Documentos[[#This Row],[Provincia]],Tab_UBIGEO[Provincia],0),MATCH(Y$34,Tab_UBIGEO[#Headers],0)),"")</f>
        <v/>
      </c>
      <c r="Z1885" s="50" t="str">
        <f>IF(PlnMsv_Tab_Documentos[[#This Row],[Departamento]]&lt;&gt;"",IF(COUNTIF(Tab_UBIGEO[Departamento],PlnMsv_Tab_Documentos[[#This Row],[Departamento]])&gt;=1,1,0),"")</f>
        <v/>
      </c>
      <c r="AA18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5" s="34"/>
    </row>
    <row r="1886" spans="3:29" ht="27.6" customHeight="1">
      <c r="C1886" s="88"/>
      <c r="D1886" s="89"/>
      <c r="E1886" s="90"/>
      <c r="F1886" s="91"/>
      <c r="G1886" s="92"/>
      <c r="H1886" s="93"/>
      <c r="I1886" s="93"/>
      <c r="J1886" s="94"/>
      <c r="K1886" s="94"/>
      <c r="L1886" s="94"/>
      <c r="M1886" s="94"/>
      <c r="N1886" s="94"/>
      <c r="O1886" s="95"/>
      <c r="P1886" s="96"/>
      <c r="T1886" s="49">
        <v>1852</v>
      </c>
      <c r="U18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6" s="50" t="str">
        <f>IFERROR(INDEX(Tab_UBIGEO[],MATCH(PlnMsv_Tab_DocumentosAux[[#This Row],[ADQ_UBIGEO]],Tab_UBIGEO[UBIGEO],0),MATCH($V$34,Tab_UBIGEO[#Headers],0)),"")</f>
        <v/>
      </c>
      <c r="W1886" s="50" t="str">
        <f>IFERROR(INDEX(Tab_UBIGEO[],MATCH(PlnMsv_Tab_DocumentosAux[[#This Row],[ADQ_UBIGEO]],Tab_UBIGEO[UBIGEO],0),MATCH($W$34,Tab_UBIGEO[#Headers],0)),"")</f>
        <v/>
      </c>
      <c r="X1886" s="51" t="str">
        <f>IFERROR(INDEX(Tab_UBIGEO[],MATCH(PlnMsv_Tab_Documentos[[#This Row],[Departamento]],Tab_UBIGEO[Departamento],0),MATCH(X$34,Tab_UBIGEO[#Headers],0)),"")</f>
        <v/>
      </c>
      <c r="Y1886" s="51" t="str">
        <f>IFERROR(INDEX(Tab_UBIGEO[],MATCH(PlnMsv_Tab_Documentos[[#This Row],[Provincia]],Tab_UBIGEO[Provincia],0),MATCH(Y$34,Tab_UBIGEO[#Headers],0)),"")</f>
        <v/>
      </c>
      <c r="Z1886" s="50" t="str">
        <f>IF(PlnMsv_Tab_Documentos[[#This Row],[Departamento]]&lt;&gt;"",IF(COUNTIF(Tab_UBIGEO[Departamento],PlnMsv_Tab_Documentos[[#This Row],[Departamento]])&gt;=1,1,0),"")</f>
        <v/>
      </c>
      <c r="AA18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6" s="34"/>
    </row>
    <row r="1887" spans="3:29" ht="27.6" customHeight="1">
      <c r="C1887" s="88"/>
      <c r="D1887" s="89"/>
      <c r="E1887" s="90"/>
      <c r="F1887" s="91"/>
      <c r="G1887" s="92"/>
      <c r="H1887" s="93"/>
      <c r="I1887" s="93"/>
      <c r="J1887" s="94"/>
      <c r="K1887" s="94"/>
      <c r="L1887" s="94"/>
      <c r="M1887" s="94"/>
      <c r="N1887" s="94"/>
      <c r="O1887" s="95"/>
      <c r="P1887" s="96"/>
      <c r="T1887" s="49">
        <v>1853</v>
      </c>
      <c r="U18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7" s="50" t="str">
        <f>IFERROR(INDEX(Tab_UBIGEO[],MATCH(PlnMsv_Tab_DocumentosAux[[#This Row],[ADQ_UBIGEO]],Tab_UBIGEO[UBIGEO],0),MATCH($V$34,Tab_UBIGEO[#Headers],0)),"")</f>
        <v/>
      </c>
      <c r="W1887" s="50" t="str">
        <f>IFERROR(INDEX(Tab_UBIGEO[],MATCH(PlnMsv_Tab_DocumentosAux[[#This Row],[ADQ_UBIGEO]],Tab_UBIGEO[UBIGEO],0),MATCH($W$34,Tab_UBIGEO[#Headers],0)),"")</f>
        <v/>
      </c>
      <c r="X1887" s="51" t="str">
        <f>IFERROR(INDEX(Tab_UBIGEO[],MATCH(PlnMsv_Tab_Documentos[[#This Row],[Departamento]],Tab_UBIGEO[Departamento],0),MATCH(X$34,Tab_UBIGEO[#Headers],0)),"")</f>
        <v/>
      </c>
      <c r="Y1887" s="51" t="str">
        <f>IFERROR(INDEX(Tab_UBIGEO[],MATCH(PlnMsv_Tab_Documentos[[#This Row],[Provincia]],Tab_UBIGEO[Provincia],0),MATCH(Y$34,Tab_UBIGEO[#Headers],0)),"")</f>
        <v/>
      </c>
      <c r="Z1887" s="50" t="str">
        <f>IF(PlnMsv_Tab_Documentos[[#This Row],[Departamento]]&lt;&gt;"",IF(COUNTIF(Tab_UBIGEO[Departamento],PlnMsv_Tab_Documentos[[#This Row],[Departamento]])&gt;=1,1,0),"")</f>
        <v/>
      </c>
      <c r="AA18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7" s="34"/>
    </row>
    <row r="1888" spans="3:29" ht="27.6" customHeight="1">
      <c r="C1888" s="88"/>
      <c r="D1888" s="89"/>
      <c r="E1888" s="90"/>
      <c r="F1888" s="91"/>
      <c r="G1888" s="92"/>
      <c r="H1888" s="93"/>
      <c r="I1888" s="93"/>
      <c r="J1888" s="94"/>
      <c r="K1888" s="94"/>
      <c r="L1888" s="94"/>
      <c r="M1888" s="94"/>
      <c r="N1888" s="94"/>
      <c r="O1888" s="95"/>
      <c r="P1888" s="96"/>
      <c r="T1888" s="49">
        <v>1854</v>
      </c>
      <c r="U18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8" s="50" t="str">
        <f>IFERROR(INDEX(Tab_UBIGEO[],MATCH(PlnMsv_Tab_DocumentosAux[[#This Row],[ADQ_UBIGEO]],Tab_UBIGEO[UBIGEO],0),MATCH($V$34,Tab_UBIGEO[#Headers],0)),"")</f>
        <v/>
      </c>
      <c r="W1888" s="50" t="str">
        <f>IFERROR(INDEX(Tab_UBIGEO[],MATCH(PlnMsv_Tab_DocumentosAux[[#This Row],[ADQ_UBIGEO]],Tab_UBIGEO[UBIGEO],0),MATCH($W$34,Tab_UBIGEO[#Headers],0)),"")</f>
        <v/>
      </c>
      <c r="X1888" s="51" t="str">
        <f>IFERROR(INDEX(Tab_UBIGEO[],MATCH(PlnMsv_Tab_Documentos[[#This Row],[Departamento]],Tab_UBIGEO[Departamento],0),MATCH(X$34,Tab_UBIGEO[#Headers],0)),"")</f>
        <v/>
      </c>
      <c r="Y1888" s="51" t="str">
        <f>IFERROR(INDEX(Tab_UBIGEO[],MATCH(PlnMsv_Tab_Documentos[[#This Row],[Provincia]],Tab_UBIGEO[Provincia],0),MATCH(Y$34,Tab_UBIGEO[#Headers],0)),"")</f>
        <v/>
      </c>
      <c r="Z1888" s="50" t="str">
        <f>IF(PlnMsv_Tab_Documentos[[#This Row],[Departamento]]&lt;&gt;"",IF(COUNTIF(Tab_UBIGEO[Departamento],PlnMsv_Tab_Documentos[[#This Row],[Departamento]])&gt;=1,1,0),"")</f>
        <v/>
      </c>
      <c r="AA18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8" s="34"/>
    </row>
    <row r="1889" spans="3:29" ht="27.6" customHeight="1">
      <c r="C1889" s="88"/>
      <c r="D1889" s="89"/>
      <c r="E1889" s="90"/>
      <c r="F1889" s="91"/>
      <c r="G1889" s="92"/>
      <c r="H1889" s="93"/>
      <c r="I1889" s="93"/>
      <c r="J1889" s="94"/>
      <c r="K1889" s="94"/>
      <c r="L1889" s="94"/>
      <c r="M1889" s="94"/>
      <c r="N1889" s="94"/>
      <c r="O1889" s="95"/>
      <c r="P1889" s="96"/>
      <c r="T1889" s="49">
        <v>1855</v>
      </c>
      <c r="U18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89" s="50" t="str">
        <f>IFERROR(INDEX(Tab_UBIGEO[],MATCH(PlnMsv_Tab_DocumentosAux[[#This Row],[ADQ_UBIGEO]],Tab_UBIGEO[UBIGEO],0),MATCH($V$34,Tab_UBIGEO[#Headers],0)),"")</f>
        <v/>
      </c>
      <c r="W1889" s="50" t="str">
        <f>IFERROR(INDEX(Tab_UBIGEO[],MATCH(PlnMsv_Tab_DocumentosAux[[#This Row],[ADQ_UBIGEO]],Tab_UBIGEO[UBIGEO],0),MATCH($W$34,Tab_UBIGEO[#Headers],0)),"")</f>
        <v/>
      </c>
      <c r="X1889" s="51" t="str">
        <f>IFERROR(INDEX(Tab_UBIGEO[],MATCH(PlnMsv_Tab_Documentos[[#This Row],[Departamento]],Tab_UBIGEO[Departamento],0),MATCH(X$34,Tab_UBIGEO[#Headers],0)),"")</f>
        <v/>
      </c>
      <c r="Y1889" s="51" t="str">
        <f>IFERROR(INDEX(Tab_UBIGEO[],MATCH(PlnMsv_Tab_Documentos[[#This Row],[Provincia]],Tab_UBIGEO[Provincia],0),MATCH(Y$34,Tab_UBIGEO[#Headers],0)),"")</f>
        <v/>
      </c>
      <c r="Z1889" s="50" t="str">
        <f>IF(PlnMsv_Tab_Documentos[[#This Row],[Departamento]]&lt;&gt;"",IF(COUNTIF(Tab_UBIGEO[Departamento],PlnMsv_Tab_Documentos[[#This Row],[Departamento]])&gt;=1,1,0),"")</f>
        <v/>
      </c>
      <c r="AA18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89" s="34"/>
    </row>
    <row r="1890" spans="3:29" ht="27.6" customHeight="1">
      <c r="C1890" s="88"/>
      <c r="D1890" s="89"/>
      <c r="E1890" s="90"/>
      <c r="F1890" s="91"/>
      <c r="G1890" s="92"/>
      <c r="H1890" s="93"/>
      <c r="I1890" s="93"/>
      <c r="J1890" s="94"/>
      <c r="K1890" s="94"/>
      <c r="L1890" s="94"/>
      <c r="M1890" s="94"/>
      <c r="N1890" s="94"/>
      <c r="O1890" s="95"/>
      <c r="P1890" s="96"/>
      <c r="T1890" s="49">
        <v>1856</v>
      </c>
      <c r="U18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0" s="50" t="str">
        <f>IFERROR(INDEX(Tab_UBIGEO[],MATCH(PlnMsv_Tab_DocumentosAux[[#This Row],[ADQ_UBIGEO]],Tab_UBIGEO[UBIGEO],0),MATCH($V$34,Tab_UBIGEO[#Headers],0)),"")</f>
        <v/>
      </c>
      <c r="W1890" s="50" t="str">
        <f>IFERROR(INDEX(Tab_UBIGEO[],MATCH(PlnMsv_Tab_DocumentosAux[[#This Row],[ADQ_UBIGEO]],Tab_UBIGEO[UBIGEO],0),MATCH($W$34,Tab_UBIGEO[#Headers],0)),"")</f>
        <v/>
      </c>
      <c r="X1890" s="51" t="str">
        <f>IFERROR(INDEX(Tab_UBIGEO[],MATCH(PlnMsv_Tab_Documentos[[#This Row],[Departamento]],Tab_UBIGEO[Departamento],0),MATCH(X$34,Tab_UBIGEO[#Headers],0)),"")</f>
        <v/>
      </c>
      <c r="Y1890" s="51" t="str">
        <f>IFERROR(INDEX(Tab_UBIGEO[],MATCH(PlnMsv_Tab_Documentos[[#This Row],[Provincia]],Tab_UBIGEO[Provincia],0),MATCH(Y$34,Tab_UBIGEO[#Headers],0)),"")</f>
        <v/>
      </c>
      <c r="Z1890" s="50" t="str">
        <f>IF(PlnMsv_Tab_Documentos[[#This Row],[Departamento]]&lt;&gt;"",IF(COUNTIF(Tab_UBIGEO[Departamento],PlnMsv_Tab_Documentos[[#This Row],[Departamento]])&gt;=1,1,0),"")</f>
        <v/>
      </c>
      <c r="AA18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0" s="34"/>
    </row>
    <row r="1891" spans="3:29" ht="27.6" customHeight="1">
      <c r="C1891" s="88"/>
      <c r="D1891" s="89"/>
      <c r="E1891" s="90"/>
      <c r="F1891" s="91"/>
      <c r="G1891" s="92"/>
      <c r="H1891" s="93"/>
      <c r="I1891" s="93"/>
      <c r="J1891" s="94"/>
      <c r="K1891" s="94"/>
      <c r="L1891" s="94"/>
      <c r="M1891" s="94"/>
      <c r="N1891" s="94"/>
      <c r="O1891" s="95"/>
      <c r="P1891" s="96"/>
      <c r="T1891" s="49">
        <v>1857</v>
      </c>
      <c r="U18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1" s="50" t="str">
        <f>IFERROR(INDEX(Tab_UBIGEO[],MATCH(PlnMsv_Tab_DocumentosAux[[#This Row],[ADQ_UBIGEO]],Tab_UBIGEO[UBIGEO],0),MATCH($V$34,Tab_UBIGEO[#Headers],0)),"")</f>
        <v/>
      </c>
      <c r="W1891" s="50" t="str">
        <f>IFERROR(INDEX(Tab_UBIGEO[],MATCH(PlnMsv_Tab_DocumentosAux[[#This Row],[ADQ_UBIGEO]],Tab_UBIGEO[UBIGEO],0),MATCH($W$34,Tab_UBIGEO[#Headers],0)),"")</f>
        <v/>
      </c>
      <c r="X1891" s="51" t="str">
        <f>IFERROR(INDEX(Tab_UBIGEO[],MATCH(PlnMsv_Tab_Documentos[[#This Row],[Departamento]],Tab_UBIGEO[Departamento],0),MATCH(X$34,Tab_UBIGEO[#Headers],0)),"")</f>
        <v/>
      </c>
      <c r="Y1891" s="51" t="str">
        <f>IFERROR(INDEX(Tab_UBIGEO[],MATCH(PlnMsv_Tab_Documentos[[#This Row],[Provincia]],Tab_UBIGEO[Provincia],0),MATCH(Y$34,Tab_UBIGEO[#Headers],0)),"")</f>
        <v/>
      </c>
      <c r="Z1891" s="50" t="str">
        <f>IF(PlnMsv_Tab_Documentos[[#This Row],[Departamento]]&lt;&gt;"",IF(COUNTIF(Tab_UBIGEO[Departamento],PlnMsv_Tab_Documentos[[#This Row],[Departamento]])&gt;=1,1,0),"")</f>
        <v/>
      </c>
      <c r="AA18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1" s="34"/>
    </row>
    <row r="1892" spans="3:29" ht="27.6" customHeight="1">
      <c r="C1892" s="88"/>
      <c r="D1892" s="89"/>
      <c r="E1892" s="90"/>
      <c r="F1892" s="91"/>
      <c r="G1892" s="92"/>
      <c r="H1892" s="93"/>
      <c r="I1892" s="93"/>
      <c r="J1892" s="94"/>
      <c r="K1892" s="94"/>
      <c r="L1892" s="94"/>
      <c r="M1892" s="94"/>
      <c r="N1892" s="94"/>
      <c r="O1892" s="95"/>
      <c r="P1892" s="96"/>
      <c r="T1892" s="49">
        <v>1858</v>
      </c>
      <c r="U18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2" s="50" t="str">
        <f>IFERROR(INDEX(Tab_UBIGEO[],MATCH(PlnMsv_Tab_DocumentosAux[[#This Row],[ADQ_UBIGEO]],Tab_UBIGEO[UBIGEO],0),MATCH($V$34,Tab_UBIGEO[#Headers],0)),"")</f>
        <v/>
      </c>
      <c r="W1892" s="50" t="str">
        <f>IFERROR(INDEX(Tab_UBIGEO[],MATCH(PlnMsv_Tab_DocumentosAux[[#This Row],[ADQ_UBIGEO]],Tab_UBIGEO[UBIGEO],0),MATCH($W$34,Tab_UBIGEO[#Headers],0)),"")</f>
        <v/>
      </c>
      <c r="X1892" s="51" t="str">
        <f>IFERROR(INDEX(Tab_UBIGEO[],MATCH(PlnMsv_Tab_Documentos[[#This Row],[Departamento]],Tab_UBIGEO[Departamento],0),MATCH(X$34,Tab_UBIGEO[#Headers],0)),"")</f>
        <v/>
      </c>
      <c r="Y1892" s="51" t="str">
        <f>IFERROR(INDEX(Tab_UBIGEO[],MATCH(PlnMsv_Tab_Documentos[[#This Row],[Provincia]],Tab_UBIGEO[Provincia],0),MATCH(Y$34,Tab_UBIGEO[#Headers],0)),"")</f>
        <v/>
      </c>
      <c r="Z1892" s="50" t="str">
        <f>IF(PlnMsv_Tab_Documentos[[#This Row],[Departamento]]&lt;&gt;"",IF(COUNTIF(Tab_UBIGEO[Departamento],PlnMsv_Tab_Documentos[[#This Row],[Departamento]])&gt;=1,1,0),"")</f>
        <v/>
      </c>
      <c r="AA18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2" s="34"/>
    </row>
    <row r="1893" spans="3:29" ht="27.6" customHeight="1">
      <c r="C1893" s="88"/>
      <c r="D1893" s="89"/>
      <c r="E1893" s="90"/>
      <c r="F1893" s="91"/>
      <c r="G1893" s="92"/>
      <c r="H1893" s="93"/>
      <c r="I1893" s="93"/>
      <c r="J1893" s="94"/>
      <c r="K1893" s="94"/>
      <c r="L1893" s="94"/>
      <c r="M1893" s="94"/>
      <c r="N1893" s="94"/>
      <c r="O1893" s="95"/>
      <c r="P1893" s="96"/>
      <c r="T1893" s="49">
        <v>1859</v>
      </c>
      <c r="U18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3" s="50" t="str">
        <f>IFERROR(INDEX(Tab_UBIGEO[],MATCH(PlnMsv_Tab_DocumentosAux[[#This Row],[ADQ_UBIGEO]],Tab_UBIGEO[UBIGEO],0),MATCH($V$34,Tab_UBIGEO[#Headers],0)),"")</f>
        <v/>
      </c>
      <c r="W1893" s="50" t="str">
        <f>IFERROR(INDEX(Tab_UBIGEO[],MATCH(PlnMsv_Tab_DocumentosAux[[#This Row],[ADQ_UBIGEO]],Tab_UBIGEO[UBIGEO],0),MATCH($W$34,Tab_UBIGEO[#Headers],0)),"")</f>
        <v/>
      </c>
      <c r="X1893" s="51" t="str">
        <f>IFERROR(INDEX(Tab_UBIGEO[],MATCH(PlnMsv_Tab_Documentos[[#This Row],[Departamento]],Tab_UBIGEO[Departamento],0),MATCH(X$34,Tab_UBIGEO[#Headers],0)),"")</f>
        <v/>
      </c>
      <c r="Y1893" s="51" t="str">
        <f>IFERROR(INDEX(Tab_UBIGEO[],MATCH(PlnMsv_Tab_Documentos[[#This Row],[Provincia]],Tab_UBIGEO[Provincia],0),MATCH(Y$34,Tab_UBIGEO[#Headers],0)),"")</f>
        <v/>
      </c>
      <c r="Z1893" s="50" t="str">
        <f>IF(PlnMsv_Tab_Documentos[[#This Row],[Departamento]]&lt;&gt;"",IF(COUNTIF(Tab_UBIGEO[Departamento],PlnMsv_Tab_Documentos[[#This Row],[Departamento]])&gt;=1,1,0),"")</f>
        <v/>
      </c>
      <c r="AA18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3" s="34"/>
    </row>
    <row r="1894" spans="3:29" ht="27.6" customHeight="1">
      <c r="C1894" s="88"/>
      <c r="D1894" s="89"/>
      <c r="E1894" s="90"/>
      <c r="F1894" s="91"/>
      <c r="G1894" s="92"/>
      <c r="H1894" s="93"/>
      <c r="I1894" s="93"/>
      <c r="J1894" s="94"/>
      <c r="K1894" s="94"/>
      <c r="L1894" s="94"/>
      <c r="M1894" s="94"/>
      <c r="N1894" s="94"/>
      <c r="O1894" s="95"/>
      <c r="P1894" s="96"/>
      <c r="T1894" s="49">
        <v>1860</v>
      </c>
      <c r="U18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4" s="50" t="str">
        <f>IFERROR(INDEX(Tab_UBIGEO[],MATCH(PlnMsv_Tab_DocumentosAux[[#This Row],[ADQ_UBIGEO]],Tab_UBIGEO[UBIGEO],0),MATCH($V$34,Tab_UBIGEO[#Headers],0)),"")</f>
        <v/>
      </c>
      <c r="W1894" s="50" t="str">
        <f>IFERROR(INDEX(Tab_UBIGEO[],MATCH(PlnMsv_Tab_DocumentosAux[[#This Row],[ADQ_UBIGEO]],Tab_UBIGEO[UBIGEO],0),MATCH($W$34,Tab_UBIGEO[#Headers],0)),"")</f>
        <v/>
      </c>
      <c r="X1894" s="51" t="str">
        <f>IFERROR(INDEX(Tab_UBIGEO[],MATCH(PlnMsv_Tab_Documentos[[#This Row],[Departamento]],Tab_UBIGEO[Departamento],0),MATCH(X$34,Tab_UBIGEO[#Headers],0)),"")</f>
        <v/>
      </c>
      <c r="Y1894" s="51" t="str">
        <f>IFERROR(INDEX(Tab_UBIGEO[],MATCH(PlnMsv_Tab_Documentos[[#This Row],[Provincia]],Tab_UBIGEO[Provincia],0),MATCH(Y$34,Tab_UBIGEO[#Headers],0)),"")</f>
        <v/>
      </c>
      <c r="Z1894" s="50" t="str">
        <f>IF(PlnMsv_Tab_Documentos[[#This Row],[Departamento]]&lt;&gt;"",IF(COUNTIF(Tab_UBIGEO[Departamento],PlnMsv_Tab_Documentos[[#This Row],[Departamento]])&gt;=1,1,0),"")</f>
        <v/>
      </c>
      <c r="AA18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4" s="34"/>
    </row>
    <row r="1895" spans="3:29" ht="27.6" customHeight="1">
      <c r="C1895" s="88"/>
      <c r="D1895" s="89"/>
      <c r="E1895" s="90"/>
      <c r="F1895" s="91"/>
      <c r="G1895" s="92"/>
      <c r="H1895" s="93"/>
      <c r="I1895" s="93"/>
      <c r="J1895" s="94"/>
      <c r="K1895" s="94"/>
      <c r="L1895" s="94"/>
      <c r="M1895" s="94"/>
      <c r="N1895" s="94"/>
      <c r="O1895" s="95"/>
      <c r="P1895" s="96"/>
      <c r="T1895" s="49">
        <v>1861</v>
      </c>
      <c r="U18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5" s="50" t="str">
        <f>IFERROR(INDEX(Tab_UBIGEO[],MATCH(PlnMsv_Tab_DocumentosAux[[#This Row],[ADQ_UBIGEO]],Tab_UBIGEO[UBIGEO],0),MATCH($V$34,Tab_UBIGEO[#Headers],0)),"")</f>
        <v/>
      </c>
      <c r="W1895" s="50" t="str">
        <f>IFERROR(INDEX(Tab_UBIGEO[],MATCH(PlnMsv_Tab_DocumentosAux[[#This Row],[ADQ_UBIGEO]],Tab_UBIGEO[UBIGEO],0),MATCH($W$34,Tab_UBIGEO[#Headers],0)),"")</f>
        <v/>
      </c>
      <c r="X1895" s="51" t="str">
        <f>IFERROR(INDEX(Tab_UBIGEO[],MATCH(PlnMsv_Tab_Documentos[[#This Row],[Departamento]],Tab_UBIGEO[Departamento],0),MATCH(X$34,Tab_UBIGEO[#Headers],0)),"")</f>
        <v/>
      </c>
      <c r="Y1895" s="51" t="str">
        <f>IFERROR(INDEX(Tab_UBIGEO[],MATCH(PlnMsv_Tab_Documentos[[#This Row],[Provincia]],Tab_UBIGEO[Provincia],0),MATCH(Y$34,Tab_UBIGEO[#Headers],0)),"")</f>
        <v/>
      </c>
      <c r="Z1895" s="50" t="str">
        <f>IF(PlnMsv_Tab_Documentos[[#This Row],[Departamento]]&lt;&gt;"",IF(COUNTIF(Tab_UBIGEO[Departamento],PlnMsv_Tab_Documentos[[#This Row],[Departamento]])&gt;=1,1,0),"")</f>
        <v/>
      </c>
      <c r="AA18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5" s="34"/>
    </row>
    <row r="1896" spans="3:29" ht="27.6" customHeight="1">
      <c r="C1896" s="88"/>
      <c r="D1896" s="89"/>
      <c r="E1896" s="90"/>
      <c r="F1896" s="91"/>
      <c r="G1896" s="92"/>
      <c r="H1896" s="93"/>
      <c r="I1896" s="93"/>
      <c r="J1896" s="94"/>
      <c r="K1896" s="94"/>
      <c r="L1896" s="94"/>
      <c r="M1896" s="94"/>
      <c r="N1896" s="94"/>
      <c r="O1896" s="95"/>
      <c r="P1896" s="96"/>
      <c r="T1896" s="49">
        <v>1862</v>
      </c>
      <c r="U18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6" s="50" t="str">
        <f>IFERROR(INDEX(Tab_UBIGEO[],MATCH(PlnMsv_Tab_DocumentosAux[[#This Row],[ADQ_UBIGEO]],Tab_UBIGEO[UBIGEO],0),MATCH($V$34,Tab_UBIGEO[#Headers],0)),"")</f>
        <v/>
      </c>
      <c r="W1896" s="50" t="str">
        <f>IFERROR(INDEX(Tab_UBIGEO[],MATCH(PlnMsv_Tab_DocumentosAux[[#This Row],[ADQ_UBIGEO]],Tab_UBIGEO[UBIGEO],0),MATCH($W$34,Tab_UBIGEO[#Headers],0)),"")</f>
        <v/>
      </c>
      <c r="X1896" s="51" t="str">
        <f>IFERROR(INDEX(Tab_UBIGEO[],MATCH(PlnMsv_Tab_Documentos[[#This Row],[Departamento]],Tab_UBIGEO[Departamento],0),MATCH(X$34,Tab_UBIGEO[#Headers],0)),"")</f>
        <v/>
      </c>
      <c r="Y1896" s="51" t="str">
        <f>IFERROR(INDEX(Tab_UBIGEO[],MATCH(PlnMsv_Tab_Documentos[[#This Row],[Provincia]],Tab_UBIGEO[Provincia],0),MATCH(Y$34,Tab_UBIGEO[#Headers],0)),"")</f>
        <v/>
      </c>
      <c r="Z1896" s="50" t="str">
        <f>IF(PlnMsv_Tab_Documentos[[#This Row],[Departamento]]&lt;&gt;"",IF(COUNTIF(Tab_UBIGEO[Departamento],PlnMsv_Tab_Documentos[[#This Row],[Departamento]])&gt;=1,1,0),"")</f>
        <v/>
      </c>
      <c r="AA18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6" s="34"/>
    </row>
    <row r="1897" spans="3:29" ht="27.6" customHeight="1">
      <c r="C1897" s="88"/>
      <c r="D1897" s="89"/>
      <c r="E1897" s="90"/>
      <c r="F1897" s="91"/>
      <c r="G1897" s="92"/>
      <c r="H1897" s="93"/>
      <c r="I1897" s="93"/>
      <c r="J1897" s="94"/>
      <c r="K1897" s="94"/>
      <c r="L1897" s="94"/>
      <c r="M1897" s="94"/>
      <c r="N1897" s="94"/>
      <c r="O1897" s="95"/>
      <c r="P1897" s="96"/>
      <c r="T1897" s="49">
        <v>1863</v>
      </c>
      <c r="U18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7" s="50" t="str">
        <f>IFERROR(INDEX(Tab_UBIGEO[],MATCH(PlnMsv_Tab_DocumentosAux[[#This Row],[ADQ_UBIGEO]],Tab_UBIGEO[UBIGEO],0),MATCH($V$34,Tab_UBIGEO[#Headers],0)),"")</f>
        <v/>
      </c>
      <c r="W1897" s="50" t="str">
        <f>IFERROR(INDEX(Tab_UBIGEO[],MATCH(PlnMsv_Tab_DocumentosAux[[#This Row],[ADQ_UBIGEO]],Tab_UBIGEO[UBIGEO],0),MATCH($W$34,Tab_UBIGEO[#Headers],0)),"")</f>
        <v/>
      </c>
      <c r="X1897" s="51" t="str">
        <f>IFERROR(INDEX(Tab_UBIGEO[],MATCH(PlnMsv_Tab_Documentos[[#This Row],[Departamento]],Tab_UBIGEO[Departamento],0),MATCH(X$34,Tab_UBIGEO[#Headers],0)),"")</f>
        <v/>
      </c>
      <c r="Y1897" s="51" t="str">
        <f>IFERROR(INDEX(Tab_UBIGEO[],MATCH(PlnMsv_Tab_Documentos[[#This Row],[Provincia]],Tab_UBIGEO[Provincia],0),MATCH(Y$34,Tab_UBIGEO[#Headers],0)),"")</f>
        <v/>
      </c>
      <c r="Z1897" s="50" t="str">
        <f>IF(PlnMsv_Tab_Documentos[[#This Row],[Departamento]]&lt;&gt;"",IF(COUNTIF(Tab_UBIGEO[Departamento],PlnMsv_Tab_Documentos[[#This Row],[Departamento]])&gt;=1,1,0),"")</f>
        <v/>
      </c>
      <c r="AA18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7" s="34"/>
    </row>
    <row r="1898" spans="3:29" ht="27.6" customHeight="1">
      <c r="C1898" s="88"/>
      <c r="D1898" s="89"/>
      <c r="E1898" s="90"/>
      <c r="F1898" s="91"/>
      <c r="G1898" s="92"/>
      <c r="H1898" s="93"/>
      <c r="I1898" s="93"/>
      <c r="J1898" s="94"/>
      <c r="K1898" s="94"/>
      <c r="L1898" s="94"/>
      <c r="M1898" s="94"/>
      <c r="N1898" s="94"/>
      <c r="O1898" s="95"/>
      <c r="P1898" s="96"/>
      <c r="T1898" s="49">
        <v>1864</v>
      </c>
      <c r="U18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8" s="50" t="str">
        <f>IFERROR(INDEX(Tab_UBIGEO[],MATCH(PlnMsv_Tab_DocumentosAux[[#This Row],[ADQ_UBIGEO]],Tab_UBIGEO[UBIGEO],0),MATCH($V$34,Tab_UBIGEO[#Headers],0)),"")</f>
        <v/>
      </c>
      <c r="W1898" s="50" t="str">
        <f>IFERROR(INDEX(Tab_UBIGEO[],MATCH(PlnMsv_Tab_DocumentosAux[[#This Row],[ADQ_UBIGEO]],Tab_UBIGEO[UBIGEO],0),MATCH($W$34,Tab_UBIGEO[#Headers],0)),"")</f>
        <v/>
      </c>
      <c r="X1898" s="51" t="str">
        <f>IFERROR(INDEX(Tab_UBIGEO[],MATCH(PlnMsv_Tab_Documentos[[#This Row],[Departamento]],Tab_UBIGEO[Departamento],0),MATCH(X$34,Tab_UBIGEO[#Headers],0)),"")</f>
        <v/>
      </c>
      <c r="Y1898" s="51" t="str">
        <f>IFERROR(INDEX(Tab_UBIGEO[],MATCH(PlnMsv_Tab_Documentos[[#This Row],[Provincia]],Tab_UBIGEO[Provincia],0),MATCH(Y$34,Tab_UBIGEO[#Headers],0)),"")</f>
        <v/>
      </c>
      <c r="Z1898" s="50" t="str">
        <f>IF(PlnMsv_Tab_Documentos[[#This Row],[Departamento]]&lt;&gt;"",IF(COUNTIF(Tab_UBIGEO[Departamento],PlnMsv_Tab_Documentos[[#This Row],[Departamento]])&gt;=1,1,0),"")</f>
        <v/>
      </c>
      <c r="AA18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8" s="34"/>
    </row>
    <row r="1899" spans="3:29" ht="27.6" customHeight="1">
      <c r="C1899" s="88"/>
      <c r="D1899" s="89"/>
      <c r="E1899" s="90"/>
      <c r="F1899" s="91"/>
      <c r="G1899" s="92"/>
      <c r="H1899" s="93"/>
      <c r="I1899" s="93"/>
      <c r="J1899" s="94"/>
      <c r="K1899" s="94"/>
      <c r="L1899" s="94"/>
      <c r="M1899" s="94"/>
      <c r="N1899" s="94"/>
      <c r="O1899" s="95"/>
      <c r="P1899" s="96"/>
      <c r="T1899" s="49">
        <v>1865</v>
      </c>
      <c r="U18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899" s="50" t="str">
        <f>IFERROR(INDEX(Tab_UBIGEO[],MATCH(PlnMsv_Tab_DocumentosAux[[#This Row],[ADQ_UBIGEO]],Tab_UBIGEO[UBIGEO],0),MATCH($V$34,Tab_UBIGEO[#Headers],0)),"")</f>
        <v/>
      </c>
      <c r="W1899" s="50" t="str">
        <f>IFERROR(INDEX(Tab_UBIGEO[],MATCH(PlnMsv_Tab_DocumentosAux[[#This Row],[ADQ_UBIGEO]],Tab_UBIGEO[UBIGEO],0),MATCH($W$34,Tab_UBIGEO[#Headers],0)),"")</f>
        <v/>
      </c>
      <c r="X1899" s="51" t="str">
        <f>IFERROR(INDEX(Tab_UBIGEO[],MATCH(PlnMsv_Tab_Documentos[[#This Row],[Departamento]],Tab_UBIGEO[Departamento],0),MATCH(X$34,Tab_UBIGEO[#Headers],0)),"")</f>
        <v/>
      </c>
      <c r="Y1899" s="51" t="str">
        <f>IFERROR(INDEX(Tab_UBIGEO[],MATCH(PlnMsv_Tab_Documentos[[#This Row],[Provincia]],Tab_UBIGEO[Provincia],0),MATCH(Y$34,Tab_UBIGEO[#Headers],0)),"")</f>
        <v/>
      </c>
      <c r="Z1899" s="50" t="str">
        <f>IF(PlnMsv_Tab_Documentos[[#This Row],[Departamento]]&lt;&gt;"",IF(COUNTIF(Tab_UBIGEO[Departamento],PlnMsv_Tab_Documentos[[#This Row],[Departamento]])&gt;=1,1,0),"")</f>
        <v/>
      </c>
      <c r="AA18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8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899" s="34"/>
    </row>
    <row r="1900" spans="3:29" ht="27.6" customHeight="1">
      <c r="C1900" s="88"/>
      <c r="D1900" s="89"/>
      <c r="E1900" s="90"/>
      <c r="F1900" s="91"/>
      <c r="G1900" s="92"/>
      <c r="H1900" s="93"/>
      <c r="I1900" s="93"/>
      <c r="J1900" s="94"/>
      <c r="K1900" s="94"/>
      <c r="L1900" s="94"/>
      <c r="M1900" s="94"/>
      <c r="N1900" s="94"/>
      <c r="O1900" s="95"/>
      <c r="P1900" s="96"/>
      <c r="T1900" s="49">
        <v>1866</v>
      </c>
      <c r="U19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0" s="50" t="str">
        <f>IFERROR(INDEX(Tab_UBIGEO[],MATCH(PlnMsv_Tab_DocumentosAux[[#This Row],[ADQ_UBIGEO]],Tab_UBIGEO[UBIGEO],0),MATCH($V$34,Tab_UBIGEO[#Headers],0)),"")</f>
        <v/>
      </c>
      <c r="W1900" s="50" t="str">
        <f>IFERROR(INDEX(Tab_UBIGEO[],MATCH(PlnMsv_Tab_DocumentosAux[[#This Row],[ADQ_UBIGEO]],Tab_UBIGEO[UBIGEO],0),MATCH($W$34,Tab_UBIGEO[#Headers],0)),"")</f>
        <v/>
      </c>
      <c r="X1900" s="51" t="str">
        <f>IFERROR(INDEX(Tab_UBIGEO[],MATCH(PlnMsv_Tab_Documentos[[#This Row],[Departamento]],Tab_UBIGEO[Departamento],0),MATCH(X$34,Tab_UBIGEO[#Headers],0)),"")</f>
        <v/>
      </c>
      <c r="Y1900" s="51" t="str">
        <f>IFERROR(INDEX(Tab_UBIGEO[],MATCH(PlnMsv_Tab_Documentos[[#This Row],[Provincia]],Tab_UBIGEO[Provincia],0),MATCH(Y$34,Tab_UBIGEO[#Headers],0)),"")</f>
        <v/>
      </c>
      <c r="Z1900" s="50" t="str">
        <f>IF(PlnMsv_Tab_Documentos[[#This Row],[Departamento]]&lt;&gt;"",IF(COUNTIF(Tab_UBIGEO[Departamento],PlnMsv_Tab_Documentos[[#This Row],[Departamento]])&gt;=1,1,0),"")</f>
        <v/>
      </c>
      <c r="AA19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0" s="34"/>
    </row>
    <row r="1901" spans="3:29" ht="27.6" customHeight="1">
      <c r="C1901" s="88"/>
      <c r="D1901" s="89"/>
      <c r="E1901" s="90"/>
      <c r="F1901" s="91"/>
      <c r="G1901" s="92"/>
      <c r="H1901" s="93"/>
      <c r="I1901" s="93"/>
      <c r="J1901" s="94"/>
      <c r="K1901" s="94"/>
      <c r="L1901" s="94"/>
      <c r="M1901" s="94"/>
      <c r="N1901" s="94"/>
      <c r="O1901" s="95"/>
      <c r="P1901" s="96"/>
      <c r="T1901" s="49">
        <v>1867</v>
      </c>
      <c r="U19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1" s="50" t="str">
        <f>IFERROR(INDEX(Tab_UBIGEO[],MATCH(PlnMsv_Tab_DocumentosAux[[#This Row],[ADQ_UBIGEO]],Tab_UBIGEO[UBIGEO],0),MATCH($V$34,Tab_UBIGEO[#Headers],0)),"")</f>
        <v/>
      </c>
      <c r="W1901" s="50" t="str">
        <f>IFERROR(INDEX(Tab_UBIGEO[],MATCH(PlnMsv_Tab_DocumentosAux[[#This Row],[ADQ_UBIGEO]],Tab_UBIGEO[UBIGEO],0),MATCH($W$34,Tab_UBIGEO[#Headers],0)),"")</f>
        <v/>
      </c>
      <c r="X1901" s="51" t="str">
        <f>IFERROR(INDEX(Tab_UBIGEO[],MATCH(PlnMsv_Tab_Documentos[[#This Row],[Departamento]],Tab_UBIGEO[Departamento],0),MATCH(X$34,Tab_UBIGEO[#Headers],0)),"")</f>
        <v/>
      </c>
      <c r="Y1901" s="51" t="str">
        <f>IFERROR(INDEX(Tab_UBIGEO[],MATCH(PlnMsv_Tab_Documentos[[#This Row],[Provincia]],Tab_UBIGEO[Provincia],0),MATCH(Y$34,Tab_UBIGEO[#Headers],0)),"")</f>
        <v/>
      </c>
      <c r="Z1901" s="50" t="str">
        <f>IF(PlnMsv_Tab_Documentos[[#This Row],[Departamento]]&lt;&gt;"",IF(COUNTIF(Tab_UBIGEO[Departamento],PlnMsv_Tab_Documentos[[#This Row],[Departamento]])&gt;=1,1,0),"")</f>
        <v/>
      </c>
      <c r="AA19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1" s="34"/>
    </row>
    <row r="1902" spans="3:29" ht="27.6" customHeight="1">
      <c r="C1902" s="88"/>
      <c r="D1902" s="89"/>
      <c r="E1902" s="90"/>
      <c r="F1902" s="91"/>
      <c r="G1902" s="92"/>
      <c r="H1902" s="93"/>
      <c r="I1902" s="93"/>
      <c r="J1902" s="94"/>
      <c r="K1902" s="94"/>
      <c r="L1902" s="94"/>
      <c r="M1902" s="94"/>
      <c r="N1902" s="94"/>
      <c r="O1902" s="95"/>
      <c r="P1902" s="96"/>
      <c r="T1902" s="49">
        <v>1868</v>
      </c>
      <c r="U19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2" s="50" t="str">
        <f>IFERROR(INDEX(Tab_UBIGEO[],MATCH(PlnMsv_Tab_DocumentosAux[[#This Row],[ADQ_UBIGEO]],Tab_UBIGEO[UBIGEO],0),MATCH($V$34,Tab_UBIGEO[#Headers],0)),"")</f>
        <v/>
      </c>
      <c r="W1902" s="50" t="str">
        <f>IFERROR(INDEX(Tab_UBIGEO[],MATCH(PlnMsv_Tab_DocumentosAux[[#This Row],[ADQ_UBIGEO]],Tab_UBIGEO[UBIGEO],0),MATCH($W$34,Tab_UBIGEO[#Headers],0)),"")</f>
        <v/>
      </c>
      <c r="X1902" s="51" t="str">
        <f>IFERROR(INDEX(Tab_UBIGEO[],MATCH(PlnMsv_Tab_Documentos[[#This Row],[Departamento]],Tab_UBIGEO[Departamento],0),MATCH(X$34,Tab_UBIGEO[#Headers],0)),"")</f>
        <v/>
      </c>
      <c r="Y1902" s="51" t="str">
        <f>IFERROR(INDEX(Tab_UBIGEO[],MATCH(PlnMsv_Tab_Documentos[[#This Row],[Provincia]],Tab_UBIGEO[Provincia],0),MATCH(Y$34,Tab_UBIGEO[#Headers],0)),"")</f>
        <v/>
      </c>
      <c r="Z1902" s="50" t="str">
        <f>IF(PlnMsv_Tab_Documentos[[#This Row],[Departamento]]&lt;&gt;"",IF(COUNTIF(Tab_UBIGEO[Departamento],PlnMsv_Tab_Documentos[[#This Row],[Departamento]])&gt;=1,1,0),"")</f>
        <v/>
      </c>
      <c r="AA19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2" s="34"/>
    </row>
    <row r="1903" spans="3:29" ht="27.6" customHeight="1">
      <c r="C1903" s="88"/>
      <c r="D1903" s="89"/>
      <c r="E1903" s="90"/>
      <c r="F1903" s="91"/>
      <c r="G1903" s="92"/>
      <c r="H1903" s="93"/>
      <c r="I1903" s="93"/>
      <c r="J1903" s="94"/>
      <c r="K1903" s="94"/>
      <c r="L1903" s="94"/>
      <c r="M1903" s="94"/>
      <c r="N1903" s="94"/>
      <c r="O1903" s="95"/>
      <c r="P1903" s="96"/>
      <c r="T1903" s="49">
        <v>1869</v>
      </c>
      <c r="U19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3" s="50" t="str">
        <f>IFERROR(INDEX(Tab_UBIGEO[],MATCH(PlnMsv_Tab_DocumentosAux[[#This Row],[ADQ_UBIGEO]],Tab_UBIGEO[UBIGEO],0),MATCH($V$34,Tab_UBIGEO[#Headers],0)),"")</f>
        <v/>
      </c>
      <c r="W1903" s="50" t="str">
        <f>IFERROR(INDEX(Tab_UBIGEO[],MATCH(PlnMsv_Tab_DocumentosAux[[#This Row],[ADQ_UBIGEO]],Tab_UBIGEO[UBIGEO],0),MATCH($W$34,Tab_UBIGEO[#Headers],0)),"")</f>
        <v/>
      </c>
      <c r="X1903" s="51" t="str">
        <f>IFERROR(INDEX(Tab_UBIGEO[],MATCH(PlnMsv_Tab_Documentos[[#This Row],[Departamento]],Tab_UBIGEO[Departamento],0),MATCH(X$34,Tab_UBIGEO[#Headers],0)),"")</f>
        <v/>
      </c>
      <c r="Y1903" s="51" t="str">
        <f>IFERROR(INDEX(Tab_UBIGEO[],MATCH(PlnMsv_Tab_Documentos[[#This Row],[Provincia]],Tab_UBIGEO[Provincia],0),MATCH(Y$34,Tab_UBIGEO[#Headers],0)),"")</f>
        <v/>
      </c>
      <c r="Z1903" s="50" t="str">
        <f>IF(PlnMsv_Tab_Documentos[[#This Row],[Departamento]]&lt;&gt;"",IF(COUNTIF(Tab_UBIGEO[Departamento],PlnMsv_Tab_Documentos[[#This Row],[Departamento]])&gt;=1,1,0),"")</f>
        <v/>
      </c>
      <c r="AA19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3" s="34"/>
    </row>
    <row r="1904" spans="3:29" ht="27.6" customHeight="1">
      <c r="C1904" s="88"/>
      <c r="D1904" s="89"/>
      <c r="E1904" s="90"/>
      <c r="F1904" s="91"/>
      <c r="G1904" s="92"/>
      <c r="H1904" s="93"/>
      <c r="I1904" s="93"/>
      <c r="J1904" s="94"/>
      <c r="K1904" s="94"/>
      <c r="L1904" s="94"/>
      <c r="M1904" s="94"/>
      <c r="N1904" s="94"/>
      <c r="O1904" s="95"/>
      <c r="P1904" s="96"/>
      <c r="T1904" s="49">
        <v>1870</v>
      </c>
      <c r="U19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4" s="50" t="str">
        <f>IFERROR(INDEX(Tab_UBIGEO[],MATCH(PlnMsv_Tab_DocumentosAux[[#This Row],[ADQ_UBIGEO]],Tab_UBIGEO[UBIGEO],0),MATCH($V$34,Tab_UBIGEO[#Headers],0)),"")</f>
        <v/>
      </c>
      <c r="W1904" s="50" t="str">
        <f>IFERROR(INDEX(Tab_UBIGEO[],MATCH(PlnMsv_Tab_DocumentosAux[[#This Row],[ADQ_UBIGEO]],Tab_UBIGEO[UBIGEO],0),MATCH($W$34,Tab_UBIGEO[#Headers],0)),"")</f>
        <v/>
      </c>
      <c r="X1904" s="51" t="str">
        <f>IFERROR(INDEX(Tab_UBIGEO[],MATCH(PlnMsv_Tab_Documentos[[#This Row],[Departamento]],Tab_UBIGEO[Departamento],0),MATCH(X$34,Tab_UBIGEO[#Headers],0)),"")</f>
        <v/>
      </c>
      <c r="Y1904" s="51" t="str">
        <f>IFERROR(INDEX(Tab_UBIGEO[],MATCH(PlnMsv_Tab_Documentos[[#This Row],[Provincia]],Tab_UBIGEO[Provincia],0),MATCH(Y$34,Tab_UBIGEO[#Headers],0)),"")</f>
        <v/>
      </c>
      <c r="Z1904" s="50" t="str">
        <f>IF(PlnMsv_Tab_Documentos[[#This Row],[Departamento]]&lt;&gt;"",IF(COUNTIF(Tab_UBIGEO[Departamento],PlnMsv_Tab_Documentos[[#This Row],[Departamento]])&gt;=1,1,0),"")</f>
        <v/>
      </c>
      <c r="AA19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4" s="34"/>
    </row>
    <row r="1905" spans="3:29" ht="27.6" customHeight="1">
      <c r="C1905" s="88"/>
      <c r="D1905" s="89"/>
      <c r="E1905" s="90"/>
      <c r="F1905" s="91"/>
      <c r="G1905" s="92"/>
      <c r="H1905" s="93"/>
      <c r="I1905" s="93"/>
      <c r="J1905" s="94"/>
      <c r="K1905" s="94"/>
      <c r="L1905" s="94"/>
      <c r="M1905" s="94"/>
      <c r="N1905" s="94"/>
      <c r="O1905" s="95"/>
      <c r="P1905" s="96"/>
      <c r="T1905" s="49">
        <v>1871</v>
      </c>
      <c r="U19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5" s="50" t="str">
        <f>IFERROR(INDEX(Tab_UBIGEO[],MATCH(PlnMsv_Tab_DocumentosAux[[#This Row],[ADQ_UBIGEO]],Tab_UBIGEO[UBIGEO],0),MATCH($V$34,Tab_UBIGEO[#Headers],0)),"")</f>
        <v/>
      </c>
      <c r="W1905" s="50" t="str">
        <f>IFERROR(INDEX(Tab_UBIGEO[],MATCH(PlnMsv_Tab_DocumentosAux[[#This Row],[ADQ_UBIGEO]],Tab_UBIGEO[UBIGEO],0),MATCH($W$34,Tab_UBIGEO[#Headers],0)),"")</f>
        <v/>
      </c>
      <c r="X1905" s="51" t="str">
        <f>IFERROR(INDEX(Tab_UBIGEO[],MATCH(PlnMsv_Tab_Documentos[[#This Row],[Departamento]],Tab_UBIGEO[Departamento],0),MATCH(X$34,Tab_UBIGEO[#Headers],0)),"")</f>
        <v/>
      </c>
      <c r="Y1905" s="51" t="str">
        <f>IFERROR(INDEX(Tab_UBIGEO[],MATCH(PlnMsv_Tab_Documentos[[#This Row],[Provincia]],Tab_UBIGEO[Provincia],0),MATCH(Y$34,Tab_UBIGEO[#Headers],0)),"")</f>
        <v/>
      </c>
      <c r="Z1905" s="50" t="str">
        <f>IF(PlnMsv_Tab_Documentos[[#This Row],[Departamento]]&lt;&gt;"",IF(COUNTIF(Tab_UBIGEO[Departamento],PlnMsv_Tab_Documentos[[#This Row],[Departamento]])&gt;=1,1,0),"")</f>
        <v/>
      </c>
      <c r="AA19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5" s="34"/>
    </row>
    <row r="1906" spans="3:29" ht="27.6" customHeight="1">
      <c r="C1906" s="88"/>
      <c r="D1906" s="89"/>
      <c r="E1906" s="90"/>
      <c r="F1906" s="91"/>
      <c r="G1906" s="92"/>
      <c r="H1906" s="93"/>
      <c r="I1906" s="93"/>
      <c r="J1906" s="94"/>
      <c r="K1906" s="94"/>
      <c r="L1906" s="94"/>
      <c r="M1906" s="94"/>
      <c r="N1906" s="94"/>
      <c r="O1906" s="95"/>
      <c r="P1906" s="96"/>
      <c r="T1906" s="49">
        <v>1872</v>
      </c>
      <c r="U19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6" s="50" t="str">
        <f>IFERROR(INDEX(Tab_UBIGEO[],MATCH(PlnMsv_Tab_DocumentosAux[[#This Row],[ADQ_UBIGEO]],Tab_UBIGEO[UBIGEO],0),MATCH($V$34,Tab_UBIGEO[#Headers],0)),"")</f>
        <v/>
      </c>
      <c r="W1906" s="50" t="str">
        <f>IFERROR(INDEX(Tab_UBIGEO[],MATCH(PlnMsv_Tab_DocumentosAux[[#This Row],[ADQ_UBIGEO]],Tab_UBIGEO[UBIGEO],0),MATCH($W$34,Tab_UBIGEO[#Headers],0)),"")</f>
        <v/>
      </c>
      <c r="X1906" s="51" t="str">
        <f>IFERROR(INDEX(Tab_UBIGEO[],MATCH(PlnMsv_Tab_Documentos[[#This Row],[Departamento]],Tab_UBIGEO[Departamento],0),MATCH(X$34,Tab_UBIGEO[#Headers],0)),"")</f>
        <v/>
      </c>
      <c r="Y1906" s="51" t="str">
        <f>IFERROR(INDEX(Tab_UBIGEO[],MATCH(PlnMsv_Tab_Documentos[[#This Row],[Provincia]],Tab_UBIGEO[Provincia],0),MATCH(Y$34,Tab_UBIGEO[#Headers],0)),"")</f>
        <v/>
      </c>
      <c r="Z1906" s="50" t="str">
        <f>IF(PlnMsv_Tab_Documentos[[#This Row],[Departamento]]&lt;&gt;"",IF(COUNTIF(Tab_UBIGEO[Departamento],PlnMsv_Tab_Documentos[[#This Row],[Departamento]])&gt;=1,1,0),"")</f>
        <v/>
      </c>
      <c r="AA19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6" s="34"/>
    </row>
    <row r="1907" spans="3:29" ht="27.6" customHeight="1">
      <c r="C1907" s="88"/>
      <c r="D1907" s="89"/>
      <c r="E1907" s="90"/>
      <c r="F1907" s="91"/>
      <c r="G1907" s="92"/>
      <c r="H1907" s="93"/>
      <c r="I1907" s="93"/>
      <c r="J1907" s="94"/>
      <c r="K1907" s="94"/>
      <c r="L1907" s="94"/>
      <c r="M1907" s="94"/>
      <c r="N1907" s="94"/>
      <c r="O1907" s="95"/>
      <c r="P1907" s="96"/>
      <c r="T1907" s="49">
        <v>1873</v>
      </c>
      <c r="U19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7" s="50" t="str">
        <f>IFERROR(INDEX(Tab_UBIGEO[],MATCH(PlnMsv_Tab_DocumentosAux[[#This Row],[ADQ_UBIGEO]],Tab_UBIGEO[UBIGEO],0),MATCH($V$34,Tab_UBIGEO[#Headers],0)),"")</f>
        <v/>
      </c>
      <c r="W1907" s="50" t="str">
        <f>IFERROR(INDEX(Tab_UBIGEO[],MATCH(PlnMsv_Tab_DocumentosAux[[#This Row],[ADQ_UBIGEO]],Tab_UBIGEO[UBIGEO],0),MATCH($W$34,Tab_UBIGEO[#Headers],0)),"")</f>
        <v/>
      </c>
      <c r="X1907" s="51" t="str">
        <f>IFERROR(INDEX(Tab_UBIGEO[],MATCH(PlnMsv_Tab_Documentos[[#This Row],[Departamento]],Tab_UBIGEO[Departamento],0),MATCH(X$34,Tab_UBIGEO[#Headers],0)),"")</f>
        <v/>
      </c>
      <c r="Y1907" s="51" t="str">
        <f>IFERROR(INDEX(Tab_UBIGEO[],MATCH(PlnMsv_Tab_Documentos[[#This Row],[Provincia]],Tab_UBIGEO[Provincia],0),MATCH(Y$34,Tab_UBIGEO[#Headers],0)),"")</f>
        <v/>
      </c>
      <c r="Z1907" s="50" t="str">
        <f>IF(PlnMsv_Tab_Documentos[[#This Row],[Departamento]]&lt;&gt;"",IF(COUNTIF(Tab_UBIGEO[Departamento],PlnMsv_Tab_Documentos[[#This Row],[Departamento]])&gt;=1,1,0),"")</f>
        <v/>
      </c>
      <c r="AA19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7" s="34"/>
    </row>
    <row r="1908" spans="3:29" ht="27.6" customHeight="1">
      <c r="C1908" s="88"/>
      <c r="D1908" s="89"/>
      <c r="E1908" s="90"/>
      <c r="F1908" s="91"/>
      <c r="G1908" s="92"/>
      <c r="H1908" s="93"/>
      <c r="I1908" s="93"/>
      <c r="J1908" s="94"/>
      <c r="K1908" s="94"/>
      <c r="L1908" s="94"/>
      <c r="M1908" s="94"/>
      <c r="N1908" s="94"/>
      <c r="O1908" s="95"/>
      <c r="P1908" s="96"/>
      <c r="T1908" s="49">
        <v>1874</v>
      </c>
      <c r="U19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8" s="50" t="str">
        <f>IFERROR(INDEX(Tab_UBIGEO[],MATCH(PlnMsv_Tab_DocumentosAux[[#This Row],[ADQ_UBIGEO]],Tab_UBIGEO[UBIGEO],0),MATCH($V$34,Tab_UBIGEO[#Headers],0)),"")</f>
        <v/>
      </c>
      <c r="W1908" s="50" t="str">
        <f>IFERROR(INDEX(Tab_UBIGEO[],MATCH(PlnMsv_Tab_DocumentosAux[[#This Row],[ADQ_UBIGEO]],Tab_UBIGEO[UBIGEO],0),MATCH($W$34,Tab_UBIGEO[#Headers],0)),"")</f>
        <v/>
      </c>
      <c r="X1908" s="51" t="str">
        <f>IFERROR(INDEX(Tab_UBIGEO[],MATCH(PlnMsv_Tab_Documentos[[#This Row],[Departamento]],Tab_UBIGEO[Departamento],0),MATCH(X$34,Tab_UBIGEO[#Headers],0)),"")</f>
        <v/>
      </c>
      <c r="Y1908" s="51" t="str">
        <f>IFERROR(INDEX(Tab_UBIGEO[],MATCH(PlnMsv_Tab_Documentos[[#This Row],[Provincia]],Tab_UBIGEO[Provincia],0),MATCH(Y$34,Tab_UBIGEO[#Headers],0)),"")</f>
        <v/>
      </c>
      <c r="Z1908" s="50" t="str">
        <f>IF(PlnMsv_Tab_Documentos[[#This Row],[Departamento]]&lt;&gt;"",IF(COUNTIF(Tab_UBIGEO[Departamento],PlnMsv_Tab_Documentos[[#This Row],[Departamento]])&gt;=1,1,0),"")</f>
        <v/>
      </c>
      <c r="AA19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8" s="34"/>
    </row>
    <row r="1909" spans="3:29" ht="27.6" customHeight="1">
      <c r="C1909" s="88"/>
      <c r="D1909" s="89"/>
      <c r="E1909" s="90"/>
      <c r="F1909" s="91"/>
      <c r="G1909" s="92"/>
      <c r="H1909" s="93"/>
      <c r="I1909" s="93"/>
      <c r="J1909" s="94"/>
      <c r="K1909" s="94"/>
      <c r="L1909" s="94"/>
      <c r="M1909" s="94"/>
      <c r="N1909" s="94"/>
      <c r="O1909" s="95"/>
      <c r="P1909" s="96"/>
      <c r="T1909" s="49">
        <v>1875</v>
      </c>
      <c r="U19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09" s="50" t="str">
        <f>IFERROR(INDEX(Tab_UBIGEO[],MATCH(PlnMsv_Tab_DocumentosAux[[#This Row],[ADQ_UBIGEO]],Tab_UBIGEO[UBIGEO],0),MATCH($V$34,Tab_UBIGEO[#Headers],0)),"")</f>
        <v/>
      </c>
      <c r="W1909" s="50" t="str">
        <f>IFERROR(INDEX(Tab_UBIGEO[],MATCH(PlnMsv_Tab_DocumentosAux[[#This Row],[ADQ_UBIGEO]],Tab_UBIGEO[UBIGEO],0),MATCH($W$34,Tab_UBIGEO[#Headers],0)),"")</f>
        <v/>
      </c>
      <c r="X1909" s="51" t="str">
        <f>IFERROR(INDEX(Tab_UBIGEO[],MATCH(PlnMsv_Tab_Documentos[[#This Row],[Departamento]],Tab_UBIGEO[Departamento],0),MATCH(X$34,Tab_UBIGEO[#Headers],0)),"")</f>
        <v/>
      </c>
      <c r="Y1909" s="51" t="str">
        <f>IFERROR(INDEX(Tab_UBIGEO[],MATCH(PlnMsv_Tab_Documentos[[#This Row],[Provincia]],Tab_UBIGEO[Provincia],0),MATCH(Y$34,Tab_UBIGEO[#Headers],0)),"")</f>
        <v/>
      </c>
      <c r="Z1909" s="50" t="str">
        <f>IF(PlnMsv_Tab_Documentos[[#This Row],[Departamento]]&lt;&gt;"",IF(COUNTIF(Tab_UBIGEO[Departamento],PlnMsv_Tab_Documentos[[#This Row],[Departamento]])&gt;=1,1,0),"")</f>
        <v/>
      </c>
      <c r="AA19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09" s="34"/>
    </row>
    <row r="1910" spans="3:29" ht="27.6" customHeight="1">
      <c r="C1910" s="88"/>
      <c r="D1910" s="89"/>
      <c r="E1910" s="90"/>
      <c r="F1910" s="91"/>
      <c r="G1910" s="92"/>
      <c r="H1910" s="93"/>
      <c r="I1910" s="93"/>
      <c r="J1910" s="94"/>
      <c r="K1910" s="94"/>
      <c r="L1910" s="94"/>
      <c r="M1910" s="94"/>
      <c r="N1910" s="94"/>
      <c r="O1910" s="95"/>
      <c r="P1910" s="96"/>
      <c r="T1910" s="49">
        <v>1876</v>
      </c>
      <c r="U19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0" s="50" t="str">
        <f>IFERROR(INDEX(Tab_UBIGEO[],MATCH(PlnMsv_Tab_DocumentosAux[[#This Row],[ADQ_UBIGEO]],Tab_UBIGEO[UBIGEO],0),MATCH($V$34,Tab_UBIGEO[#Headers],0)),"")</f>
        <v/>
      </c>
      <c r="W1910" s="50" t="str">
        <f>IFERROR(INDEX(Tab_UBIGEO[],MATCH(PlnMsv_Tab_DocumentosAux[[#This Row],[ADQ_UBIGEO]],Tab_UBIGEO[UBIGEO],0),MATCH($W$34,Tab_UBIGEO[#Headers],0)),"")</f>
        <v/>
      </c>
      <c r="X1910" s="51" t="str">
        <f>IFERROR(INDEX(Tab_UBIGEO[],MATCH(PlnMsv_Tab_Documentos[[#This Row],[Departamento]],Tab_UBIGEO[Departamento],0),MATCH(X$34,Tab_UBIGEO[#Headers],0)),"")</f>
        <v/>
      </c>
      <c r="Y1910" s="51" t="str">
        <f>IFERROR(INDEX(Tab_UBIGEO[],MATCH(PlnMsv_Tab_Documentos[[#This Row],[Provincia]],Tab_UBIGEO[Provincia],0),MATCH(Y$34,Tab_UBIGEO[#Headers],0)),"")</f>
        <v/>
      </c>
      <c r="Z1910" s="50" t="str">
        <f>IF(PlnMsv_Tab_Documentos[[#This Row],[Departamento]]&lt;&gt;"",IF(COUNTIF(Tab_UBIGEO[Departamento],PlnMsv_Tab_Documentos[[#This Row],[Departamento]])&gt;=1,1,0),"")</f>
        <v/>
      </c>
      <c r="AA19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0" s="34"/>
    </row>
    <row r="1911" spans="3:29" ht="27.6" customHeight="1">
      <c r="C1911" s="88"/>
      <c r="D1911" s="89"/>
      <c r="E1911" s="90"/>
      <c r="F1911" s="91"/>
      <c r="G1911" s="92"/>
      <c r="H1911" s="93"/>
      <c r="I1911" s="93"/>
      <c r="J1911" s="94"/>
      <c r="K1911" s="94"/>
      <c r="L1911" s="94"/>
      <c r="M1911" s="94"/>
      <c r="N1911" s="94"/>
      <c r="O1911" s="95"/>
      <c r="P1911" s="96"/>
      <c r="T1911" s="49">
        <v>1877</v>
      </c>
      <c r="U19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1" s="50" t="str">
        <f>IFERROR(INDEX(Tab_UBIGEO[],MATCH(PlnMsv_Tab_DocumentosAux[[#This Row],[ADQ_UBIGEO]],Tab_UBIGEO[UBIGEO],0),MATCH($V$34,Tab_UBIGEO[#Headers],0)),"")</f>
        <v/>
      </c>
      <c r="W1911" s="50" t="str">
        <f>IFERROR(INDEX(Tab_UBIGEO[],MATCH(PlnMsv_Tab_DocumentosAux[[#This Row],[ADQ_UBIGEO]],Tab_UBIGEO[UBIGEO],0),MATCH($W$34,Tab_UBIGEO[#Headers],0)),"")</f>
        <v/>
      </c>
      <c r="X1911" s="51" t="str">
        <f>IFERROR(INDEX(Tab_UBIGEO[],MATCH(PlnMsv_Tab_Documentos[[#This Row],[Departamento]],Tab_UBIGEO[Departamento],0),MATCH(X$34,Tab_UBIGEO[#Headers],0)),"")</f>
        <v/>
      </c>
      <c r="Y1911" s="51" t="str">
        <f>IFERROR(INDEX(Tab_UBIGEO[],MATCH(PlnMsv_Tab_Documentos[[#This Row],[Provincia]],Tab_UBIGEO[Provincia],0),MATCH(Y$34,Tab_UBIGEO[#Headers],0)),"")</f>
        <v/>
      </c>
      <c r="Z1911" s="50" t="str">
        <f>IF(PlnMsv_Tab_Documentos[[#This Row],[Departamento]]&lt;&gt;"",IF(COUNTIF(Tab_UBIGEO[Departamento],PlnMsv_Tab_Documentos[[#This Row],[Departamento]])&gt;=1,1,0),"")</f>
        <v/>
      </c>
      <c r="AA19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1" s="34"/>
    </row>
    <row r="1912" spans="3:29" ht="27.6" customHeight="1">
      <c r="C1912" s="88"/>
      <c r="D1912" s="89"/>
      <c r="E1912" s="90"/>
      <c r="F1912" s="91"/>
      <c r="G1912" s="92"/>
      <c r="H1912" s="93"/>
      <c r="I1912" s="93"/>
      <c r="J1912" s="94"/>
      <c r="K1912" s="94"/>
      <c r="L1912" s="94"/>
      <c r="M1912" s="94"/>
      <c r="N1912" s="94"/>
      <c r="O1912" s="95"/>
      <c r="P1912" s="96"/>
      <c r="T1912" s="49">
        <v>1878</v>
      </c>
      <c r="U19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2" s="50" t="str">
        <f>IFERROR(INDEX(Tab_UBIGEO[],MATCH(PlnMsv_Tab_DocumentosAux[[#This Row],[ADQ_UBIGEO]],Tab_UBIGEO[UBIGEO],0),MATCH($V$34,Tab_UBIGEO[#Headers],0)),"")</f>
        <v/>
      </c>
      <c r="W1912" s="50" t="str">
        <f>IFERROR(INDEX(Tab_UBIGEO[],MATCH(PlnMsv_Tab_DocumentosAux[[#This Row],[ADQ_UBIGEO]],Tab_UBIGEO[UBIGEO],0),MATCH($W$34,Tab_UBIGEO[#Headers],0)),"")</f>
        <v/>
      </c>
      <c r="X1912" s="51" t="str">
        <f>IFERROR(INDEX(Tab_UBIGEO[],MATCH(PlnMsv_Tab_Documentos[[#This Row],[Departamento]],Tab_UBIGEO[Departamento],0),MATCH(X$34,Tab_UBIGEO[#Headers],0)),"")</f>
        <v/>
      </c>
      <c r="Y1912" s="51" t="str">
        <f>IFERROR(INDEX(Tab_UBIGEO[],MATCH(PlnMsv_Tab_Documentos[[#This Row],[Provincia]],Tab_UBIGEO[Provincia],0),MATCH(Y$34,Tab_UBIGEO[#Headers],0)),"")</f>
        <v/>
      </c>
      <c r="Z1912" s="50" t="str">
        <f>IF(PlnMsv_Tab_Documentos[[#This Row],[Departamento]]&lt;&gt;"",IF(COUNTIF(Tab_UBIGEO[Departamento],PlnMsv_Tab_Documentos[[#This Row],[Departamento]])&gt;=1,1,0),"")</f>
        <v/>
      </c>
      <c r="AA19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2" s="34"/>
    </row>
    <row r="1913" spans="3:29" ht="27.6" customHeight="1">
      <c r="C1913" s="88"/>
      <c r="D1913" s="89"/>
      <c r="E1913" s="90"/>
      <c r="F1913" s="91"/>
      <c r="G1913" s="92"/>
      <c r="H1913" s="93"/>
      <c r="I1913" s="93"/>
      <c r="J1913" s="94"/>
      <c r="K1913" s="94"/>
      <c r="L1913" s="94"/>
      <c r="M1913" s="94"/>
      <c r="N1913" s="94"/>
      <c r="O1913" s="95"/>
      <c r="P1913" s="96"/>
      <c r="T1913" s="49">
        <v>1879</v>
      </c>
      <c r="U19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3" s="50" t="str">
        <f>IFERROR(INDEX(Tab_UBIGEO[],MATCH(PlnMsv_Tab_DocumentosAux[[#This Row],[ADQ_UBIGEO]],Tab_UBIGEO[UBIGEO],0),MATCH($V$34,Tab_UBIGEO[#Headers],0)),"")</f>
        <v/>
      </c>
      <c r="W1913" s="50" t="str">
        <f>IFERROR(INDEX(Tab_UBIGEO[],MATCH(PlnMsv_Tab_DocumentosAux[[#This Row],[ADQ_UBIGEO]],Tab_UBIGEO[UBIGEO],0),MATCH($W$34,Tab_UBIGEO[#Headers],0)),"")</f>
        <v/>
      </c>
      <c r="X1913" s="51" t="str">
        <f>IFERROR(INDEX(Tab_UBIGEO[],MATCH(PlnMsv_Tab_Documentos[[#This Row],[Departamento]],Tab_UBIGEO[Departamento],0),MATCH(X$34,Tab_UBIGEO[#Headers],0)),"")</f>
        <v/>
      </c>
      <c r="Y1913" s="51" t="str">
        <f>IFERROR(INDEX(Tab_UBIGEO[],MATCH(PlnMsv_Tab_Documentos[[#This Row],[Provincia]],Tab_UBIGEO[Provincia],0),MATCH(Y$34,Tab_UBIGEO[#Headers],0)),"")</f>
        <v/>
      </c>
      <c r="Z1913" s="50" t="str">
        <f>IF(PlnMsv_Tab_Documentos[[#This Row],[Departamento]]&lt;&gt;"",IF(COUNTIF(Tab_UBIGEO[Departamento],PlnMsv_Tab_Documentos[[#This Row],[Departamento]])&gt;=1,1,0),"")</f>
        <v/>
      </c>
      <c r="AA19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3" s="34"/>
    </row>
    <row r="1914" spans="3:29" ht="27.6" customHeight="1">
      <c r="C1914" s="88"/>
      <c r="D1914" s="89"/>
      <c r="E1914" s="90"/>
      <c r="F1914" s="91"/>
      <c r="G1914" s="92"/>
      <c r="H1914" s="93"/>
      <c r="I1914" s="93"/>
      <c r="J1914" s="94"/>
      <c r="K1914" s="94"/>
      <c r="L1914" s="94"/>
      <c r="M1914" s="94"/>
      <c r="N1914" s="94"/>
      <c r="O1914" s="95"/>
      <c r="P1914" s="96"/>
      <c r="T1914" s="49">
        <v>1880</v>
      </c>
      <c r="U19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4" s="50" t="str">
        <f>IFERROR(INDEX(Tab_UBIGEO[],MATCH(PlnMsv_Tab_DocumentosAux[[#This Row],[ADQ_UBIGEO]],Tab_UBIGEO[UBIGEO],0),MATCH($V$34,Tab_UBIGEO[#Headers],0)),"")</f>
        <v/>
      </c>
      <c r="W1914" s="50" t="str">
        <f>IFERROR(INDEX(Tab_UBIGEO[],MATCH(PlnMsv_Tab_DocumentosAux[[#This Row],[ADQ_UBIGEO]],Tab_UBIGEO[UBIGEO],0),MATCH($W$34,Tab_UBIGEO[#Headers],0)),"")</f>
        <v/>
      </c>
      <c r="X1914" s="51" t="str">
        <f>IFERROR(INDEX(Tab_UBIGEO[],MATCH(PlnMsv_Tab_Documentos[[#This Row],[Departamento]],Tab_UBIGEO[Departamento],0),MATCH(X$34,Tab_UBIGEO[#Headers],0)),"")</f>
        <v/>
      </c>
      <c r="Y1914" s="51" t="str">
        <f>IFERROR(INDEX(Tab_UBIGEO[],MATCH(PlnMsv_Tab_Documentos[[#This Row],[Provincia]],Tab_UBIGEO[Provincia],0),MATCH(Y$34,Tab_UBIGEO[#Headers],0)),"")</f>
        <v/>
      </c>
      <c r="Z1914" s="50" t="str">
        <f>IF(PlnMsv_Tab_Documentos[[#This Row],[Departamento]]&lt;&gt;"",IF(COUNTIF(Tab_UBIGEO[Departamento],PlnMsv_Tab_Documentos[[#This Row],[Departamento]])&gt;=1,1,0),"")</f>
        <v/>
      </c>
      <c r="AA19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4" s="34"/>
    </row>
    <row r="1915" spans="3:29" ht="27.6" customHeight="1">
      <c r="C1915" s="88"/>
      <c r="D1915" s="89"/>
      <c r="E1915" s="90"/>
      <c r="F1915" s="91"/>
      <c r="G1915" s="92"/>
      <c r="H1915" s="93"/>
      <c r="I1915" s="93"/>
      <c r="J1915" s="94"/>
      <c r="K1915" s="94"/>
      <c r="L1915" s="94"/>
      <c r="M1915" s="94"/>
      <c r="N1915" s="94"/>
      <c r="O1915" s="95"/>
      <c r="P1915" s="96"/>
      <c r="T1915" s="49">
        <v>1881</v>
      </c>
      <c r="U19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5" s="50" t="str">
        <f>IFERROR(INDEX(Tab_UBIGEO[],MATCH(PlnMsv_Tab_DocumentosAux[[#This Row],[ADQ_UBIGEO]],Tab_UBIGEO[UBIGEO],0),MATCH($V$34,Tab_UBIGEO[#Headers],0)),"")</f>
        <v/>
      </c>
      <c r="W1915" s="50" t="str">
        <f>IFERROR(INDEX(Tab_UBIGEO[],MATCH(PlnMsv_Tab_DocumentosAux[[#This Row],[ADQ_UBIGEO]],Tab_UBIGEO[UBIGEO],0),MATCH($W$34,Tab_UBIGEO[#Headers],0)),"")</f>
        <v/>
      </c>
      <c r="X1915" s="51" t="str">
        <f>IFERROR(INDEX(Tab_UBIGEO[],MATCH(PlnMsv_Tab_Documentos[[#This Row],[Departamento]],Tab_UBIGEO[Departamento],0),MATCH(X$34,Tab_UBIGEO[#Headers],0)),"")</f>
        <v/>
      </c>
      <c r="Y1915" s="51" t="str">
        <f>IFERROR(INDEX(Tab_UBIGEO[],MATCH(PlnMsv_Tab_Documentos[[#This Row],[Provincia]],Tab_UBIGEO[Provincia],0),MATCH(Y$34,Tab_UBIGEO[#Headers],0)),"")</f>
        <v/>
      </c>
      <c r="Z1915" s="50" t="str">
        <f>IF(PlnMsv_Tab_Documentos[[#This Row],[Departamento]]&lt;&gt;"",IF(COUNTIF(Tab_UBIGEO[Departamento],PlnMsv_Tab_Documentos[[#This Row],[Departamento]])&gt;=1,1,0),"")</f>
        <v/>
      </c>
      <c r="AA19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5" s="34"/>
    </row>
    <row r="1916" spans="3:29" ht="27.6" customHeight="1">
      <c r="C1916" s="88"/>
      <c r="D1916" s="89"/>
      <c r="E1916" s="90"/>
      <c r="F1916" s="91"/>
      <c r="G1916" s="92"/>
      <c r="H1916" s="93"/>
      <c r="I1916" s="93"/>
      <c r="J1916" s="94"/>
      <c r="K1916" s="94"/>
      <c r="L1916" s="94"/>
      <c r="M1916" s="94"/>
      <c r="N1916" s="94"/>
      <c r="O1916" s="95"/>
      <c r="P1916" s="96"/>
      <c r="T1916" s="49">
        <v>1882</v>
      </c>
      <c r="U19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6" s="50" t="str">
        <f>IFERROR(INDEX(Tab_UBIGEO[],MATCH(PlnMsv_Tab_DocumentosAux[[#This Row],[ADQ_UBIGEO]],Tab_UBIGEO[UBIGEO],0),MATCH($V$34,Tab_UBIGEO[#Headers],0)),"")</f>
        <v/>
      </c>
      <c r="W1916" s="50" t="str">
        <f>IFERROR(INDEX(Tab_UBIGEO[],MATCH(PlnMsv_Tab_DocumentosAux[[#This Row],[ADQ_UBIGEO]],Tab_UBIGEO[UBIGEO],0),MATCH($W$34,Tab_UBIGEO[#Headers],0)),"")</f>
        <v/>
      </c>
      <c r="X1916" s="51" t="str">
        <f>IFERROR(INDEX(Tab_UBIGEO[],MATCH(PlnMsv_Tab_Documentos[[#This Row],[Departamento]],Tab_UBIGEO[Departamento],0),MATCH(X$34,Tab_UBIGEO[#Headers],0)),"")</f>
        <v/>
      </c>
      <c r="Y1916" s="51" t="str">
        <f>IFERROR(INDEX(Tab_UBIGEO[],MATCH(PlnMsv_Tab_Documentos[[#This Row],[Provincia]],Tab_UBIGEO[Provincia],0),MATCH(Y$34,Tab_UBIGEO[#Headers],0)),"")</f>
        <v/>
      </c>
      <c r="Z1916" s="50" t="str">
        <f>IF(PlnMsv_Tab_Documentos[[#This Row],[Departamento]]&lt;&gt;"",IF(COUNTIF(Tab_UBIGEO[Departamento],PlnMsv_Tab_Documentos[[#This Row],[Departamento]])&gt;=1,1,0),"")</f>
        <v/>
      </c>
      <c r="AA19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6" s="34"/>
    </row>
    <row r="1917" spans="3:29" ht="27.6" customHeight="1">
      <c r="C1917" s="88"/>
      <c r="D1917" s="89"/>
      <c r="E1917" s="90"/>
      <c r="F1917" s="91"/>
      <c r="G1917" s="92"/>
      <c r="H1917" s="93"/>
      <c r="I1917" s="93"/>
      <c r="J1917" s="94"/>
      <c r="K1917" s="94"/>
      <c r="L1917" s="94"/>
      <c r="M1917" s="94"/>
      <c r="N1917" s="94"/>
      <c r="O1917" s="95"/>
      <c r="P1917" s="96"/>
      <c r="T1917" s="49">
        <v>1883</v>
      </c>
      <c r="U19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7" s="50" t="str">
        <f>IFERROR(INDEX(Tab_UBIGEO[],MATCH(PlnMsv_Tab_DocumentosAux[[#This Row],[ADQ_UBIGEO]],Tab_UBIGEO[UBIGEO],0),MATCH($V$34,Tab_UBIGEO[#Headers],0)),"")</f>
        <v/>
      </c>
      <c r="W1917" s="50" t="str">
        <f>IFERROR(INDEX(Tab_UBIGEO[],MATCH(PlnMsv_Tab_DocumentosAux[[#This Row],[ADQ_UBIGEO]],Tab_UBIGEO[UBIGEO],0),MATCH($W$34,Tab_UBIGEO[#Headers],0)),"")</f>
        <v/>
      </c>
      <c r="X1917" s="51" t="str">
        <f>IFERROR(INDEX(Tab_UBIGEO[],MATCH(PlnMsv_Tab_Documentos[[#This Row],[Departamento]],Tab_UBIGEO[Departamento],0),MATCH(X$34,Tab_UBIGEO[#Headers],0)),"")</f>
        <v/>
      </c>
      <c r="Y1917" s="51" t="str">
        <f>IFERROR(INDEX(Tab_UBIGEO[],MATCH(PlnMsv_Tab_Documentos[[#This Row],[Provincia]],Tab_UBIGEO[Provincia],0),MATCH(Y$34,Tab_UBIGEO[#Headers],0)),"")</f>
        <v/>
      </c>
      <c r="Z1917" s="50" t="str">
        <f>IF(PlnMsv_Tab_Documentos[[#This Row],[Departamento]]&lt;&gt;"",IF(COUNTIF(Tab_UBIGEO[Departamento],PlnMsv_Tab_Documentos[[#This Row],[Departamento]])&gt;=1,1,0),"")</f>
        <v/>
      </c>
      <c r="AA19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7" s="34"/>
    </row>
    <row r="1918" spans="3:29" ht="27.6" customHeight="1">
      <c r="C1918" s="88"/>
      <c r="D1918" s="89"/>
      <c r="E1918" s="90"/>
      <c r="F1918" s="91"/>
      <c r="G1918" s="92"/>
      <c r="H1918" s="93"/>
      <c r="I1918" s="93"/>
      <c r="J1918" s="94"/>
      <c r="K1918" s="94"/>
      <c r="L1918" s="94"/>
      <c r="M1918" s="94"/>
      <c r="N1918" s="94"/>
      <c r="O1918" s="95"/>
      <c r="P1918" s="96"/>
      <c r="T1918" s="49">
        <v>1884</v>
      </c>
      <c r="U19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8" s="50" t="str">
        <f>IFERROR(INDEX(Tab_UBIGEO[],MATCH(PlnMsv_Tab_DocumentosAux[[#This Row],[ADQ_UBIGEO]],Tab_UBIGEO[UBIGEO],0),MATCH($V$34,Tab_UBIGEO[#Headers],0)),"")</f>
        <v/>
      </c>
      <c r="W1918" s="50" t="str">
        <f>IFERROR(INDEX(Tab_UBIGEO[],MATCH(PlnMsv_Tab_DocumentosAux[[#This Row],[ADQ_UBIGEO]],Tab_UBIGEO[UBIGEO],0),MATCH($W$34,Tab_UBIGEO[#Headers],0)),"")</f>
        <v/>
      </c>
      <c r="X1918" s="51" t="str">
        <f>IFERROR(INDEX(Tab_UBIGEO[],MATCH(PlnMsv_Tab_Documentos[[#This Row],[Departamento]],Tab_UBIGEO[Departamento],0),MATCH(X$34,Tab_UBIGEO[#Headers],0)),"")</f>
        <v/>
      </c>
      <c r="Y1918" s="51" t="str">
        <f>IFERROR(INDEX(Tab_UBIGEO[],MATCH(PlnMsv_Tab_Documentos[[#This Row],[Provincia]],Tab_UBIGEO[Provincia],0),MATCH(Y$34,Tab_UBIGEO[#Headers],0)),"")</f>
        <v/>
      </c>
      <c r="Z1918" s="50" t="str">
        <f>IF(PlnMsv_Tab_Documentos[[#This Row],[Departamento]]&lt;&gt;"",IF(COUNTIF(Tab_UBIGEO[Departamento],PlnMsv_Tab_Documentos[[#This Row],[Departamento]])&gt;=1,1,0),"")</f>
        <v/>
      </c>
      <c r="AA19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8" s="34"/>
    </row>
    <row r="1919" spans="3:29" ht="27.6" customHeight="1">
      <c r="C1919" s="88"/>
      <c r="D1919" s="89"/>
      <c r="E1919" s="90"/>
      <c r="F1919" s="91"/>
      <c r="G1919" s="92"/>
      <c r="H1919" s="93"/>
      <c r="I1919" s="93"/>
      <c r="J1919" s="94"/>
      <c r="K1919" s="94"/>
      <c r="L1919" s="94"/>
      <c r="M1919" s="94"/>
      <c r="N1919" s="94"/>
      <c r="O1919" s="95"/>
      <c r="P1919" s="96"/>
      <c r="T1919" s="49">
        <v>1885</v>
      </c>
      <c r="U19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19" s="50" t="str">
        <f>IFERROR(INDEX(Tab_UBIGEO[],MATCH(PlnMsv_Tab_DocumentosAux[[#This Row],[ADQ_UBIGEO]],Tab_UBIGEO[UBIGEO],0),MATCH($V$34,Tab_UBIGEO[#Headers],0)),"")</f>
        <v/>
      </c>
      <c r="W1919" s="50" t="str">
        <f>IFERROR(INDEX(Tab_UBIGEO[],MATCH(PlnMsv_Tab_DocumentosAux[[#This Row],[ADQ_UBIGEO]],Tab_UBIGEO[UBIGEO],0),MATCH($W$34,Tab_UBIGEO[#Headers],0)),"")</f>
        <v/>
      </c>
      <c r="X1919" s="51" t="str">
        <f>IFERROR(INDEX(Tab_UBIGEO[],MATCH(PlnMsv_Tab_Documentos[[#This Row],[Departamento]],Tab_UBIGEO[Departamento],0),MATCH(X$34,Tab_UBIGEO[#Headers],0)),"")</f>
        <v/>
      </c>
      <c r="Y1919" s="51" t="str">
        <f>IFERROR(INDEX(Tab_UBIGEO[],MATCH(PlnMsv_Tab_Documentos[[#This Row],[Provincia]],Tab_UBIGEO[Provincia],0),MATCH(Y$34,Tab_UBIGEO[#Headers],0)),"")</f>
        <v/>
      </c>
      <c r="Z1919" s="50" t="str">
        <f>IF(PlnMsv_Tab_Documentos[[#This Row],[Departamento]]&lt;&gt;"",IF(COUNTIF(Tab_UBIGEO[Departamento],PlnMsv_Tab_Documentos[[#This Row],[Departamento]])&gt;=1,1,0),"")</f>
        <v/>
      </c>
      <c r="AA19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19" s="34"/>
    </row>
    <row r="1920" spans="3:29" ht="27.6" customHeight="1">
      <c r="C1920" s="88"/>
      <c r="D1920" s="89"/>
      <c r="E1920" s="90"/>
      <c r="F1920" s="91"/>
      <c r="G1920" s="92"/>
      <c r="H1920" s="93"/>
      <c r="I1920" s="93"/>
      <c r="J1920" s="94"/>
      <c r="K1920" s="94"/>
      <c r="L1920" s="94"/>
      <c r="M1920" s="94"/>
      <c r="N1920" s="94"/>
      <c r="O1920" s="95"/>
      <c r="P1920" s="96"/>
      <c r="T1920" s="49">
        <v>1886</v>
      </c>
      <c r="U19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0" s="50" t="str">
        <f>IFERROR(INDEX(Tab_UBIGEO[],MATCH(PlnMsv_Tab_DocumentosAux[[#This Row],[ADQ_UBIGEO]],Tab_UBIGEO[UBIGEO],0),MATCH($V$34,Tab_UBIGEO[#Headers],0)),"")</f>
        <v/>
      </c>
      <c r="W1920" s="50" t="str">
        <f>IFERROR(INDEX(Tab_UBIGEO[],MATCH(PlnMsv_Tab_DocumentosAux[[#This Row],[ADQ_UBIGEO]],Tab_UBIGEO[UBIGEO],0),MATCH($W$34,Tab_UBIGEO[#Headers],0)),"")</f>
        <v/>
      </c>
      <c r="X1920" s="51" t="str">
        <f>IFERROR(INDEX(Tab_UBIGEO[],MATCH(PlnMsv_Tab_Documentos[[#This Row],[Departamento]],Tab_UBIGEO[Departamento],0),MATCH(X$34,Tab_UBIGEO[#Headers],0)),"")</f>
        <v/>
      </c>
      <c r="Y1920" s="51" t="str">
        <f>IFERROR(INDEX(Tab_UBIGEO[],MATCH(PlnMsv_Tab_Documentos[[#This Row],[Provincia]],Tab_UBIGEO[Provincia],0),MATCH(Y$34,Tab_UBIGEO[#Headers],0)),"")</f>
        <v/>
      </c>
      <c r="Z1920" s="50" t="str">
        <f>IF(PlnMsv_Tab_Documentos[[#This Row],[Departamento]]&lt;&gt;"",IF(COUNTIF(Tab_UBIGEO[Departamento],PlnMsv_Tab_Documentos[[#This Row],[Departamento]])&gt;=1,1,0),"")</f>
        <v/>
      </c>
      <c r="AA19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0" s="34"/>
    </row>
    <row r="1921" spans="3:29" ht="27.6" customHeight="1">
      <c r="C1921" s="88"/>
      <c r="D1921" s="89"/>
      <c r="E1921" s="90"/>
      <c r="F1921" s="91"/>
      <c r="G1921" s="92"/>
      <c r="H1921" s="93"/>
      <c r="I1921" s="93"/>
      <c r="J1921" s="94"/>
      <c r="K1921" s="94"/>
      <c r="L1921" s="94"/>
      <c r="M1921" s="94"/>
      <c r="N1921" s="94"/>
      <c r="O1921" s="95"/>
      <c r="P1921" s="96"/>
      <c r="T1921" s="49">
        <v>1887</v>
      </c>
      <c r="U19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1" s="50" t="str">
        <f>IFERROR(INDEX(Tab_UBIGEO[],MATCH(PlnMsv_Tab_DocumentosAux[[#This Row],[ADQ_UBIGEO]],Tab_UBIGEO[UBIGEO],0),MATCH($V$34,Tab_UBIGEO[#Headers],0)),"")</f>
        <v/>
      </c>
      <c r="W1921" s="50" t="str">
        <f>IFERROR(INDEX(Tab_UBIGEO[],MATCH(PlnMsv_Tab_DocumentosAux[[#This Row],[ADQ_UBIGEO]],Tab_UBIGEO[UBIGEO],0),MATCH($W$34,Tab_UBIGEO[#Headers],0)),"")</f>
        <v/>
      </c>
      <c r="X1921" s="51" t="str">
        <f>IFERROR(INDEX(Tab_UBIGEO[],MATCH(PlnMsv_Tab_Documentos[[#This Row],[Departamento]],Tab_UBIGEO[Departamento],0),MATCH(X$34,Tab_UBIGEO[#Headers],0)),"")</f>
        <v/>
      </c>
      <c r="Y1921" s="51" t="str">
        <f>IFERROR(INDEX(Tab_UBIGEO[],MATCH(PlnMsv_Tab_Documentos[[#This Row],[Provincia]],Tab_UBIGEO[Provincia],0),MATCH(Y$34,Tab_UBIGEO[#Headers],0)),"")</f>
        <v/>
      </c>
      <c r="Z1921" s="50" t="str">
        <f>IF(PlnMsv_Tab_Documentos[[#This Row],[Departamento]]&lt;&gt;"",IF(COUNTIF(Tab_UBIGEO[Departamento],PlnMsv_Tab_Documentos[[#This Row],[Departamento]])&gt;=1,1,0),"")</f>
        <v/>
      </c>
      <c r="AA19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1" s="34"/>
    </row>
    <row r="1922" spans="3:29" ht="27.6" customHeight="1">
      <c r="C1922" s="88"/>
      <c r="D1922" s="89"/>
      <c r="E1922" s="90"/>
      <c r="F1922" s="91"/>
      <c r="G1922" s="92"/>
      <c r="H1922" s="93"/>
      <c r="I1922" s="93"/>
      <c r="J1922" s="94"/>
      <c r="K1922" s="94"/>
      <c r="L1922" s="94"/>
      <c r="M1922" s="94"/>
      <c r="N1922" s="94"/>
      <c r="O1922" s="95"/>
      <c r="P1922" s="96"/>
      <c r="T1922" s="49">
        <v>1888</v>
      </c>
      <c r="U19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2" s="50" t="str">
        <f>IFERROR(INDEX(Tab_UBIGEO[],MATCH(PlnMsv_Tab_DocumentosAux[[#This Row],[ADQ_UBIGEO]],Tab_UBIGEO[UBIGEO],0),MATCH($V$34,Tab_UBIGEO[#Headers],0)),"")</f>
        <v/>
      </c>
      <c r="W1922" s="50" t="str">
        <f>IFERROR(INDEX(Tab_UBIGEO[],MATCH(PlnMsv_Tab_DocumentosAux[[#This Row],[ADQ_UBIGEO]],Tab_UBIGEO[UBIGEO],0),MATCH($W$34,Tab_UBIGEO[#Headers],0)),"")</f>
        <v/>
      </c>
      <c r="X1922" s="51" t="str">
        <f>IFERROR(INDEX(Tab_UBIGEO[],MATCH(PlnMsv_Tab_Documentos[[#This Row],[Departamento]],Tab_UBIGEO[Departamento],0),MATCH(X$34,Tab_UBIGEO[#Headers],0)),"")</f>
        <v/>
      </c>
      <c r="Y1922" s="51" t="str">
        <f>IFERROR(INDEX(Tab_UBIGEO[],MATCH(PlnMsv_Tab_Documentos[[#This Row],[Provincia]],Tab_UBIGEO[Provincia],0),MATCH(Y$34,Tab_UBIGEO[#Headers],0)),"")</f>
        <v/>
      </c>
      <c r="Z1922" s="50" t="str">
        <f>IF(PlnMsv_Tab_Documentos[[#This Row],[Departamento]]&lt;&gt;"",IF(COUNTIF(Tab_UBIGEO[Departamento],PlnMsv_Tab_Documentos[[#This Row],[Departamento]])&gt;=1,1,0),"")</f>
        <v/>
      </c>
      <c r="AA19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2" s="34"/>
    </row>
    <row r="1923" spans="3:29" ht="27.6" customHeight="1">
      <c r="C1923" s="88"/>
      <c r="D1923" s="89"/>
      <c r="E1923" s="90"/>
      <c r="F1923" s="91"/>
      <c r="G1923" s="92"/>
      <c r="H1923" s="93"/>
      <c r="I1923" s="93"/>
      <c r="J1923" s="94"/>
      <c r="K1923" s="94"/>
      <c r="L1923" s="94"/>
      <c r="M1923" s="94"/>
      <c r="N1923" s="94"/>
      <c r="O1923" s="95"/>
      <c r="P1923" s="96"/>
      <c r="T1923" s="49">
        <v>1889</v>
      </c>
      <c r="U19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3" s="50" t="str">
        <f>IFERROR(INDEX(Tab_UBIGEO[],MATCH(PlnMsv_Tab_DocumentosAux[[#This Row],[ADQ_UBIGEO]],Tab_UBIGEO[UBIGEO],0),MATCH($V$34,Tab_UBIGEO[#Headers],0)),"")</f>
        <v/>
      </c>
      <c r="W1923" s="50" t="str">
        <f>IFERROR(INDEX(Tab_UBIGEO[],MATCH(PlnMsv_Tab_DocumentosAux[[#This Row],[ADQ_UBIGEO]],Tab_UBIGEO[UBIGEO],0),MATCH($W$34,Tab_UBIGEO[#Headers],0)),"")</f>
        <v/>
      </c>
      <c r="X1923" s="51" t="str">
        <f>IFERROR(INDEX(Tab_UBIGEO[],MATCH(PlnMsv_Tab_Documentos[[#This Row],[Departamento]],Tab_UBIGEO[Departamento],0),MATCH(X$34,Tab_UBIGEO[#Headers],0)),"")</f>
        <v/>
      </c>
      <c r="Y1923" s="51" t="str">
        <f>IFERROR(INDEX(Tab_UBIGEO[],MATCH(PlnMsv_Tab_Documentos[[#This Row],[Provincia]],Tab_UBIGEO[Provincia],0),MATCH(Y$34,Tab_UBIGEO[#Headers],0)),"")</f>
        <v/>
      </c>
      <c r="Z1923" s="50" t="str">
        <f>IF(PlnMsv_Tab_Documentos[[#This Row],[Departamento]]&lt;&gt;"",IF(COUNTIF(Tab_UBIGEO[Departamento],PlnMsv_Tab_Documentos[[#This Row],[Departamento]])&gt;=1,1,0),"")</f>
        <v/>
      </c>
      <c r="AA19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3" s="34"/>
    </row>
    <row r="1924" spans="3:29" ht="27.6" customHeight="1">
      <c r="C1924" s="88"/>
      <c r="D1924" s="89"/>
      <c r="E1924" s="90"/>
      <c r="F1924" s="91"/>
      <c r="G1924" s="92"/>
      <c r="H1924" s="93"/>
      <c r="I1924" s="93"/>
      <c r="J1924" s="94"/>
      <c r="K1924" s="94"/>
      <c r="L1924" s="94"/>
      <c r="M1924" s="94"/>
      <c r="N1924" s="94"/>
      <c r="O1924" s="95"/>
      <c r="P1924" s="96"/>
      <c r="T1924" s="49">
        <v>1890</v>
      </c>
      <c r="U19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4" s="50" t="str">
        <f>IFERROR(INDEX(Tab_UBIGEO[],MATCH(PlnMsv_Tab_DocumentosAux[[#This Row],[ADQ_UBIGEO]],Tab_UBIGEO[UBIGEO],0),MATCH($V$34,Tab_UBIGEO[#Headers],0)),"")</f>
        <v/>
      </c>
      <c r="W1924" s="50" t="str">
        <f>IFERROR(INDEX(Tab_UBIGEO[],MATCH(PlnMsv_Tab_DocumentosAux[[#This Row],[ADQ_UBIGEO]],Tab_UBIGEO[UBIGEO],0),MATCH($W$34,Tab_UBIGEO[#Headers],0)),"")</f>
        <v/>
      </c>
      <c r="X1924" s="51" t="str">
        <f>IFERROR(INDEX(Tab_UBIGEO[],MATCH(PlnMsv_Tab_Documentos[[#This Row],[Departamento]],Tab_UBIGEO[Departamento],0),MATCH(X$34,Tab_UBIGEO[#Headers],0)),"")</f>
        <v/>
      </c>
      <c r="Y1924" s="51" t="str">
        <f>IFERROR(INDEX(Tab_UBIGEO[],MATCH(PlnMsv_Tab_Documentos[[#This Row],[Provincia]],Tab_UBIGEO[Provincia],0),MATCH(Y$34,Tab_UBIGEO[#Headers],0)),"")</f>
        <v/>
      </c>
      <c r="Z1924" s="50" t="str">
        <f>IF(PlnMsv_Tab_Documentos[[#This Row],[Departamento]]&lt;&gt;"",IF(COUNTIF(Tab_UBIGEO[Departamento],PlnMsv_Tab_Documentos[[#This Row],[Departamento]])&gt;=1,1,0),"")</f>
        <v/>
      </c>
      <c r="AA19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4" s="34"/>
    </row>
    <row r="1925" spans="3:29" ht="27.6" customHeight="1">
      <c r="C1925" s="88"/>
      <c r="D1925" s="89"/>
      <c r="E1925" s="90"/>
      <c r="F1925" s="91"/>
      <c r="G1925" s="92"/>
      <c r="H1925" s="93"/>
      <c r="I1925" s="93"/>
      <c r="J1925" s="94"/>
      <c r="K1925" s="94"/>
      <c r="L1925" s="94"/>
      <c r="M1925" s="94"/>
      <c r="N1925" s="94"/>
      <c r="O1925" s="95"/>
      <c r="P1925" s="96"/>
      <c r="T1925" s="49">
        <v>1891</v>
      </c>
      <c r="U19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5" s="50" t="str">
        <f>IFERROR(INDEX(Tab_UBIGEO[],MATCH(PlnMsv_Tab_DocumentosAux[[#This Row],[ADQ_UBIGEO]],Tab_UBIGEO[UBIGEO],0),MATCH($V$34,Tab_UBIGEO[#Headers],0)),"")</f>
        <v/>
      </c>
      <c r="W1925" s="50" t="str">
        <f>IFERROR(INDEX(Tab_UBIGEO[],MATCH(PlnMsv_Tab_DocumentosAux[[#This Row],[ADQ_UBIGEO]],Tab_UBIGEO[UBIGEO],0),MATCH($W$34,Tab_UBIGEO[#Headers],0)),"")</f>
        <v/>
      </c>
      <c r="X1925" s="51" t="str">
        <f>IFERROR(INDEX(Tab_UBIGEO[],MATCH(PlnMsv_Tab_Documentos[[#This Row],[Departamento]],Tab_UBIGEO[Departamento],0),MATCH(X$34,Tab_UBIGEO[#Headers],0)),"")</f>
        <v/>
      </c>
      <c r="Y1925" s="51" t="str">
        <f>IFERROR(INDEX(Tab_UBIGEO[],MATCH(PlnMsv_Tab_Documentos[[#This Row],[Provincia]],Tab_UBIGEO[Provincia],0),MATCH(Y$34,Tab_UBIGEO[#Headers],0)),"")</f>
        <v/>
      </c>
      <c r="Z1925" s="50" t="str">
        <f>IF(PlnMsv_Tab_Documentos[[#This Row],[Departamento]]&lt;&gt;"",IF(COUNTIF(Tab_UBIGEO[Departamento],PlnMsv_Tab_Documentos[[#This Row],[Departamento]])&gt;=1,1,0),"")</f>
        <v/>
      </c>
      <c r="AA19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5" s="34"/>
    </row>
    <row r="1926" spans="3:29" ht="27.6" customHeight="1">
      <c r="C1926" s="88"/>
      <c r="D1926" s="89"/>
      <c r="E1926" s="90"/>
      <c r="F1926" s="91"/>
      <c r="G1926" s="92"/>
      <c r="H1926" s="93"/>
      <c r="I1926" s="93"/>
      <c r="J1926" s="94"/>
      <c r="K1926" s="94"/>
      <c r="L1926" s="94"/>
      <c r="M1926" s="94"/>
      <c r="N1926" s="94"/>
      <c r="O1926" s="95"/>
      <c r="P1926" s="96"/>
      <c r="T1926" s="49">
        <v>1892</v>
      </c>
      <c r="U19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6" s="50" t="str">
        <f>IFERROR(INDEX(Tab_UBIGEO[],MATCH(PlnMsv_Tab_DocumentosAux[[#This Row],[ADQ_UBIGEO]],Tab_UBIGEO[UBIGEO],0),MATCH($V$34,Tab_UBIGEO[#Headers],0)),"")</f>
        <v/>
      </c>
      <c r="W1926" s="50" t="str">
        <f>IFERROR(INDEX(Tab_UBIGEO[],MATCH(PlnMsv_Tab_DocumentosAux[[#This Row],[ADQ_UBIGEO]],Tab_UBIGEO[UBIGEO],0),MATCH($W$34,Tab_UBIGEO[#Headers],0)),"")</f>
        <v/>
      </c>
      <c r="X1926" s="51" t="str">
        <f>IFERROR(INDEX(Tab_UBIGEO[],MATCH(PlnMsv_Tab_Documentos[[#This Row],[Departamento]],Tab_UBIGEO[Departamento],0),MATCH(X$34,Tab_UBIGEO[#Headers],0)),"")</f>
        <v/>
      </c>
      <c r="Y1926" s="51" t="str">
        <f>IFERROR(INDEX(Tab_UBIGEO[],MATCH(PlnMsv_Tab_Documentos[[#This Row],[Provincia]],Tab_UBIGEO[Provincia],0),MATCH(Y$34,Tab_UBIGEO[#Headers],0)),"")</f>
        <v/>
      </c>
      <c r="Z1926" s="50" t="str">
        <f>IF(PlnMsv_Tab_Documentos[[#This Row],[Departamento]]&lt;&gt;"",IF(COUNTIF(Tab_UBIGEO[Departamento],PlnMsv_Tab_Documentos[[#This Row],[Departamento]])&gt;=1,1,0),"")</f>
        <v/>
      </c>
      <c r="AA19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6" s="34"/>
    </row>
    <row r="1927" spans="3:29" ht="27.6" customHeight="1">
      <c r="C1927" s="88"/>
      <c r="D1927" s="89"/>
      <c r="E1927" s="90"/>
      <c r="F1927" s="91"/>
      <c r="G1927" s="92"/>
      <c r="H1927" s="93"/>
      <c r="I1927" s="93"/>
      <c r="J1927" s="94"/>
      <c r="K1927" s="94"/>
      <c r="L1927" s="94"/>
      <c r="M1927" s="94"/>
      <c r="N1927" s="94"/>
      <c r="O1927" s="95"/>
      <c r="P1927" s="96"/>
      <c r="T1927" s="49">
        <v>1893</v>
      </c>
      <c r="U19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7" s="50" t="str">
        <f>IFERROR(INDEX(Tab_UBIGEO[],MATCH(PlnMsv_Tab_DocumentosAux[[#This Row],[ADQ_UBIGEO]],Tab_UBIGEO[UBIGEO],0),MATCH($V$34,Tab_UBIGEO[#Headers],0)),"")</f>
        <v/>
      </c>
      <c r="W1927" s="50" t="str">
        <f>IFERROR(INDEX(Tab_UBIGEO[],MATCH(PlnMsv_Tab_DocumentosAux[[#This Row],[ADQ_UBIGEO]],Tab_UBIGEO[UBIGEO],0),MATCH($W$34,Tab_UBIGEO[#Headers],0)),"")</f>
        <v/>
      </c>
      <c r="X1927" s="51" t="str">
        <f>IFERROR(INDEX(Tab_UBIGEO[],MATCH(PlnMsv_Tab_Documentos[[#This Row],[Departamento]],Tab_UBIGEO[Departamento],0),MATCH(X$34,Tab_UBIGEO[#Headers],0)),"")</f>
        <v/>
      </c>
      <c r="Y1927" s="51" t="str">
        <f>IFERROR(INDEX(Tab_UBIGEO[],MATCH(PlnMsv_Tab_Documentos[[#This Row],[Provincia]],Tab_UBIGEO[Provincia],0),MATCH(Y$34,Tab_UBIGEO[#Headers],0)),"")</f>
        <v/>
      </c>
      <c r="Z1927" s="50" t="str">
        <f>IF(PlnMsv_Tab_Documentos[[#This Row],[Departamento]]&lt;&gt;"",IF(COUNTIF(Tab_UBIGEO[Departamento],PlnMsv_Tab_Documentos[[#This Row],[Departamento]])&gt;=1,1,0),"")</f>
        <v/>
      </c>
      <c r="AA19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7" s="34"/>
    </row>
    <row r="1928" spans="3:29" ht="27.6" customHeight="1">
      <c r="C1928" s="88"/>
      <c r="D1928" s="89"/>
      <c r="E1928" s="90"/>
      <c r="F1928" s="91"/>
      <c r="G1928" s="92"/>
      <c r="H1928" s="93"/>
      <c r="I1928" s="93"/>
      <c r="J1928" s="94"/>
      <c r="K1928" s="94"/>
      <c r="L1928" s="94"/>
      <c r="M1928" s="94"/>
      <c r="N1928" s="94"/>
      <c r="O1928" s="95"/>
      <c r="P1928" s="96"/>
      <c r="T1928" s="49">
        <v>1894</v>
      </c>
      <c r="U19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8" s="50" t="str">
        <f>IFERROR(INDEX(Tab_UBIGEO[],MATCH(PlnMsv_Tab_DocumentosAux[[#This Row],[ADQ_UBIGEO]],Tab_UBIGEO[UBIGEO],0),MATCH($V$34,Tab_UBIGEO[#Headers],0)),"")</f>
        <v/>
      </c>
      <c r="W1928" s="50" t="str">
        <f>IFERROR(INDEX(Tab_UBIGEO[],MATCH(PlnMsv_Tab_DocumentosAux[[#This Row],[ADQ_UBIGEO]],Tab_UBIGEO[UBIGEO],0),MATCH($W$34,Tab_UBIGEO[#Headers],0)),"")</f>
        <v/>
      </c>
      <c r="X1928" s="51" t="str">
        <f>IFERROR(INDEX(Tab_UBIGEO[],MATCH(PlnMsv_Tab_Documentos[[#This Row],[Departamento]],Tab_UBIGEO[Departamento],0),MATCH(X$34,Tab_UBIGEO[#Headers],0)),"")</f>
        <v/>
      </c>
      <c r="Y1928" s="51" t="str">
        <f>IFERROR(INDEX(Tab_UBIGEO[],MATCH(PlnMsv_Tab_Documentos[[#This Row],[Provincia]],Tab_UBIGEO[Provincia],0),MATCH(Y$34,Tab_UBIGEO[#Headers],0)),"")</f>
        <v/>
      </c>
      <c r="Z1928" s="50" t="str">
        <f>IF(PlnMsv_Tab_Documentos[[#This Row],[Departamento]]&lt;&gt;"",IF(COUNTIF(Tab_UBIGEO[Departamento],PlnMsv_Tab_Documentos[[#This Row],[Departamento]])&gt;=1,1,0),"")</f>
        <v/>
      </c>
      <c r="AA19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8" s="34"/>
    </row>
    <row r="1929" spans="3:29" ht="27.6" customHeight="1">
      <c r="C1929" s="88"/>
      <c r="D1929" s="89"/>
      <c r="E1929" s="90"/>
      <c r="F1929" s="91"/>
      <c r="G1929" s="92"/>
      <c r="H1929" s="93"/>
      <c r="I1929" s="93"/>
      <c r="J1929" s="94"/>
      <c r="K1929" s="94"/>
      <c r="L1929" s="94"/>
      <c r="M1929" s="94"/>
      <c r="N1929" s="94"/>
      <c r="O1929" s="95"/>
      <c r="P1929" s="96"/>
      <c r="T1929" s="49">
        <v>1895</v>
      </c>
      <c r="U19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29" s="50" t="str">
        <f>IFERROR(INDEX(Tab_UBIGEO[],MATCH(PlnMsv_Tab_DocumentosAux[[#This Row],[ADQ_UBIGEO]],Tab_UBIGEO[UBIGEO],0),MATCH($V$34,Tab_UBIGEO[#Headers],0)),"")</f>
        <v/>
      </c>
      <c r="W1929" s="50" t="str">
        <f>IFERROR(INDEX(Tab_UBIGEO[],MATCH(PlnMsv_Tab_DocumentosAux[[#This Row],[ADQ_UBIGEO]],Tab_UBIGEO[UBIGEO],0),MATCH($W$34,Tab_UBIGEO[#Headers],0)),"")</f>
        <v/>
      </c>
      <c r="X1929" s="51" t="str">
        <f>IFERROR(INDEX(Tab_UBIGEO[],MATCH(PlnMsv_Tab_Documentos[[#This Row],[Departamento]],Tab_UBIGEO[Departamento],0),MATCH(X$34,Tab_UBIGEO[#Headers],0)),"")</f>
        <v/>
      </c>
      <c r="Y1929" s="51" t="str">
        <f>IFERROR(INDEX(Tab_UBIGEO[],MATCH(PlnMsv_Tab_Documentos[[#This Row],[Provincia]],Tab_UBIGEO[Provincia],0),MATCH(Y$34,Tab_UBIGEO[#Headers],0)),"")</f>
        <v/>
      </c>
      <c r="Z1929" s="50" t="str">
        <f>IF(PlnMsv_Tab_Documentos[[#This Row],[Departamento]]&lt;&gt;"",IF(COUNTIF(Tab_UBIGEO[Departamento],PlnMsv_Tab_Documentos[[#This Row],[Departamento]])&gt;=1,1,0),"")</f>
        <v/>
      </c>
      <c r="AA19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29" s="34"/>
    </row>
    <row r="1930" spans="3:29" ht="27.6" customHeight="1">
      <c r="C1930" s="88"/>
      <c r="D1930" s="89"/>
      <c r="E1930" s="90"/>
      <c r="F1930" s="91"/>
      <c r="G1930" s="92"/>
      <c r="H1930" s="93"/>
      <c r="I1930" s="93"/>
      <c r="J1930" s="94"/>
      <c r="K1930" s="94"/>
      <c r="L1930" s="94"/>
      <c r="M1930" s="94"/>
      <c r="N1930" s="94"/>
      <c r="O1930" s="95"/>
      <c r="P1930" s="96"/>
      <c r="T1930" s="49">
        <v>1896</v>
      </c>
      <c r="U19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0" s="50" t="str">
        <f>IFERROR(INDEX(Tab_UBIGEO[],MATCH(PlnMsv_Tab_DocumentosAux[[#This Row],[ADQ_UBIGEO]],Tab_UBIGEO[UBIGEO],0),MATCH($V$34,Tab_UBIGEO[#Headers],0)),"")</f>
        <v/>
      </c>
      <c r="W1930" s="50" t="str">
        <f>IFERROR(INDEX(Tab_UBIGEO[],MATCH(PlnMsv_Tab_DocumentosAux[[#This Row],[ADQ_UBIGEO]],Tab_UBIGEO[UBIGEO],0),MATCH($W$34,Tab_UBIGEO[#Headers],0)),"")</f>
        <v/>
      </c>
      <c r="X1930" s="51" t="str">
        <f>IFERROR(INDEX(Tab_UBIGEO[],MATCH(PlnMsv_Tab_Documentos[[#This Row],[Departamento]],Tab_UBIGEO[Departamento],0),MATCH(X$34,Tab_UBIGEO[#Headers],0)),"")</f>
        <v/>
      </c>
      <c r="Y1930" s="51" t="str">
        <f>IFERROR(INDEX(Tab_UBIGEO[],MATCH(PlnMsv_Tab_Documentos[[#This Row],[Provincia]],Tab_UBIGEO[Provincia],0),MATCH(Y$34,Tab_UBIGEO[#Headers],0)),"")</f>
        <v/>
      </c>
      <c r="Z1930" s="50" t="str">
        <f>IF(PlnMsv_Tab_Documentos[[#This Row],[Departamento]]&lt;&gt;"",IF(COUNTIF(Tab_UBIGEO[Departamento],PlnMsv_Tab_Documentos[[#This Row],[Departamento]])&gt;=1,1,0),"")</f>
        <v/>
      </c>
      <c r="AA19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0" s="34"/>
    </row>
    <row r="1931" spans="3:29" ht="27.6" customHeight="1">
      <c r="C1931" s="88"/>
      <c r="D1931" s="89"/>
      <c r="E1931" s="90"/>
      <c r="F1931" s="91"/>
      <c r="G1931" s="92"/>
      <c r="H1931" s="93"/>
      <c r="I1931" s="93"/>
      <c r="J1931" s="94"/>
      <c r="K1931" s="94"/>
      <c r="L1931" s="94"/>
      <c r="M1931" s="94"/>
      <c r="N1931" s="94"/>
      <c r="O1931" s="95"/>
      <c r="P1931" s="96"/>
      <c r="T1931" s="49">
        <v>1897</v>
      </c>
      <c r="U19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1" s="50" t="str">
        <f>IFERROR(INDEX(Tab_UBIGEO[],MATCH(PlnMsv_Tab_DocumentosAux[[#This Row],[ADQ_UBIGEO]],Tab_UBIGEO[UBIGEO],0),MATCH($V$34,Tab_UBIGEO[#Headers],0)),"")</f>
        <v/>
      </c>
      <c r="W1931" s="50" t="str">
        <f>IFERROR(INDEX(Tab_UBIGEO[],MATCH(PlnMsv_Tab_DocumentosAux[[#This Row],[ADQ_UBIGEO]],Tab_UBIGEO[UBIGEO],0),MATCH($W$34,Tab_UBIGEO[#Headers],0)),"")</f>
        <v/>
      </c>
      <c r="X1931" s="51" t="str">
        <f>IFERROR(INDEX(Tab_UBIGEO[],MATCH(PlnMsv_Tab_Documentos[[#This Row],[Departamento]],Tab_UBIGEO[Departamento],0),MATCH(X$34,Tab_UBIGEO[#Headers],0)),"")</f>
        <v/>
      </c>
      <c r="Y1931" s="51" t="str">
        <f>IFERROR(INDEX(Tab_UBIGEO[],MATCH(PlnMsv_Tab_Documentos[[#This Row],[Provincia]],Tab_UBIGEO[Provincia],0),MATCH(Y$34,Tab_UBIGEO[#Headers],0)),"")</f>
        <v/>
      </c>
      <c r="Z1931" s="50" t="str">
        <f>IF(PlnMsv_Tab_Documentos[[#This Row],[Departamento]]&lt;&gt;"",IF(COUNTIF(Tab_UBIGEO[Departamento],PlnMsv_Tab_Documentos[[#This Row],[Departamento]])&gt;=1,1,0),"")</f>
        <v/>
      </c>
      <c r="AA19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1" s="34"/>
    </row>
    <row r="1932" spans="3:29" ht="27.6" customHeight="1">
      <c r="C1932" s="88"/>
      <c r="D1932" s="89"/>
      <c r="E1932" s="90"/>
      <c r="F1932" s="91"/>
      <c r="G1932" s="92"/>
      <c r="H1932" s="93"/>
      <c r="I1932" s="93"/>
      <c r="J1932" s="94"/>
      <c r="K1932" s="94"/>
      <c r="L1932" s="94"/>
      <c r="M1932" s="94"/>
      <c r="N1932" s="94"/>
      <c r="O1932" s="95"/>
      <c r="P1932" s="96"/>
      <c r="T1932" s="49">
        <v>1898</v>
      </c>
      <c r="U19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2" s="50" t="str">
        <f>IFERROR(INDEX(Tab_UBIGEO[],MATCH(PlnMsv_Tab_DocumentosAux[[#This Row],[ADQ_UBIGEO]],Tab_UBIGEO[UBIGEO],0),MATCH($V$34,Tab_UBIGEO[#Headers],0)),"")</f>
        <v/>
      </c>
      <c r="W1932" s="50" t="str">
        <f>IFERROR(INDEX(Tab_UBIGEO[],MATCH(PlnMsv_Tab_DocumentosAux[[#This Row],[ADQ_UBIGEO]],Tab_UBIGEO[UBIGEO],0),MATCH($W$34,Tab_UBIGEO[#Headers],0)),"")</f>
        <v/>
      </c>
      <c r="X1932" s="51" t="str">
        <f>IFERROR(INDEX(Tab_UBIGEO[],MATCH(PlnMsv_Tab_Documentos[[#This Row],[Departamento]],Tab_UBIGEO[Departamento],0),MATCH(X$34,Tab_UBIGEO[#Headers],0)),"")</f>
        <v/>
      </c>
      <c r="Y1932" s="51" t="str">
        <f>IFERROR(INDEX(Tab_UBIGEO[],MATCH(PlnMsv_Tab_Documentos[[#This Row],[Provincia]],Tab_UBIGEO[Provincia],0),MATCH(Y$34,Tab_UBIGEO[#Headers],0)),"")</f>
        <v/>
      </c>
      <c r="Z1932" s="50" t="str">
        <f>IF(PlnMsv_Tab_Documentos[[#This Row],[Departamento]]&lt;&gt;"",IF(COUNTIF(Tab_UBIGEO[Departamento],PlnMsv_Tab_Documentos[[#This Row],[Departamento]])&gt;=1,1,0),"")</f>
        <v/>
      </c>
      <c r="AA19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2" s="34"/>
    </row>
    <row r="1933" spans="3:29" ht="27.6" customHeight="1">
      <c r="C1933" s="88"/>
      <c r="D1933" s="89"/>
      <c r="E1933" s="90"/>
      <c r="F1933" s="91"/>
      <c r="G1933" s="92"/>
      <c r="H1933" s="93"/>
      <c r="I1933" s="93"/>
      <c r="J1933" s="94"/>
      <c r="K1933" s="94"/>
      <c r="L1933" s="94"/>
      <c r="M1933" s="94"/>
      <c r="N1933" s="94"/>
      <c r="O1933" s="95"/>
      <c r="P1933" s="96"/>
      <c r="T1933" s="49">
        <v>1899</v>
      </c>
      <c r="U19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3" s="50" t="str">
        <f>IFERROR(INDEX(Tab_UBIGEO[],MATCH(PlnMsv_Tab_DocumentosAux[[#This Row],[ADQ_UBIGEO]],Tab_UBIGEO[UBIGEO],0),MATCH($V$34,Tab_UBIGEO[#Headers],0)),"")</f>
        <v/>
      </c>
      <c r="W1933" s="50" t="str">
        <f>IFERROR(INDEX(Tab_UBIGEO[],MATCH(PlnMsv_Tab_DocumentosAux[[#This Row],[ADQ_UBIGEO]],Tab_UBIGEO[UBIGEO],0),MATCH($W$34,Tab_UBIGEO[#Headers],0)),"")</f>
        <v/>
      </c>
      <c r="X1933" s="51" t="str">
        <f>IFERROR(INDEX(Tab_UBIGEO[],MATCH(PlnMsv_Tab_Documentos[[#This Row],[Departamento]],Tab_UBIGEO[Departamento],0),MATCH(X$34,Tab_UBIGEO[#Headers],0)),"")</f>
        <v/>
      </c>
      <c r="Y1933" s="51" t="str">
        <f>IFERROR(INDEX(Tab_UBIGEO[],MATCH(PlnMsv_Tab_Documentos[[#This Row],[Provincia]],Tab_UBIGEO[Provincia],0),MATCH(Y$34,Tab_UBIGEO[#Headers],0)),"")</f>
        <v/>
      </c>
      <c r="Z1933" s="50" t="str">
        <f>IF(PlnMsv_Tab_Documentos[[#This Row],[Departamento]]&lt;&gt;"",IF(COUNTIF(Tab_UBIGEO[Departamento],PlnMsv_Tab_Documentos[[#This Row],[Departamento]])&gt;=1,1,0),"")</f>
        <v/>
      </c>
      <c r="AA19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3" s="34"/>
    </row>
    <row r="1934" spans="3:29" ht="27.6" customHeight="1">
      <c r="C1934" s="88"/>
      <c r="D1934" s="89"/>
      <c r="E1934" s="90"/>
      <c r="F1934" s="91"/>
      <c r="G1934" s="92"/>
      <c r="H1934" s="93"/>
      <c r="I1934" s="93"/>
      <c r="J1934" s="94"/>
      <c r="K1934" s="94"/>
      <c r="L1934" s="94"/>
      <c r="M1934" s="94"/>
      <c r="N1934" s="94"/>
      <c r="O1934" s="95"/>
      <c r="P1934" s="96"/>
      <c r="T1934" s="49">
        <v>1900</v>
      </c>
      <c r="U19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4" s="50" t="str">
        <f>IFERROR(INDEX(Tab_UBIGEO[],MATCH(PlnMsv_Tab_DocumentosAux[[#This Row],[ADQ_UBIGEO]],Tab_UBIGEO[UBIGEO],0),MATCH($V$34,Tab_UBIGEO[#Headers],0)),"")</f>
        <v/>
      </c>
      <c r="W1934" s="50" t="str">
        <f>IFERROR(INDEX(Tab_UBIGEO[],MATCH(PlnMsv_Tab_DocumentosAux[[#This Row],[ADQ_UBIGEO]],Tab_UBIGEO[UBIGEO],0),MATCH($W$34,Tab_UBIGEO[#Headers],0)),"")</f>
        <v/>
      </c>
      <c r="X1934" s="51" t="str">
        <f>IFERROR(INDEX(Tab_UBIGEO[],MATCH(PlnMsv_Tab_Documentos[[#This Row],[Departamento]],Tab_UBIGEO[Departamento],0),MATCH(X$34,Tab_UBIGEO[#Headers],0)),"")</f>
        <v/>
      </c>
      <c r="Y1934" s="51" t="str">
        <f>IFERROR(INDEX(Tab_UBIGEO[],MATCH(PlnMsv_Tab_Documentos[[#This Row],[Provincia]],Tab_UBIGEO[Provincia],0),MATCH(Y$34,Tab_UBIGEO[#Headers],0)),"")</f>
        <v/>
      </c>
      <c r="Z1934" s="50" t="str">
        <f>IF(PlnMsv_Tab_Documentos[[#This Row],[Departamento]]&lt;&gt;"",IF(COUNTIF(Tab_UBIGEO[Departamento],PlnMsv_Tab_Documentos[[#This Row],[Departamento]])&gt;=1,1,0),"")</f>
        <v/>
      </c>
      <c r="AA19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4" s="34"/>
    </row>
    <row r="1935" spans="3:29" ht="27.6" customHeight="1">
      <c r="C1935" s="88"/>
      <c r="D1935" s="89"/>
      <c r="E1935" s="90"/>
      <c r="F1935" s="91"/>
      <c r="G1935" s="92"/>
      <c r="H1935" s="93"/>
      <c r="I1935" s="93"/>
      <c r="J1935" s="94"/>
      <c r="K1935" s="94"/>
      <c r="L1935" s="94"/>
      <c r="M1935" s="94"/>
      <c r="N1935" s="94"/>
      <c r="O1935" s="95"/>
      <c r="P1935" s="96"/>
      <c r="T1935" s="49">
        <v>1901</v>
      </c>
      <c r="U193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5" s="50" t="str">
        <f>IFERROR(INDEX(Tab_UBIGEO[],MATCH(PlnMsv_Tab_DocumentosAux[[#This Row],[ADQ_UBIGEO]],Tab_UBIGEO[UBIGEO],0),MATCH($V$34,Tab_UBIGEO[#Headers],0)),"")</f>
        <v/>
      </c>
      <c r="W1935" s="50" t="str">
        <f>IFERROR(INDEX(Tab_UBIGEO[],MATCH(PlnMsv_Tab_DocumentosAux[[#This Row],[ADQ_UBIGEO]],Tab_UBIGEO[UBIGEO],0),MATCH($W$34,Tab_UBIGEO[#Headers],0)),"")</f>
        <v/>
      </c>
      <c r="X1935" s="51" t="str">
        <f>IFERROR(INDEX(Tab_UBIGEO[],MATCH(PlnMsv_Tab_Documentos[[#This Row],[Departamento]],Tab_UBIGEO[Departamento],0),MATCH(X$34,Tab_UBIGEO[#Headers],0)),"")</f>
        <v/>
      </c>
      <c r="Y1935" s="51" t="str">
        <f>IFERROR(INDEX(Tab_UBIGEO[],MATCH(PlnMsv_Tab_Documentos[[#This Row],[Provincia]],Tab_UBIGEO[Provincia],0),MATCH(Y$34,Tab_UBIGEO[#Headers],0)),"")</f>
        <v/>
      </c>
      <c r="Z1935" s="50" t="str">
        <f>IF(PlnMsv_Tab_Documentos[[#This Row],[Departamento]]&lt;&gt;"",IF(COUNTIF(Tab_UBIGEO[Departamento],PlnMsv_Tab_Documentos[[#This Row],[Departamento]])&gt;=1,1,0),"")</f>
        <v/>
      </c>
      <c r="AA193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5" s="34"/>
    </row>
    <row r="1936" spans="3:29" ht="27.6" customHeight="1">
      <c r="C1936" s="88"/>
      <c r="D1936" s="89"/>
      <c r="E1936" s="90"/>
      <c r="F1936" s="91"/>
      <c r="G1936" s="92"/>
      <c r="H1936" s="93"/>
      <c r="I1936" s="93"/>
      <c r="J1936" s="94"/>
      <c r="K1936" s="94"/>
      <c r="L1936" s="94"/>
      <c r="M1936" s="94"/>
      <c r="N1936" s="94"/>
      <c r="O1936" s="95"/>
      <c r="P1936" s="96"/>
      <c r="T1936" s="49">
        <v>1902</v>
      </c>
      <c r="U193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6" s="50" t="str">
        <f>IFERROR(INDEX(Tab_UBIGEO[],MATCH(PlnMsv_Tab_DocumentosAux[[#This Row],[ADQ_UBIGEO]],Tab_UBIGEO[UBIGEO],0),MATCH($V$34,Tab_UBIGEO[#Headers],0)),"")</f>
        <v/>
      </c>
      <c r="W1936" s="50" t="str">
        <f>IFERROR(INDEX(Tab_UBIGEO[],MATCH(PlnMsv_Tab_DocumentosAux[[#This Row],[ADQ_UBIGEO]],Tab_UBIGEO[UBIGEO],0),MATCH($W$34,Tab_UBIGEO[#Headers],0)),"")</f>
        <v/>
      </c>
      <c r="X1936" s="51" t="str">
        <f>IFERROR(INDEX(Tab_UBIGEO[],MATCH(PlnMsv_Tab_Documentos[[#This Row],[Departamento]],Tab_UBIGEO[Departamento],0),MATCH(X$34,Tab_UBIGEO[#Headers],0)),"")</f>
        <v/>
      </c>
      <c r="Y1936" s="51" t="str">
        <f>IFERROR(INDEX(Tab_UBIGEO[],MATCH(PlnMsv_Tab_Documentos[[#This Row],[Provincia]],Tab_UBIGEO[Provincia],0),MATCH(Y$34,Tab_UBIGEO[#Headers],0)),"")</f>
        <v/>
      </c>
      <c r="Z1936" s="50" t="str">
        <f>IF(PlnMsv_Tab_Documentos[[#This Row],[Departamento]]&lt;&gt;"",IF(COUNTIF(Tab_UBIGEO[Departamento],PlnMsv_Tab_Documentos[[#This Row],[Departamento]])&gt;=1,1,0),"")</f>
        <v/>
      </c>
      <c r="AA193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6" s="34"/>
    </row>
    <row r="1937" spans="3:29" ht="27.6" customHeight="1">
      <c r="C1937" s="88"/>
      <c r="D1937" s="89"/>
      <c r="E1937" s="90"/>
      <c r="F1937" s="91"/>
      <c r="G1937" s="92"/>
      <c r="H1937" s="93"/>
      <c r="I1937" s="93"/>
      <c r="J1937" s="94"/>
      <c r="K1937" s="94"/>
      <c r="L1937" s="94"/>
      <c r="M1937" s="94"/>
      <c r="N1937" s="94"/>
      <c r="O1937" s="95"/>
      <c r="P1937" s="96"/>
      <c r="T1937" s="49">
        <v>1903</v>
      </c>
      <c r="U193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7" s="50" t="str">
        <f>IFERROR(INDEX(Tab_UBIGEO[],MATCH(PlnMsv_Tab_DocumentosAux[[#This Row],[ADQ_UBIGEO]],Tab_UBIGEO[UBIGEO],0),MATCH($V$34,Tab_UBIGEO[#Headers],0)),"")</f>
        <v/>
      </c>
      <c r="W1937" s="50" t="str">
        <f>IFERROR(INDEX(Tab_UBIGEO[],MATCH(PlnMsv_Tab_DocumentosAux[[#This Row],[ADQ_UBIGEO]],Tab_UBIGEO[UBIGEO],0),MATCH($W$34,Tab_UBIGEO[#Headers],0)),"")</f>
        <v/>
      </c>
      <c r="X1937" s="51" t="str">
        <f>IFERROR(INDEX(Tab_UBIGEO[],MATCH(PlnMsv_Tab_Documentos[[#This Row],[Departamento]],Tab_UBIGEO[Departamento],0),MATCH(X$34,Tab_UBIGEO[#Headers],0)),"")</f>
        <v/>
      </c>
      <c r="Y1937" s="51" t="str">
        <f>IFERROR(INDEX(Tab_UBIGEO[],MATCH(PlnMsv_Tab_Documentos[[#This Row],[Provincia]],Tab_UBIGEO[Provincia],0),MATCH(Y$34,Tab_UBIGEO[#Headers],0)),"")</f>
        <v/>
      </c>
      <c r="Z1937" s="50" t="str">
        <f>IF(PlnMsv_Tab_Documentos[[#This Row],[Departamento]]&lt;&gt;"",IF(COUNTIF(Tab_UBIGEO[Departamento],PlnMsv_Tab_Documentos[[#This Row],[Departamento]])&gt;=1,1,0),"")</f>
        <v/>
      </c>
      <c r="AA193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7" s="34"/>
    </row>
    <row r="1938" spans="3:29" ht="27.6" customHeight="1">
      <c r="C1938" s="88"/>
      <c r="D1938" s="89"/>
      <c r="E1938" s="90"/>
      <c r="F1938" s="91"/>
      <c r="G1938" s="92"/>
      <c r="H1938" s="93"/>
      <c r="I1938" s="93"/>
      <c r="J1938" s="94"/>
      <c r="K1938" s="94"/>
      <c r="L1938" s="94"/>
      <c r="M1938" s="94"/>
      <c r="N1938" s="94"/>
      <c r="O1938" s="95"/>
      <c r="P1938" s="96"/>
      <c r="T1938" s="49">
        <v>1904</v>
      </c>
      <c r="U193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8" s="50" t="str">
        <f>IFERROR(INDEX(Tab_UBIGEO[],MATCH(PlnMsv_Tab_DocumentosAux[[#This Row],[ADQ_UBIGEO]],Tab_UBIGEO[UBIGEO],0),MATCH($V$34,Tab_UBIGEO[#Headers],0)),"")</f>
        <v/>
      </c>
      <c r="W1938" s="50" t="str">
        <f>IFERROR(INDEX(Tab_UBIGEO[],MATCH(PlnMsv_Tab_DocumentosAux[[#This Row],[ADQ_UBIGEO]],Tab_UBIGEO[UBIGEO],0),MATCH($W$34,Tab_UBIGEO[#Headers],0)),"")</f>
        <v/>
      </c>
      <c r="X1938" s="51" t="str">
        <f>IFERROR(INDEX(Tab_UBIGEO[],MATCH(PlnMsv_Tab_Documentos[[#This Row],[Departamento]],Tab_UBIGEO[Departamento],0),MATCH(X$34,Tab_UBIGEO[#Headers],0)),"")</f>
        <v/>
      </c>
      <c r="Y1938" s="51" t="str">
        <f>IFERROR(INDEX(Tab_UBIGEO[],MATCH(PlnMsv_Tab_Documentos[[#This Row],[Provincia]],Tab_UBIGEO[Provincia],0),MATCH(Y$34,Tab_UBIGEO[#Headers],0)),"")</f>
        <v/>
      </c>
      <c r="Z1938" s="50" t="str">
        <f>IF(PlnMsv_Tab_Documentos[[#This Row],[Departamento]]&lt;&gt;"",IF(COUNTIF(Tab_UBIGEO[Departamento],PlnMsv_Tab_Documentos[[#This Row],[Departamento]])&gt;=1,1,0),"")</f>
        <v/>
      </c>
      <c r="AA193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8" s="34"/>
    </row>
    <row r="1939" spans="3:29" ht="27.6" customHeight="1">
      <c r="C1939" s="88"/>
      <c r="D1939" s="89"/>
      <c r="E1939" s="90"/>
      <c r="F1939" s="91"/>
      <c r="G1939" s="92"/>
      <c r="H1939" s="93"/>
      <c r="I1939" s="93"/>
      <c r="J1939" s="94"/>
      <c r="K1939" s="94"/>
      <c r="L1939" s="94"/>
      <c r="M1939" s="94"/>
      <c r="N1939" s="94"/>
      <c r="O1939" s="95"/>
      <c r="P1939" s="96"/>
      <c r="T1939" s="49">
        <v>1905</v>
      </c>
      <c r="U193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39" s="50" t="str">
        <f>IFERROR(INDEX(Tab_UBIGEO[],MATCH(PlnMsv_Tab_DocumentosAux[[#This Row],[ADQ_UBIGEO]],Tab_UBIGEO[UBIGEO],0),MATCH($V$34,Tab_UBIGEO[#Headers],0)),"")</f>
        <v/>
      </c>
      <c r="W1939" s="50" t="str">
        <f>IFERROR(INDEX(Tab_UBIGEO[],MATCH(PlnMsv_Tab_DocumentosAux[[#This Row],[ADQ_UBIGEO]],Tab_UBIGEO[UBIGEO],0),MATCH($W$34,Tab_UBIGEO[#Headers],0)),"")</f>
        <v/>
      </c>
      <c r="X1939" s="51" t="str">
        <f>IFERROR(INDEX(Tab_UBIGEO[],MATCH(PlnMsv_Tab_Documentos[[#This Row],[Departamento]],Tab_UBIGEO[Departamento],0),MATCH(X$34,Tab_UBIGEO[#Headers],0)),"")</f>
        <v/>
      </c>
      <c r="Y1939" s="51" t="str">
        <f>IFERROR(INDEX(Tab_UBIGEO[],MATCH(PlnMsv_Tab_Documentos[[#This Row],[Provincia]],Tab_UBIGEO[Provincia],0),MATCH(Y$34,Tab_UBIGEO[#Headers],0)),"")</f>
        <v/>
      </c>
      <c r="Z1939" s="50" t="str">
        <f>IF(PlnMsv_Tab_Documentos[[#This Row],[Departamento]]&lt;&gt;"",IF(COUNTIF(Tab_UBIGEO[Departamento],PlnMsv_Tab_Documentos[[#This Row],[Departamento]])&gt;=1,1,0),"")</f>
        <v/>
      </c>
      <c r="AA193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3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39" s="34"/>
    </row>
    <row r="1940" spans="3:29" ht="27.6" customHeight="1">
      <c r="C1940" s="88"/>
      <c r="D1940" s="89"/>
      <c r="E1940" s="90"/>
      <c r="F1940" s="91"/>
      <c r="G1940" s="92"/>
      <c r="H1940" s="93"/>
      <c r="I1940" s="93"/>
      <c r="J1940" s="94"/>
      <c r="K1940" s="94"/>
      <c r="L1940" s="94"/>
      <c r="M1940" s="94"/>
      <c r="N1940" s="94"/>
      <c r="O1940" s="95"/>
      <c r="P1940" s="96"/>
      <c r="T1940" s="49">
        <v>1906</v>
      </c>
      <c r="U194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0" s="50" t="str">
        <f>IFERROR(INDEX(Tab_UBIGEO[],MATCH(PlnMsv_Tab_DocumentosAux[[#This Row],[ADQ_UBIGEO]],Tab_UBIGEO[UBIGEO],0),MATCH($V$34,Tab_UBIGEO[#Headers],0)),"")</f>
        <v/>
      </c>
      <c r="W1940" s="50" t="str">
        <f>IFERROR(INDEX(Tab_UBIGEO[],MATCH(PlnMsv_Tab_DocumentosAux[[#This Row],[ADQ_UBIGEO]],Tab_UBIGEO[UBIGEO],0),MATCH($W$34,Tab_UBIGEO[#Headers],0)),"")</f>
        <v/>
      </c>
      <c r="X1940" s="51" t="str">
        <f>IFERROR(INDEX(Tab_UBIGEO[],MATCH(PlnMsv_Tab_Documentos[[#This Row],[Departamento]],Tab_UBIGEO[Departamento],0),MATCH(X$34,Tab_UBIGEO[#Headers],0)),"")</f>
        <v/>
      </c>
      <c r="Y1940" s="51" t="str">
        <f>IFERROR(INDEX(Tab_UBIGEO[],MATCH(PlnMsv_Tab_Documentos[[#This Row],[Provincia]],Tab_UBIGEO[Provincia],0),MATCH(Y$34,Tab_UBIGEO[#Headers],0)),"")</f>
        <v/>
      </c>
      <c r="Z1940" s="50" t="str">
        <f>IF(PlnMsv_Tab_Documentos[[#This Row],[Departamento]]&lt;&gt;"",IF(COUNTIF(Tab_UBIGEO[Departamento],PlnMsv_Tab_Documentos[[#This Row],[Departamento]])&gt;=1,1,0),"")</f>
        <v/>
      </c>
      <c r="AA194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0" s="34"/>
    </row>
    <row r="1941" spans="3:29" ht="27.6" customHeight="1">
      <c r="C1941" s="88"/>
      <c r="D1941" s="89"/>
      <c r="E1941" s="90"/>
      <c r="F1941" s="91"/>
      <c r="G1941" s="92"/>
      <c r="H1941" s="93"/>
      <c r="I1941" s="93"/>
      <c r="J1941" s="94"/>
      <c r="K1941" s="94"/>
      <c r="L1941" s="94"/>
      <c r="M1941" s="94"/>
      <c r="N1941" s="94"/>
      <c r="O1941" s="95"/>
      <c r="P1941" s="96"/>
      <c r="T1941" s="49">
        <v>1907</v>
      </c>
      <c r="U194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1" s="50" t="str">
        <f>IFERROR(INDEX(Tab_UBIGEO[],MATCH(PlnMsv_Tab_DocumentosAux[[#This Row],[ADQ_UBIGEO]],Tab_UBIGEO[UBIGEO],0),MATCH($V$34,Tab_UBIGEO[#Headers],0)),"")</f>
        <v/>
      </c>
      <c r="W1941" s="50" t="str">
        <f>IFERROR(INDEX(Tab_UBIGEO[],MATCH(PlnMsv_Tab_DocumentosAux[[#This Row],[ADQ_UBIGEO]],Tab_UBIGEO[UBIGEO],0),MATCH($W$34,Tab_UBIGEO[#Headers],0)),"")</f>
        <v/>
      </c>
      <c r="X1941" s="51" t="str">
        <f>IFERROR(INDEX(Tab_UBIGEO[],MATCH(PlnMsv_Tab_Documentos[[#This Row],[Departamento]],Tab_UBIGEO[Departamento],0),MATCH(X$34,Tab_UBIGEO[#Headers],0)),"")</f>
        <v/>
      </c>
      <c r="Y1941" s="51" t="str">
        <f>IFERROR(INDEX(Tab_UBIGEO[],MATCH(PlnMsv_Tab_Documentos[[#This Row],[Provincia]],Tab_UBIGEO[Provincia],0),MATCH(Y$34,Tab_UBIGEO[#Headers],0)),"")</f>
        <v/>
      </c>
      <c r="Z1941" s="50" t="str">
        <f>IF(PlnMsv_Tab_Documentos[[#This Row],[Departamento]]&lt;&gt;"",IF(COUNTIF(Tab_UBIGEO[Departamento],PlnMsv_Tab_Documentos[[#This Row],[Departamento]])&gt;=1,1,0),"")</f>
        <v/>
      </c>
      <c r="AA194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1" s="34"/>
    </row>
    <row r="1942" spans="3:29" ht="27.6" customHeight="1">
      <c r="C1942" s="88"/>
      <c r="D1942" s="89"/>
      <c r="E1942" s="90"/>
      <c r="F1942" s="91"/>
      <c r="G1942" s="92"/>
      <c r="H1942" s="93"/>
      <c r="I1942" s="93"/>
      <c r="J1942" s="94"/>
      <c r="K1942" s="94"/>
      <c r="L1942" s="94"/>
      <c r="M1942" s="94"/>
      <c r="N1942" s="94"/>
      <c r="O1942" s="95"/>
      <c r="P1942" s="96"/>
      <c r="T1942" s="49">
        <v>1908</v>
      </c>
      <c r="U194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2" s="50" t="str">
        <f>IFERROR(INDEX(Tab_UBIGEO[],MATCH(PlnMsv_Tab_DocumentosAux[[#This Row],[ADQ_UBIGEO]],Tab_UBIGEO[UBIGEO],0),MATCH($V$34,Tab_UBIGEO[#Headers],0)),"")</f>
        <v/>
      </c>
      <c r="W1942" s="50" t="str">
        <f>IFERROR(INDEX(Tab_UBIGEO[],MATCH(PlnMsv_Tab_DocumentosAux[[#This Row],[ADQ_UBIGEO]],Tab_UBIGEO[UBIGEO],0),MATCH($W$34,Tab_UBIGEO[#Headers],0)),"")</f>
        <v/>
      </c>
      <c r="X1942" s="51" t="str">
        <f>IFERROR(INDEX(Tab_UBIGEO[],MATCH(PlnMsv_Tab_Documentos[[#This Row],[Departamento]],Tab_UBIGEO[Departamento],0),MATCH(X$34,Tab_UBIGEO[#Headers],0)),"")</f>
        <v/>
      </c>
      <c r="Y1942" s="51" t="str">
        <f>IFERROR(INDEX(Tab_UBIGEO[],MATCH(PlnMsv_Tab_Documentos[[#This Row],[Provincia]],Tab_UBIGEO[Provincia],0),MATCH(Y$34,Tab_UBIGEO[#Headers],0)),"")</f>
        <v/>
      </c>
      <c r="Z1942" s="50" t="str">
        <f>IF(PlnMsv_Tab_Documentos[[#This Row],[Departamento]]&lt;&gt;"",IF(COUNTIF(Tab_UBIGEO[Departamento],PlnMsv_Tab_Documentos[[#This Row],[Departamento]])&gt;=1,1,0),"")</f>
        <v/>
      </c>
      <c r="AA194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2" s="34"/>
    </row>
    <row r="1943" spans="3:29" ht="27.6" customHeight="1">
      <c r="C1943" s="88"/>
      <c r="D1943" s="89"/>
      <c r="E1943" s="90"/>
      <c r="F1943" s="91"/>
      <c r="G1943" s="92"/>
      <c r="H1943" s="93"/>
      <c r="I1943" s="93"/>
      <c r="J1943" s="94"/>
      <c r="K1943" s="94"/>
      <c r="L1943" s="94"/>
      <c r="M1943" s="94"/>
      <c r="N1943" s="94"/>
      <c r="O1943" s="95"/>
      <c r="P1943" s="96"/>
      <c r="T1943" s="49">
        <v>1909</v>
      </c>
      <c r="U194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3" s="50" t="str">
        <f>IFERROR(INDEX(Tab_UBIGEO[],MATCH(PlnMsv_Tab_DocumentosAux[[#This Row],[ADQ_UBIGEO]],Tab_UBIGEO[UBIGEO],0),MATCH($V$34,Tab_UBIGEO[#Headers],0)),"")</f>
        <v/>
      </c>
      <c r="W1943" s="50" t="str">
        <f>IFERROR(INDEX(Tab_UBIGEO[],MATCH(PlnMsv_Tab_DocumentosAux[[#This Row],[ADQ_UBIGEO]],Tab_UBIGEO[UBIGEO],0),MATCH($W$34,Tab_UBIGEO[#Headers],0)),"")</f>
        <v/>
      </c>
      <c r="X1943" s="51" t="str">
        <f>IFERROR(INDEX(Tab_UBIGEO[],MATCH(PlnMsv_Tab_Documentos[[#This Row],[Departamento]],Tab_UBIGEO[Departamento],0),MATCH(X$34,Tab_UBIGEO[#Headers],0)),"")</f>
        <v/>
      </c>
      <c r="Y1943" s="51" t="str">
        <f>IFERROR(INDEX(Tab_UBIGEO[],MATCH(PlnMsv_Tab_Documentos[[#This Row],[Provincia]],Tab_UBIGEO[Provincia],0),MATCH(Y$34,Tab_UBIGEO[#Headers],0)),"")</f>
        <v/>
      </c>
      <c r="Z1943" s="50" t="str">
        <f>IF(PlnMsv_Tab_Documentos[[#This Row],[Departamento]]&lt;&gt;"",IF(COUNTIF(Tab_UBIGEO[Departamento],PlnMsv_Tab_Documentos[[#This Row],[Departamento]])&gt;=1,1,0),"")</f>
        <v/>
      </c>
      <c r="AA194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3" s="34"/>
    </row>
    <row r="1944" spans="3:29" ht="27.6" customHeight="1">
      <c r="C1944" s="88"/>
      <c r="D1944" s="89"/>
      <c r="E1944" s="90"/>
      <c r="F1944" s="91"/>
      <c r="G1944" s="92"/>
      <c r="H1944" s="93"/>
      <c r="I1944" s="93"/>
      <c r="J1944" s="94"/>
      <c r="K1944" s="94"/>
      <c r="L1944" s="94"/>
      <c r="M1944" s="94"/>
      <c r="N1944" s="94"/>
      <c r="O1944" s="95"/>
      <c r="P1944" s="96"/>
      <c r="T1944" s="49">
        <v>1910</v>
      </c>
      <c r="U194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4" s="50" t="str">
        <f>IFERROR(INDEX(Tab_UBIGEO[],MATCH(PlnMsv_Tab_DocumentosAux[[#This Row],[ADQ_UBIGEO]],Tab_UBIGEO[UBIGEO],0),MATCH($V$34,Tab_UBIGEO[#Headers],0)),"")</f>
        <v/>
      </c>
      <c r="W1944" s="50" t="str">
        <f>IFERROR(INDEX(Tab_UBIGEO[],MATCH(PlnMsv_Tab_DocumentosAux[[#This Row],[ADQ_UBIGEO]],Tab_UBIGEO[UBIGEO],0),MATCH($W$34,Tab_UBIGEO[#Headers],0)),"")</f>
        <v/>
      </c>
      <c r="X1944" s="51" t="str">
        <f>IFERROR(INDEX(Tab_UBIGEO[],MATCH(PlnMsv_Tab_Documentos[[#This Row],[Departamento]],Tab_UBIGEO[Departamento],0),MATCH(X$34,Tab_UBIGEO[#Headers],0)),"")</f>
        <v/>
      </c>
      <c r="Y1944" s="51" t="str">
        <f>IFERROR(INDEX(Tab_UBIGEO[],MATCH(PlnMsv_Tab_Documentos[[#This Row],[Provincia]],Tab_UBIGEO[Provincia],0),MATCH(Y$34,Tab_UBIGEO[#Headers],0)),"")</f>
        <v/>
      </c>
      <c r="Z1944" s="50" t="str">
        <f>IF(PlnMsv_Tab_Documentos[[#This Row],[Departamento]]&lt;&gt;"",IF(COUNTIF(Tab_UBIGEO[Departamento],PlnMsv_Tab_Documentos[[#This Row],[Departamento]])&gt;=1,1,0),"")</f>
        <v/>
      </c>
      <c r="AA194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4" s="34"/>
    </row>
    <row r="1945" spans="3:29" ht="27.6" customHeight="1">
      <c r="C1945" s="88"/>
      <c r="D1945" s="89"/>
      <c r="E1945" s="90"/>
      <c r="F1945" s="91"/>
      <c r="G1945" s="92"/>
      <c r="H1945" s="93"/>
      <c r="I1945" s="93"/>
      <c r="J1945" s="94"/>
      <c r="K1945" s="94"/>
      <c r="L1945" s="94"/>
      <c r="M1945" s="94"/>
      <c r="N1945" s="94"/>
      <c r="O1945" s="95"/>
      <c r="P1945" s="96"/>
      <c r="T1945" s="49">
        <v>1911</v>
      </c>
      <c r="U194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5" s="50" t="str">
        <f>IFERROR(INDEX(Tab_UBIGEO[],MATCH(PlnMsv_Tab_DocumentosAux[[#This Row],[ADQ_UBIGEO]],Tab_UBIGEO[UBIGEO],0),MATCH($V$34,Tab_UBIGEO[#Headers],0)),"")</f>
        <v/>
      </c>
      <c r="W1945" s="50" t="str">
        <f>IFERROR(INDEX(Tab_UBIGEO[],MATCH(PlnMsv_Tab_DocumentosAux[[#This Row],[ADQ_UBIGEO]],Tab_UBIGEO[UBIGEO],0),MATCH($W$34,Tab_UBIGEO[#Headers],0)),"")</f>
        <v/>
      </c>
      <c r="X1945" s="51" t="str">
        <f>IFERROR(INDEX(Tab_UBIGEO[],MATCH(PlnMsv_Tab_Documentos[[#This Row],[Departamento]],Tab_UBIGEO[Departamento],0),MATCH(X$34,Tab_UBIGEO[#Headers],0)),"")</f>
        <v/>
      </c>
      <c r="Y1945" s="51" t="str">
        <f>IFERROR(INDEX(Tab_UBIGEO[],MATCH(PlnMsv_Tab_Documentos[[#This Row],[Provincia]],Tab_UBIGEO[Provincia],0),MATCH(Y$34,Tab_UBIGEO[#Headers],0)),"")</f>
        <v/>
      </c>
      <c r="Z1945" s="50" t="str">
        <f>IF(PlnMsv_Tab_Documentos[[#This Row],[Departamento]]&lt;&gt;"",IF(COUNTIF(Tab_UBIGEO[Departamento],PlnMsv_Tab_Documentos[[#This Row],[Departamento]])&gt;=1,1,0),"")</f>
        <v/>
      </c>
      <c r="AA194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5" s="34"/>
    </row>
    <row r="1946" spans="3:29" ht="27.6" customHeight="1">
      <c r="C1946" s="88"/>
      <c r="D1946" s="89"/>
      <c r="E1946" s="90"/>
      <c r="F1946" s="91"/>
      <c r="G1946" s="92"/>
      <c r="H1946" s="93"/>
      <c r="I1946" s="93"/>
      <c r="J1946" s="94"/>
      <c r="K1946" s="94"/>
      <c r="L1946" s="94"/>
      <c r="M1946" s="94"/>
      <c r="N1946" s="94"/>
      <c r="O1946" s="95"/>
      <c r="P1946" s="96"/>
      <c r="T1946" s="49">
        <v>1912</v>
      </c>
      <c r="U194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6" s="50" t="str">
        <f>IFERROR(INDEX(Tab_UBIGEO[],MATCH(PlnMsv_Tab_DocumentosAux[[#This Row],[ADQ_UBIGEO]],Tab_UBIGEO[UBIGEO],0),MATCH($V$34,Tab_UBIGEO[#Headers],0)),"")</f>
        <v/>
      </c>
      <c r="W1946" s="50" t="str">
        <f>IFERROR(INDEX(Tab_UBIGEO[],MATCH(PlnMsv_Tab_DocumentosAux[[#This Row],[ADQ_UBIGEO]],Tab_UBIGEO[UBIGEO],0),MATCH($W$34,Tab_UBIGEO[#Headers],0)),"")</f>
        <v/>
      </c>
      <c r="X1946" s="51" t="str">
        <f>IFERROR(INDEX(Tab_UBIGEO[],MATCH(PlnMsv_Tab_Documentos[[#This Row],[Departamento]],Tab_UBIGEO[Departamento],0),MATCH(X$34,Tab_UBIGEO[#Headers],0)),"")</f>
        <v/>
      </c>
      <c r="Y1946" s="51" t="str">
        <f>IFERROR(INDEX(Tab_UBIGEO[],MATCH(PlnMsv_Tab_Documentos[[#This Row],[Provincia]],Tab_UBIGEO[Provincia],0),MATCH(Y$34,Tab_UBIGEO[#Headers],0)),"")</f>
        <v/>
      </c>
      <c r="Z1946" s="50" t="str">
        <f>IF(PlnMsv_Tab_Documentos[[#This Row],[Departamento]]&lt;&gt;"",IF(COUNTIF(Tab_UBIGEO[Departamento],PlnMsv_Tab_Documentos[[#This Row],[Departamento]])&gt;=1,1,0),"")</f>
        <v/>
      </c>
      <c r="AA194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6" s="34"/>
    </row>
    <row r="1947" spans="3:29" ht="27.6" customHeight="1">
      <c r="C1947" s="88"/>
      <c r="D1947" s="89"/>
      <c r="E1947" s="90"/>
      <c r="F1947" s="91"/>
      <c r="G1947" s="92"/>
      <c r="H1947" s="93"/>
      <c r="I1947" s="93"/>
      <c r="J1947" s="94"/>
      <c r="K1947" s="94"/>
      <c r="L1947" s="94"/>
      <c r="M1947" s="94"/>
      <c r="N1947" s="94"/>
      <c r="O1947" s="95"/>
      <c r="P1947" s="96"/>
      <c r="T1947" s="49">
        <v>1913</v>
      </c>
      <c r="U194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7" s="50" t="str">
        <f>IFERROR(INDEX(Tab_UBIGEO[],MATCH(PlnMsv_Tab_DocumentosAux[[#This Row],[ADQ_UBIGEO]],Tab_UBIGEO[UBIGEO],0),MATCH($V$34,Tab_UBIGEO[#Headers],0)),"")</f>
        <v/>
      </c>
      <c r="W1947" s="50" t="str">
        <f>IFERROR(INDEX(Tab_UBIGEO[],MATCH(PlnMsv_Tab_DocumentosAux[[#This Row],[ADQ_UBIGEO]],Tab_UBIGEO[UBIGEO],0),MATCH($W$34,Tab_UBIGEO[#Headers],0)),"")</f>
        <v/>
      </c>
      <c r="X1947" s="51" t="str">
        <f>IFERROR(INDEX(Tab_UBIGEO[],MATCH(PlnMsv_Tab_Documentos[[#This Row],[Departamento]],Tab_UBIGEO[Departamento],0),MATCH(X$34,Tab_UBIGEO[#Headers],0)),"")</f>
        <v/>
      </c>
      <c r="Y1947" s="51" t="str">
        <f>IFERROR(INDEX(Tab_UBIGEO[],MATCH(PlnMsv_Tab_Documentos[[#This Row],[Provincia]],Tab_UBIGEO[Provincia],0),MATCH(Y$34,Tab_UBIGEO[#Headers],0)),"")</f>
        <v/>
      </c>
      <c r="Z1947" s="50" t="str">
        <f>IF(PlnMsv_Tab_Documentos[[#This Row],[Departamento]]&lt;&gt;"",IF(COUNTIF(Tab_UBIGEO[Departamento],PlnMsv_Tab_Documentos[[#This Row],[Departamento]])&gt;=1,1,0),"")</f>
        <v/>
      </c>
      <c r="AA194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7" s="34"/>
    </row>
    <row r="1948" spans="3:29" ht="27.6" customHeight="1">
      <c r="C1948" s="88"/>
      <c r="D1948" s="89"/>
      <c r="E1948" s="90"/>
      <c r="F1948" s="91"/>
      <c r="G1948" s="92"/>
      <c r="H1948" s="93"/>
      <c r="I1948" s="93"/>
      <c r="J1948" s="94"/>
      <c r="K1948" s="94"/>
      <c r="L1948" s="94"/>
      <c r="M1948" s="94"/>
      <c r="N1948" s="94"/>
      <c r="O1948" s="95"/>
      <c r="P1948" s="96"/>
      <c r="T1948" s="49">
        <v>1914</v>
      </c>
      <c r="U194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8" s="50" t="str">
        <f>IFERROR(INDEX(Tab_UBIGEO[],MATCH(PlnMsv_Tab_DocumentosAux[[#This Row],[ADQ_UBIGEO]],Tab_UBIGEO[UBIGEO],0),MATCH($V$34,Tab_UBIGEO[#Headers],0)),"")</f>
        <v/>
      </c>
      <c r="W1948" s="50" t="str">
        <f>IFERROR(INDEX(Tab_UBIGEO[],MATCH(PlnMsv_Tab_DocumentosAux[[#This Row],[ADQ_UBIGEO]],Tab_UBIGEO[UBIGEO],0),MATCH($W$34,Tab_UBIGEO[#Headers],0)),"")</f>
        <v/>
      </c>
      <c r="X1948" s="51" t="str">
        <f>IFERROR(INDEX(Tab_UBIGEO[],MATCH(PlnMsv_Tab_Documentos[[#This Row],[Departamento]],Tab_UBIGEO[Departamento],0),MATCH(X$34,Tab_UBIGEO[#Headers],0)),"")</f>
        <v/>
      </c>
      <c r="Y1948" s="51" t="str">
        <f>IFERROR(INDEX(Tab_UBIGEO[],MATCH(PlnMsv_Tab_Documentos[[#This Row],[Provincia]],Tab_UBIGEO[Provincia],0),MATCH(Y$34,Tab_UBIGEO[#Headers],0)),"")</f>
        <v/>
      </c>
      <c r="Z1948" s="50" t="str">
        <f>IF(PlnMsv_Tab_Documentos[[#This Row],[Departamento]]&lt;&gt;"",IF(COUNTIF(Tab_UBIGEO[Departamento],PlnMsv_Tab_Documentos[[#This Row],[Departamento]])&gt;=1,1,0),"")</f>
        <v/>
      </c>
      <c r="AA194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8" s="34"/>
    </row>
    <row r="1949" spans="3:29" ht="27.6" customHeight="1">
      <c r="C1949" s="88"/>
      <c r="D1949" s="89"/>
      <c r="E1949" s="90"/>
      <c r="F1949" s="91"/>
      <c r="G1949" s="92"/>
      <c r="H1949" s="93"/>
      <c r="I1949" s="93"/>
      <c r="J1949" s="94"/>
      <c r="K1949" s="94"/>
      <c r="L1949" s="94"/>
      <c r="M1949" s="94"/>
      <c r="N1949" s="94"/>
      <c r="O1949" s="95"/>
      <c r="P1949" s="96"/>
      <c r="T1949" s="49">
        <v>1915</v>
      </c>
      <c r="U194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49" s="50" t="str">
        <f>IFERROR(INDEX(Tab_UBIGEO[],MATCH(PlnMsv_Tab_DocumentosAux[[#This Row],[ADQ_UBIGEO]],Tab_UBIGEO[UBIGEO],0),MATCH($V$34,Tab_UBIGEO[#Headers],0)),"")</f>
        <v/>
      </c>
      <c r="W1949" s="50" t="str">
        <f>IFERROR(INDEX(Tab_UBIGEO[],MATCH(PlnMsv_Tab_DocumentosAux[[#This Row],[ADQ_UBIGEO]],Tab_UBIGEO[UBIGEO],0),MATCH($W$34,Tab_UBIGEO[#Headers],0)),"")</f>
        <v/>
      </c>
      <c r="X1949" s="51" t="str">
        <f>IFERROR(INDEX(Tab_UBIGEO[],MATCH(PlnMsv_Tab_Documentos[[#This Row],[Departamento]],Tab_UBIGEO[Departamento],0),MATCH(X$34,Tab_UBIGEO[#Headers],0)),"")</f>
        <v/>
      </c>
      <c r="Y1949" s="51" t="str">
        <f>IFERROR(INDEX(Tab_UBIGEO[],MATCH(PlnMsv_Tab_Documentos[[#This Row],[Provincia]],Tab_UBIGEO[Provincia],0),MATCH(Y$34,Tab_UBIGEO[#Headers],0)),"")</f>
        <v/>
      </c>
      <c r="Z1949" s="50" t="str">
        <f>IF(PlnMsv_Tab_Documentos[[#This Row],[Departamento]]&lt;&gt;"",IF(COUNTIF(Tab_UBIGEO[Departamento],PlnMsv_Tab_Documentos[[#This Row],[Departamento]])&gt;=1,1,0),"")</f>
        <v/>
      </c>
      <c r="AA194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4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49" s="34"/>
    </row>
    <row r="1950" spans="3:29" ht="27.6" customHeight="1">
      <c r="C1950" s="88"/>
      <c r="D1950" s="89"/>
      <c r="E1950" s="90"/>
      <c r="F1950" s="91"/>
      <c r="G1950" s="92"/>
      <c r="H1950" s="93"/>
      <c r="I1950" s="93"/>
      <c r="J1950" s="94"/>
      <c r="K1950" s="94"/>
      <c r="L1950" s="94"/>
      <c r="M1950" s="94"/>
      <c r="N1950" s="94"/>
      <c r="O1950" s="95"/>
      <c r="P1950" s="96"/>
      <c r="T1950" s="49">
        <v>1916</v>
      </c>
      <c r="U195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0" s="50" t="str">
        <f>IFERROR(INDEX(Tab_UBIGEO[],MATCH(PlnMsv_Tab_DocumentosAux[[#This Row],[ADQ_UBIGEO]],Tab_UBIGEO[UBIGEO],0),MATCH($V$34,Tab_UBIGEO[#Headers],0)),"")</f>
        <v/>
      </c>
      <c r="W1950" s="50" t="str">
        <f>IFERROR(INDEX(Tab_UBIGEO[],MATCH(PlnMsv_Tab_DocumentosAux[[#This Row],[ADQ_UBIGEO]],Tab_UBIGEO[UBIGEO],0),MATCH($W$34,Tab_UBIGEO[#Headers],0)),"")</f>
        <v/>
      </c>
      <c r="X1950" s="51" t="str">
        <f>IFERROR(INDEX(Tab_UBIGEO[],MATCH(PlnMsv_Tab_Documentos[[#This Row],[Departamento]],Tab_UBIGEO[Departamento],0),MATCH(X$34,Tab_UBIGEO[#Headers],0)),"")</f>
        <v/>
      </c>
      <c r="Y1950" s="51" t="str">
        <f>IFERROR(INDEX(Tab_UBIGEO[],MATCH(PlnMsv_Tab_Documentos[[#This Row],[Provincia]],Tab_UBIGEO[Provincia],0),MATCH(Y$34,Tab_UBIGEO[#Headers],0)),"")</f>
        <v/>
      </c>
      <c r="Z1950" s="50" t="str">
        <f>IF(PlnMsv_Tab_Documentos[[#This Row],[Departamento]]&lt;&gt;"",IF(COUNTIF(Tab_UBIGEO[Departamento],PlnMsv_Tab_Documentos[[#This Row],[Departamento]])&gt;=1,1,0),"")</f>
        <v/>
      </c>
      <c r="AA195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0" s="34"/>
    </row>
    <row r="1951" spans="3:29" ht="27.6" customHeight="1">
      <c r="C1951" s="88"/>
      <c r="D1951" s="89"/>
      <c r="E1951" s="90"/>
      <c r="F1951" s="91"/>
      <c r="G1951" s="92"/>
      <c r="H1951" s="93"/>
      <c r="I1951" s="93"/>
      <c r="J1951" s="94"/>
      <c r="K1951" s="94"/>
      <c r="L1951" s="94"/>
      <c r="M1951" s="94"/>
      <c r="N1951" s="94"/>
      <c r="O1951" s="95"/>
      <c r="P1951" s="96"/>
      <c r="T1951" s="49">
        <v>1917</v>
      </c>
      <c r="U195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1" s="50" t="str">
        <f>IFERROR(INDEX(Tab_UBIGEO[],MATCH(PlnMsv_Tab_DocumentosAux[[#This Row],[ADQ_UBIGEO]],Tab_UBIGEO[UBIGEO],0),MATCH($V$34,Tab_UBIGEO[#Headers],0)),"")</f>
        <v/>
      </c>
      <c r="W1951" s="50" t="str">
        <f>IFERROR(INDEX(Tab_UBIGEO[],MATCH(PlnMsv_Tab_DocumentosAux[[#This Row],[ADQ_UBIGEO]],Tab_UBIGEO[UBIGEO],0),MATCH($W$34,Tab_UBIGEO[#Headers],0)),"")</f>
        <v/>
      </c>
      <c r="X1951" s="51" t="str">
        <f>IFERROR(INDEX(Tab_UBIGEO[],MATCH(PlnMsv_Tab_Documentos[[#This Row],[Departamento]],Tab_UBIGEO[Departamento],0),MATCH(X$34,Tab_UBIGEO[#Headers],0)),"")</f>
        <v/>
      </c>
      <c r="Y1951" s="51" t="str">
        <f>IFERROR(INDEX(Tab_UBIGEO[],MATCH(PlnMsv_Tab_Documentos[[#This Row],[Provincia]],Tab_UBIGEO[Provincia],0),MATCH(Y$34,Tab_UBIGEO[#Headers],0)),"")</f>
        <v/>
      </c>
      <c r="Z1951" s="50" t="str">
        <f>IF(PlnMsv_Tab_Documentos[[#This Row],[Departamento]]&lt;&gt;"",IF(COUNTIF(Tab_UBIGEO[Departamento],PlnMsv_Tab_Documentos[[#This Row],[Departamento]])&gt;=1,1,0),"")</f>
        <v/>
      </c>
      <c r="AA195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1" s="34"/>
    </row>
    <row r="1952" spans="3:29" ht="27.6" customHeight="1">
      <c r="C1952" s="88"/>
      <c r="D1952" s="89"/>
      <c r="E1952" s="90"/>
      <c r="F1952" s="91"/>
      <c r="G1952" s="92"/>
      <c r="H1952" s="93"/>
      <c r="I1952" s="93"/>
      <c r="J1952" s="94"/>
      <c r="K1952" s="94"/>
      <c r="L1952" s="94"/>
      <c r="M1952" s="94"/>
      <c r="N1952" s="94"/>
      <c r="O1952" s="95"/>
      <c r="P1952" s="96"/>
      <c r="T1952" s="49">
        <v>1918</v>
      </c>
      <c r="U195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2" s="50" t="str">
        <f>IFERROR(INDEX(Tab_UBIGEO[],MATCH(PlnMsv_Tab_DocumentosAux[[#This Row],[ADQ_UBIGEO]],Tab_UBIGEO[UBIGEO],0),MATCH($V$34,Tab_UBIGEO[#Headers],0)),"")</f>
        <v/>
      </c>
      <c r="W1952" s="50" t="str">
        <f>IFERROR(INDEX(Tab_UBIGEO[],MATCH(PlnMsv_Tab_DocumentosAux[[#This Row],[ADQ_UBIGEO]],Tab_UBIGEO[UBIGEO],0),MATCH($W$34,Tab_UBIGEO[#Headers],0)),"")</f>
        <v/>
      </c>
      <c r="X1952" s="51" t="str">
        <f>IFERROR(INDEX(Tab_UBIGEO[],MATCH(PlnMsv_Tab_Documentos[[#This Row],[Departamento]],Tab_UBIGEO[Departamento],0),MATCH(X$34,Tab_UBIGEO[#Headers],0)),"")</f>
        <v/>
      </c>
      <c r="Y1952" s="51" t="str">
        <f>IFERROR(INDEX(Tab_UBIGEO[],MATCH(PlnMsv_Tab_Documentos[[#This Row],[Provincia]],Tab_UBIGEO[Provincia],0),MATCH(Y$34,Tab_UBIGEO[#Headers],0)),"")</f>
        <v/>
      </c>
      <c r="Z1952" s="50" t="str">
        <f>IF(PlnMsv_Tab_Documentos[[#This Row],[Departamento]]&lt;&gt;"",IF(COUNTIF(Tab_UBIGEO[Departamento],PlnMsv_Tab_Documentos[[#This Row],[Departamento]])&gt;=1,1,0),"")</f>
        <v/>
      </c>
      <c r="AA195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2" s="34"/>
    </row>
    <row r="1953" spans="3:29" ht="27.6" customHeight="1">
      <c r="C1953" s="88"/>
      <c r="D1953" s="89"/>
      <c r="E1953" s="90"/>
      <c r="F1953" s="91"/>
      <c r="G1953" s="92"/>
      <c r="H1953" s="93"/>
      <c r="I1953" s="93"/>
      <c r="J1953" s="94"/>
      <c r="K1953" s="94"/>
      <c r="L1953" s="94"/>
      <c r="M1953" s="94"/>
      <c r="N1953" s="94"/>
      <c r="O1953" s="95"/>
      <c r="P1953" s="96"/>
      <c r="T1953" s="49">
        <v>1919</v>
      </c>
      <c r="U195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3" s="50" t="str">
        <f>IFERROR(INDEX(Tab_UBIGEO[],MATCH(PlnMsv_Tab_DocumentosAux[[#This Row],[ADQ_UBIGEO]],Tab_UBIGEO[UBIGEO],0),MATCH($V$34,Tab_UBIGEO[#Headers],0)),"")</f>
        <v/>
      </c>
      <c r="W1953" s="50" t="str">
        <f>IFERROR(INDEX(Tab_UBIGEO[],MATCH(PlnMsv_Tab_DocumentosAux[[#This Row],[ADQ_UBIGEO]],Tab_UBIGEO[UBIGEO],0),MATCH($W$34,Tab_UBIGEO[#Headers],0)),"")</f>
        <v/>
      </c>
      <c r="X1953" s="51" t="str">
        <f>IFERROR(INDEX(Tab_UBIGEO[],MATCH(PlnMsv_Tab_Documentos[[#This Row],[Departamento]],Tab_UBIGEO[Departamento],0),MATCH(X$34,Tab_UBIGEO[#Headers],0)),"")</f>
        <v/>
      </c>
      <c r="Y1953" s="51" t="str">
        <f>IFERROR(INDEX(Tab_UBIGEO[],MATCH(PlnMsv_Tab_Documentos[[#This Row],[Provincia]],Tab_UBIGEO[Provincia],0),MATCH(Y$34,Tab_UBIGEO[#Headers],0)),"")</f>
        <v/>
      </c>
      <c r="Z1953" s="50" t="str">
        <f>IF(PlnMsv_Tab_Documentos[[#This Row],[Departamento]]&lt;&gt;"",IF(COUNTIF(Tab_UBIGEO[Departamento],PlnMsv_Tab_Documentos[[#This Row],[Departamento]])&gt;=1,1,0),"")</f>
        <v/>
      </c>
      <c r="AA195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3" s="34"/>
    </row>
    <row r="1954" spans="3:29" ht="27.6" customHeight="1">
      <c r="C1954" s="88"/>
      <c r="D1954" s="89"/>
      <c r="E1954" s="90"/>
      <c r="F1954" s="91"/>
      <c r="G1954" s="92"/>
      <c r="H1954" s="93"/>
      <c r="I1954" s="93"/>
      <c r="J1954" s="94"/>
      <c r="K1954" s="94"/>
      <c r="L1954" s="94"/>
      <c r="M1954" s="94"/>
      <c r="N1954" s="94"/>
      <c r="O1954" s="95"/>
      <c r="P1954" s="96"/>
      <c r="T1954" s="49">
        <v>1920</v>
      </c>
      <c r="U195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4" s="50" t="str">
        <f>IFERROR(INDEX(Tab_UBIGEO[],MATCH(PlnMsv_Tab_DocumentosAux[[#This Row],[ADQ_UBIGEO]],Tab_UBIGEO[UBIGEO],0),MATCH($V$34,Tab_UBIGEO[#Headers],0)),"")</f>
        <v/>
      </c>
      <c r="W1954" s="50" t="str">
        <f>IFERROR(INDEX(Tab_UBIGEO[],MATCH(PlnMsv_Tab_DocumentosAux[[#This Row],[ADQ_UBIGEO]],Tab_UBIGEO[UBIGEO],0),MATCH($W$34,Tab_UBIGEO[#Headers],0)),"")</f>
        <v/>
      </c>
      <c r="X1954" s="51" t="str">
        <f>IFERROR(INDEX(Tab_UBIGEO[],MATCH(PlnMsv_Tab_Documentos[[#This Row],[Departamento]],Tab_UBIGEO[Departamento],0),MATCH(X$34,Tab_UBIGEO[#Headers],0)),"")</f>
        <v/>
      </c>
      <c r="Y1954" s="51" t="str">
        <f>IFERROR(INDEX(Tab_UBIGEO[],MATCH(PlnMsv_Tab_Documentos[[#This Row],[Provincia]],Tab_UBIGEO[Provincia],0),MATCH(Y$34,Tab_UBIGEO[#Headers],0)),"")</f>
        <v/>
      </c>
      <c r="Z1954" s="50" t="str">
        <f>IF(PlnMsv_Tab_Documentos[[#This Row],[Departamento]]&lt;&gt;"",IF(COUNTIF(Tab_UBIGEO[Departamento],PlnMsv_Tab_Documentos[[#This Row],[Departamento]])&gt;=1,1,0),"")</f>
        <v/>
      </c>
      <c r="AA195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4" s="34"/>
    </row>
    <row r="1955" spans="3:29" ht="27.6" customHeight="1">
      <c r="C1955" s="88"/>
      <c r="D1955" s="89"/>
      <c r="E1955" s="90"/>
      <c r="F1955" s="91"/>
      <c r="G1955" s="92"/>
      <c r="H1955" s="93"/>
      <c r="I1955" s="93"/>
      <c r="J1955" s="94"/>
      <c r="K1955" s="94"/>
      <c r="L1955" s="94"/>
      <c r="M1955" s="94"/>
      <c r="N1955" s="94"/>
      <c r="O1955" s="95"/>
      <c r="P1955" s="96"/>
      <c r="T1955" s="49">
        <v>1921</v>
      </c>
      <c r="U195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5" s="50" t="str">
        <f>IFERROR(INDEX(Tab_UBIGEO[],MATCH(PlnMsv_Tab_DocumentosAux[[#This Row],[ADQ_UBIGEO]],Tab_UBIGEO[UBIGEO],0),MATCH($V$34,Tab_UBIGEO[#Headers],0)),"")</f>
        <v/>
      </c>
      <c r="W1955" s="50" t="str">
        <f>IFERROR(INDEX(Tab_UBIGEO[],MATCH(PlnMsv_Tab_DocumentosAux[[#This Row],[ADQ_UBIGEO]],Tab_UBIGEO[UBIGEO],0),MATCH($W$34,Tab_UBIGEO[#Headers],0)),"")</f>
        <v/>
      </c>
      <c r="X1955" s="51" t="str">
        <f>IFERROR(INDEX(Tab_UBIGEO[],MATCH(PlnMsv_Tab_Documentos[[#This Row],[Departamento]],Tab_UBIGEO[Departamento],0),MATCH(X$34,Tab_UBIGEO[#Headers],0)),"")</f>
        <v/>
      </c>
      <c r="Y1955" s="51" t="str">
        <f>IFERROR(INDEX(Tab_UBIGEO[],MATCH(PlnMsv_Tab_Documentos[[#This Row],[Provincia]],Tab_UBIGEO[Provincia],0),MATCH(Y$34,Tab_UBIGEO[#Headers],0)),"")</f>
        <v/>
      </c>
      <c r="Z1955" s="50" t="str">
        <f>IF(PlnMsv_Tab_Documentos[[#This Row],[Departamento]]&lt;&gt;"",IF(COUNTIF(Tab_UBIGEO[Departamento],PlnMsv_Tab_Documentos[[#This Row],[Departamento]])&gt;=1,1,0),"")</f>
        <v/>
      </c>
      <c r="AA195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5" s="34"/>
    </row>
    <row r="1956" spans="3:29" ht="27.6" customHeight="1">
      <c r="C1956" s="88"/>
      <c r="D1956" s="89"/>
      <c r="E1956" s="90"/>
      <c r="F1956" s="91"/>
      <c r="G1956" s="92"/>
      <c r="H1956" s="93"/>
      <c r="I1956" s="93"/>
      <c r="J1956" s="94"/>
      <c r="K1956" s="94"/>
      <c r="L1956" s="94"/>
      <c r="M1956" s="94"/>
      <c r="N1956" s="94"/>
      <c r="O1956" s="95"/>
      <c r="P1956" s="96"/>
      <c r="T1956" s="49">
        <v>1922</v>
      </c>
      <c r="U195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6" s="50" t="str">
        <f>IFERROR(INDEX(Tab_UBIGEO[],MATCH(PlnMsv_Tab_DocumentosAux[[#This Row],[ADQ_UBIGEO]],Tab_UBIGEO[UBIGEO],0),MATCH($V$34,Tab_UBIGEO[#Headers],0)),"")</f>
        <v/>
      </c>
      <c r="W1956" s="50" t="str">
        <f>IFERROR(INDEX(Tab_UBIGEO[],MATCH(PlnMsv_Tab_DocumentosAux[[#This Row],[ADQ_UBIGEO]],Tab_UBIGEO[UBIGEO],0),MATCH($W$34,Tab_UBIGEO[#Headers],0)),"")</f>
        <v/>
      </c>
      <c r="X1956" s="51" t="str">
        <f>IFERROR(INDEX(Tab_UBIGEO[],MATCH(PlnMsv_Tab_Documentos[[#This Row],[Departamento]],Tab_UBIGEO[Departamento],0),MATCH(X$34,Tab_UBIGEO[#Headers],0)),"")</f>
        <v/>
      </c>
      <c r="Y1956" s="51" t="str">
        <f>IFERROR(INDEX(Tab_UBIGEO[],MATCH(PlnMsv_Tab_Documentos[[#This Row],[Provincia]],Tab_UBIGEO[Provincia],0),MATCH(Y$34,Tab_UBIGEO[#Headers],0)),"")</f>
        <v/>
      </c>
      <c r="Z1956" s="50" t="str">
        <f>IF(PlnMsv_Tab_Documentos[[#This Row],[Departamento]]&lt;&gt;"",IF(COUNTIF(Tab_UBIGEO[Departamento],PlnMsv_Tab_Documentos[[#This Row],[Departamento]])&gt;=1,1,0),"")</f>
        <v/>
      </c>
      <c r="AA195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6" s="34"/>
    </row>
    <row r="1957" spans="3:29" ht="27.6" customHeight="1">
      <c r="C1957" s="88"/>
      <c r="D1957" s="89"/>
      <c r="E1957" s="90"/>
      <c r="F1957" s="91"/>
      <c r="G1957" s="92"/>
      <c r="H1957" s="93"/>
      <c r="I1957" s="93"/>
      <c r="J1957" s="94"/>
      <c r="K1957" s="94"/>
      <c r="L1957" s="94"/>
      <c r="M1957" s="94"/>
      <c r="N1957" s="94"/>
      <c r="O1957" s="95"/>
      <c r="P1957" s="96"/>
      <c r="T1957" s="49">
        <v>1923</v>
      </c>
      <c r="U195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7" s="50" t="str">
        <f>IFERROR(INDEX(Tab_UBIGEO[],MATCH(PlnMsv_Tab_DocumentosAux[[#This Row],[ADQ_UBIGEO]],Tab_UBIGEO[UBIGEO],0),MATCH($V$34,Tab_UBIGEO[#Headers],0)),"")</f>
        <v/>
      </c>
      <c r="W1957" s="50" t="str">
        <f>IFERROR(INDEX(Tab_UBIGEO[],MATCH(PlnMsv_Tab_DocumentosAux[[#This Row],[ADQ_UBIGEO]],Tab_UBIGEO[UBIGEO],0),MATCH($W$34,Tab_UBIGEO[#Headers],0)),"")</f>
        <v/>
      </c>
      <c r="X1957" s="51" t="str">
        <f>IFERROR(INDEX(Tab_UBIGEO[],MATCH(PlnMsv_Tab_Documentos[[#This Row],[Departamento]],Tab_UBIGEO[Departamento],0),MATCH(X$34,Tab_UBIGEO[#Headers],0)),"")</f>
        <v/>
      </c>
      <c r="Y1957" s="51" t="str">
        <f>IFERROR(INDEX(Tab_UBIGEO[],MATCH(PlnMsv_Tab_Documentos[[#This Row],[Provincia]],Tab_UBIGEO[Provincia],0),MATCH(Y$34,Tab_UBIGEO[#Headers],0)),"")</f>
        <v/>
      </c>
      <c r="Z1957" s="50" t="str">
        <f>IF(PlnMsv_Tab_Documentos[[#This Row],[Departamento]]&lt;&gt;"",IF(COUNTIF(Tab_UBIGEO[Departamento],PlnMsv_Tab_Documentos[[#This Row],[Departamento]])&gt;=1,1,0),"")</f>
        <v/>
      </c>
      <c r="AA195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7" s="34"/>
    </row>
    <row r="1958" spans="3:29" ht="27.6" customHeight="1">
      <c r="C1958" s="88"/>
      <c r="D1958" s="89"/>
      <c r="E1958" s="90"/>
      <c r="F1958" s="91"/>
      <c r="G1958" s="92"/>
      <c r="H1958" s="93"/>
      <c r="I1958" s="93"/>
      <c r="J1958" s="94"/>
      <c r="K1958" s="94"/>
      <c r="L1958" s="94"/>
      <c r="M1958" s="94"/>
      <c r="N1958" s="94"/>
      <c r="O1958" s="95"/>
      <c r="P1958" s="96"/>
      <c r="T1958" s="49">
        <v>1924</v>
      </c>
      <c r="U195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8" s="50" t="str">
        <f>IFERROR(INDEX(Tab_UBIGEO[],MATCH(PlnMsv_Tab_DocumentosAux[[#This Row],[ADQ_UBIGEO]],Tab_UBIGEO[UBIGEO],0),MATCH($V$34,Tab_UBIGEO[#Headers],0)),"")</f>
        <v/>
      </c>
      <c r="W1958" s="50" t="str">
        <f>IFERROR(INDEX(Tab_UBIGEO[],MATCH(PlnMsv_Tab_DocumentosAux[[#This Row],[ADQ_UBIGEO]],Tab_UBIGEO[UBIGEO],0),MATCH($W$34,Tab_UBIGEO[#Headers],0)),"")</f>
        <v/>
      </c>
      <c r="X1958" s="51" t="str">
        <f>IFERROR(INDEX(Tab_UBIGEO[],MATCH(PlnMsv_Tab_Documentos[[#This Row],[Departamento]],Tab_UBIGEO[Departamento],0),MATCH(X$34,Tab_UBIGEO[#Headers],0)),"")</f>
        <v/>
      </c>
      <c r="Y1958" s="51" t="str">
        <f>IFERROR(INDEX(Tab_UBIGEO[],MATCH(PlnMsv_Tab_Documentos[[#This Row],[Provincia]],Tab_UBIGEO[Provincia],0),MATCH(Y$34,Tab_UBIGEO[#Headers],0)),"")</f>
        <v/>
      </c>
      <c r="Z1958" s="50" t="str">
        <f>IF(PlnMsv_Tab_Documentos[[#This Row],[Departamento]]&lt;&gt;"",IF(COUNTIF(Tab_UBIGEO[Departamento],PlnMsv_Tab_Documentos[[#This Row],[Departamento]])&gt;=1,1,0),"")</f>
        <v/>
      </c>
      <c r="AA195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8" s="34"/>
    </row>
    <row r="1959" spans="3:29" ht="27.6" customHeight="1">
      <c r="C1959" s="88"/>
      <c r="D1959" s="89"/>
      <c r="E1959" s="90"/>
      <c r="F1959" s="91"/>
      <c r="G1959" s="92"/>
      <c r="H1959" s="93"/>
      <c r="I1959" s="93"/>
      <c r="J1959" s="94"/>
      <c r="K1959" s="94"/>
      <c r="L1959" s="94"/>
      <c r="M1959" s="94"/>
      <c r="N1959" s="94"/>
      <c r="O1959" s="95"/>
      <c r="P1959" s="96"/>
      <c r="T1959" s="49">
        <v>1925</v>
      </c>
      <c r="U195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59" s="50" t="str">
        <f>IFERROR(INDEX(Tab_UBIGEO[],MATCH(PlnMsv_Tab_DocumentosAux[[#This Row],[ADQ_UBIGEO]],Tab_UBIGEO[UBIGEO],0),MATCH($V$34,Tab_UBIGEO[#Headers],0)),"")</f>
        <v/>
      </c>
      <c r="W1959" s="50" t="str">
        <f>IFERROR(INDEX(Tab_UBIGEO[],MATCH(PlnMsv_Tab_DocumentosAux[[#This Row],[ADQ_UBIGEO]],Tab_UBIGEO[UBIGEO],0),MATCH($W$34,Tab_UBIGEO[#Headers],0)),"")</f>
        <v/>
      </c>
      <c r="X1959" s="51" t="str">
        <f>IFERROR(INDEX(Tab_UBIGEO[],MATCH(PlnMsv_Tab_Documentos[[#This Row],[Departamento]],Tab_UBIGEO[Departamento],0),MATCH(X$34,Tab_UBIGEO[#Headers],0)),"")</f>
        <v/>
      </c>
      <c r="Y1959" s="51" t="str">
        <f>IFERROR(INDEX(Tab_UBIGEO[],MATCH(PlnMsv_Tab_Documentos[[#This Row],[Provincia]],Tab_UBIGEO[Provincia],0),MATCH(Y$34,Tab_UBIGEO[#Headers],0)),"")</f>
        <v/>
      </c>
      <c r="Z1959" s="50" t="str">
        <f>IF(PlnMsv_Tab_Documentos[[#This Row],[Departamento]]&lt;&gt;"",IF(COUNTIF(Tab_UBIGEO[Departamento],PlnMsv_Tab_Documentos[[#This Row],[Departamento]])&gt;=1,1,0),"")</f>
        <v/>
      </c>
      <c r="AA195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5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59" s="34"/>
    </row>
    <row r="1960" spans="3:29" ht="27.6" customHeight="1">
      <c r="C1960" s="88"/>
      <c r="D1960" s="89"/>
      <c r="E1960" s="90"/>
      <c r="F1960" s="91"/>
      <c r="G1960" s="92"/>
      <c r="H1960" s="93"/>
      <c r="I1960" s="93"/>
      <c r="J1960" s="94"/>
      <c r="K1960" s="94"/>
      <c r="L1960" s="94"/>
      <c r="M1960" s="94"/>
      <c r="N1960" s="94"/>
      <c r="O1960" s="95"/>
      <c r="P1960" s="96"/>
      <c r="T1960" s="49">
        <v>1926</v>
      </c>
      <c r="U196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0" s="50" t="str">
        <f>IFERROR(INDEX(Tab_UBIGEO[],MATCH(PlnMsv_Tab_DocumentosAux[[#This Row],[ADQ_UBIGEO]],Tab_UBIGEO[UBIGEO],0),MATCH($V$34,Tab_UBIGEO[#Headers],0)),"")</f>
        <v/>
      </c>
      <c r="W1960" s="50" t="str">
        <f>IFERROR(INDEX(Tab_UBIGEO[],MATCH(PlnMsv_Tab_DocumentosAux[[#This Row],[ADQ_UBIGEO]],Tab_UBIGEO[UBIGEO],0),MATCH($W$34,Tab_UBIGEO[#Headers],0)),"")</f>
        <v/>
      </c>
      <c r="X1960" s="51" t="str">
        <f>IFERROR(INDEX(Tab_UBIGEO[],MATCH(PlnMsv_Tab_Documentos[[#This Row],[Departamento]],Tab_UBIGEO[Departamento],0),MATCH(X$34,Tab_UBIGEO[#Headers],0)),"")</f>
        <v/>
      </c>
      <c r="Y1960" s="51" t="str">
        <f>IFERROR(INDEX(Tab_UBIGEO[],MATCH(PlnMsv_Tab_Documentos[[#This Row],[Provincia]],Tab_UBIGEO[Provincia],0),MATCH(Y$34,Tab_UBIGEO[#Headers],0)),"")</f>
        <v/>
      </c>
      <c r="Z1960" s="50" t="str">
        <f>IF(PlnMsv_Tab_Documentos[[#This Row],[Departamento]]&lt;&gt;"",IF(COUNTIF(Tab_UBIGEO[Departamento],PlnMsv_Tab_Documentos[[#This Row],[Departamento]])&gt;=1,1,0),"")</f>
        <v/>
      </c>
      <c r="AA196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0" s="34"/>
    </row>
    <row r="1961" spans="3:29" ht="27.6" customHeight="1">
      <c r="C1961" s="88"/>
      <c r="D1961" s="89"/>
      <c r="E1961" s="90"/>
      <c r="F1961" s="91"/>
      <c r="G1961" s="92"/>
      <c r="H1961" s="93"/>
      <c r="I1961" s="93"/>
      <c r="J1961" s="94"/>
      <c r="K1961" s="94"/>
      <c r="L1961" s="94"/>
      <c r="M1961" s="94"/>
      <c r="N1961" s="94"/>
      <c r="O1961" s="95"/>
      <c r="P1961" s="96"/>
      <c r="T1961" s="49">
        <v>1927</v>
      </c>
      <c r="U196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1" s="50" t="str">
        <f>IFERROR(INDEX(Tab_UBIGEO[],MATCH(PlnMsv_Tab_DocumentosAux[[#This Row],[ADQ_UBIGEO]],Tab_UBIGEO[UBIGEO],0),MATCH($V$34,Tab_UBIGEO[#Headers],0)),"")</f>
        <v/>
      </c>
      <c r="W1961" s="50" t="str">
        <f>IFERROR(INDEX(Tab_UBIGEO[],MATCH(PlnMsv_Tab_DocumentosAux[[#This Row],[ADQ_UBIGEO]],Tab_UBIGEO[UBIGEO],0),MATCH($W$34,Tab_UBIGEO[#Headers],0)),"")</f>
        <v/>
      </c>
      <c r="X1961" s="51" t="str">
        <f>IFERROR(INDEX(Tab_UBIGEO[],MATCH(PlnMsv_Tab_Documentos[[#This Row],[Departamento]],Tab_UBIGEO[Departamento],0),MATCH(X$34,Tab_UBIGEO[#Headers],0)),"")</f>
        <v/>
      </c>
      <c r="Y1961" s="51" t="str">
        <f>IFERROR(INDEX(Tab_UBIGEO[],MATCH(PlnMsv_Tab_Documentos[[#This Row],[Provincia]],Tab_UBIGEO[Provincia],0),MATCH(Y$34,Tab_UBIGEO[#Headers],0)),"")</f>
        <v/>
      </c>
      <c r="Z1961" s="50" t="str">
        <f>IF(PlnMsv_Tab_Documentos[[#This Row],[Departamento]]&lt;&gt;"",IF(COUNTIF(Tab_UBIGEO[Departamento],PlnMsv_Tab_Documentos[[#This Row],[Departamento]])&gt;=1,1,0),"")</f>
        <v/>
      </c>
      <c r="AA196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1" s="34"/>
    </row>
    <row r="1962" spans="3:29" ht="27.6" customHeight="1">
      <c r="C1962" s="88"/>
      <c r="D1962" s="89"/>
      <c r="E1962" s="90"/>
      <c r="F1962" s="91"/>
      <c r="G1962" s="92"/>
      <c r="H1962" s="93"/>
      <c r="I1962" s="93"/>
      <c r="J1962" s="94"/>
      <c r="K1962" s="94"/>
      <c r="L1962" s="94"/>
      <c r="M1962" s="94"/>
      <c r="N1962" s="94"/>
      <c r="O1962" s="95"/>
      <c r="P1962" s="96"/>
      <c r="T1962" s="49">
        <v>1928</v>
      </c>
      <c r="U196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2" s="50" t="str">
        <f>IFERROR(INDEX(Tab_UBIGEO[],MATCH(PlnMsv_Tab_DocumentosAux[[#This Row],[ADQ_UBIGEO]],Tab_UBIGEO[UBIGEO],0),MATCH($V$34,Tab_UBIGEO[#Headers],0)),"")</f>
        <v/>
      </c>
      <c r="W1962" s="50" t="str">
        <f>IFERROR(INDEX(Tab_UBIGEO[],MATCH(PlnMsv_Tab_DocumentosAux[[#This Row],[ADQ_UBIGEO]],Tab_UBIGEO[UBIGEO],0),MATCH($W$34,Tab_UBIGEO[#Headers],0)),"")</f>
        <v/>
      </c>
      <c r="X1962" s="51" t="str">
        <f>IFERROR(INDEX(Tab_UBIGEO[],MATCH(PlnMsv_Tab_Documentos[[#This Row],[Departamento]],Tab_UBIGEO[Departamento],0),MATCH(X$34,Tab_UBIGEO[#Headers],0)),"")</f>
        <v/>
      </c>
      <c r="Y1962" s="51" t="str">
        <f>IFERROR(INDEX(Tab_UBIGEO[],MATCH(PlnMsv_Tab_Documentos[[#This Row],[Provincia]],Tab_UBIGEO[Provincia],0),MATCH(Y$34,Tab_UBIGEO[#Headers],0)),"")</f>
        <v/>
      </c>
      <c r="Z1962" s="50" t="str">
        <f>IF(PlnMsv_Tab_Documentos[[#This Row],[Departamento]]&lt;&gt;"",IF(COUNTIF(Tab_UBIGEO[Departamento],PlnMsv_Tab_Documentos[[#This Row],[Departamento]])&gt;=1,1,0),"")</f>
        <v/>
      </c>
      <c r="AA196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2" s="34"/>
    </row>
    <row r="1963" spans="3:29" ht="27.6" customHeight="1">
      <c r="C1963" s="88"/>
      <c r="D1963" s="89"/>
      <c r="E1963" s="90"/>
      <c r="F1963" s="91"/>
      <c r="G1963" s="92"/>
      <c r="H1963" s="93"/>
      <c r="I1963" s="93"/>
      <c r="J1963" s="94"/>
      <c r="K1963" s="94"/>
      <c r="L1963" s="94"/>
      <c r="M1963" s="94"/>
      <c r="N1963" s="94"/>
      <c r="O1963" s="95"/>
      <c r="P1963" s="96"/>
      <c r="T1963" s="49">
        <v>1929</v>
      </c>
      <c r="U196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3" s="50" t="str">
        <f>IFERROR(INDEX(Tab_UBIGEO[],MATCH(PlnMsv_Tab_DocumentosAux[[#This Row],[ADQ_UBIGEO]],Tab_UBIGEO[UBIGEO],0),MATCH($V$34,Tab_UBIGEO[#Headers],0)),"")</f>
        <v/>
      </c>
      <c r="W1963" s="50" t="str">
        <f>IFERROR(INDEX(Tab_UBIGEO[],MATCH(PlnMsv_Tab_DocumentosAux[[#This Row],[ADQ_UBIGEO]],Tab_UBIGEO[UBIGEO],0),MATCH($W$34,Tab_UBIGEO[#Headers],0)),"")</f>
        <v/>
      </c>
      <c r="X1963" s="51" t="str">
        <f>IFERROR(INDEX(Tab_UBIGEO[],MATCH(PlnMsv_Tab_Documentos[[#This Row],[Departamento]],Tab_UBIGEO[Departamento],0),MATCH(X$34,Tab_UBIGEO[#Headers],0)),"")</f>
        <v/>
      </c>
      <c r="Y1963" s="51" t="str">
        <f>IFERROR(INDEX(Tab_UBIGEO[],MATCH(PlnMsv_Tab_Documentos[[#This Row],[Provincia]],Tab_UBIGEO[Provincia],0),MATCH(Y$34,Tab_UBIGEO[#Headers],0)),"")</f>
        <v/>
      </c>
      <c r="Z1963" s="50" t="str">
        <f>IF(PlnMsv_Tab_Documentos[[#This Row],[Departamento]]&lt;&gt;"",IF(COUNTIF(Tab_UBIGEO[Departamento],PlnMsv_Tab_Documentos[[#This Row],[Departamento]])&gt;=1,1,0),"")</f>
        <v/>
      </c>
      <c r="AA196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3" s="34"/>
    </row>
    <row r="1964" spans="3:29" ht="27.6" customHeight="1">
      <c r="C1964" s="88"/>
      <c r="D1964" s="89"/>
      <c r="E1964" s="90"/>
      <c r="F1964" s="91"/>
      <c r="G1964" s="92"/>
      <c r="H1964" s="93"/>
      <c r="I1964" s="93"/>
      <c r="J1964" s="94"/>
      <c r="K1964" s="94"/>
      <c r="L1964" s="94"/>
      <c r="M1964" s="94"/>
      <c r="N1964" s="94"/>
      <c r="O1964" s="95"/>
      <c r="P1964" s="96"/>
      <c r="T1964" s="49">
        <v>1930</v>
      </c>
      <c r="U196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4" s="50" t="str">
        <f>IFERROR(INDEX(Tab_UBIGEO[],MATCH(PlnMsv_Tab_DocumentosAux[[#This Row],[ADQ_UBIGEO]],Tab_UBIGEO[UBIGEO],0),MATCH($V$34,Tab_UBIGEO[#Headers],0)),"")</f>
        <v/>
      </c>
      <c r="W1964" s="50" t="str">
        <f>IFERROR(INDEX(Tab_UBIGEO[],MATCH(PlnMsv_Tab_DocumentosAux[[#This Row],[ADQ_UBIGEO]],Tab_UBIGEO[UBIGEO],0),MATCH($W$34,Tab_UBIGEO[#Headers],0)),"")</f>
        <v/>
      </c>
      <c r="X1964" s="51" t="str">
        <f>IFERROR(INDEX(Tab_UBIGEO[],MATCH(PlnMsv_Tab_Documentos[[#This Row],[Departamento]],Tab_UBIGEO[Departamento],0),MATCH(X$34,Tab_UBIGEO[#Headers],0)),"")</f>
        <v/>
      </c>
      <c r="Y1964" s="51" t="str">
        <f>IFERROR(INDEX(Tab_UBIGEO[],MATCH(PlnMsv_Tab_Documentos[[#This Row],[Provincia]],Tab_UBIGEO[Provincia],0),MATCH(Y$34,Tab_UBIGEO[#Headers],0)),"")</f>
        <v/>
      </c>
      <c r="Z1964" s="50" t="str">
        <f>IF(PlnMsv_Tab_Documentos[[#This Row],[Departamento]]&lt;&gt;"",IF(COUNTIF(Tab_UBIGEO[Departamento],PlnMsv_Tab_Documentos[[#This Row],[Departamento]])&gt;=1,1,0),"")</f>
        <v/>
      </c>
      <c r="AA196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4" s="34"/>
    </row>
    <row r="1965" spans="3:29" ht="27.6" customHeight="1">
      <c r="C1965" s="88"/>
      <c r="D1965" s="89"/>
      <c r="E1965" s="90"/>
      <c r="F1965" s="91"/>
      <c r="G1965" s="92"/>
      <c r="H1965" s="93"/>
      <c r="I1965" s="93"/>
      <c r="J1965" s="94"/>
      <c r="K1965" s="94"/>
      <c r="L1965" s="94"/>
      <c r="M1965" s="94"/>
      <c r="N1965" s="94"/>
      <c r="O1965" s="95"/>
      <c r="P1965" s="96"/>
      <c r="T1965" s="49">
        <v>1931</v>
      </c>
      <c r="U196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5" s="50" t="str">
        <f>IFERROR(INDEX(Tab_UBIGEO[],MATCH(PlnMsv_Tab_DocumentosAux[[#This Row],[ADQ_UBIGEO]],Tab_UBIGEO[UBIGEO],0),MATCH($V$34,Tab_UBIGEO[#Headers],0)),"")</f>
        <v/>
      </c>
      <c r="W1965" s="50" t="str">
        <f>IFERROR(INDEX(Tab_UBIGEO[],MATCH(PlnMsv_Tab_DocumentosAux[[#This Row],[ADQ_UBIGEO]],Tab_UBIGEO[UBIGEO],0),MATCH($W$34,Tab_UBIGEO[#Headers],0)),"")</f>
        <v/>
      </c>
      <c r="X1965" s="51" t="str">
        <f>IFERROR(INDEX(Tab_UBIGEO[],MATCH(PlnMsv_Tab_Documentos[[#This Row],[Departamento]],Tab_UBIGEO[Departamento],0),MATCH(X$34,Tab_UBIGEO[#Headers],0)),"")</f>
        <v/>
      </c>
      <c r="Y1965" s="51" t="str">
        <f>IFERROR(INDEX(Tab_UBIGEO[],MATCH(PlnMsv_Tab_Documentos[[#This Row],[Provincia]],Tab_UBIGEO[Provincia],0),MATCH(Y$34,Tab_UBIGEO[#Headers],0)),"")</f>
        <v/>
      </c>
      <c r="Z1965" s="50" t="str">
        <f>IF(PlnMsv_Tab_Documentos[[#This Row],[Departamento]]&lt;&gt;"",IF(COUNTIF(Tab_UBIGEO[Departamento],PlnMsv_Tab_Documentos[[#This Row],[Departamento]])&gt;=1,1,0),"")</f>
        <v/>
      </c>
      <c r="AA196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5" s="34"/>
    </row>
    <row r="1966" spans="3:29" ht="27.6" customHeight="1">
      <c r="C1966" s="88"/>
      <c r="D1966" s="89"/>
      <c r="E1966" s="90"/>
      <c r="F1966" s="91"/>
      <c r="G1966" s="92"/>
      <c r="H1966" s="93"/>
      <c r="I1966" s="93"/>
      <c r="J1966" s="94"/>
      <c r="K1966" s="94"/>
      <c r="L1966" s="94"/>
      <c r="M1966" s="94"/>
      <c r="N1966" s="94"/>
      <c r="O1966" s="95"/>
      <c r="P1966" s="96"/>
      <c r="T1966" s="49">
        <v>1932</v>
      </c>
      <c r="U196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6" s="50" t="str">
        <f>IFERROR(INDEX(Tab_UBIGEO[],MATCH(PlnMsv_Tab_DocumentosAux[[#This Row],[ADQ_UBIGEO]],Tab_UBIGEO[UBIGEO],0),MATCH($V$34,Tab_UBIGEO[#Headers],0)),"")</f>
        <v/>
      </c>
      <c r="W1966" s="50" t="str">
        <f>IFERROR(INDEX(Tab_UBIGEO[],MATCH(PlnMsv_Tab_DocumentosAux[[#This Row],[ADQ_UBIGEO]],Tab_UBIGEO[UBIGEO],0),MATCH($W$34,Tab_UBIGEO[#Headers],0)),"")</f>
        <v/>
      </c>
      <c r="X1966" s="51" t="str">
        <f>IFERROR(INDEX(Tab_UBIGEO[],MATCH(PlnMsv_Tab_Documentos[[#This Row],[Departamento]],Tab_UBIGEO[Departamento],0),MATCH(X$34,Tab_UBIGEO[#Headers],0)),"")</f>
        <v/>
      </c>
      <c r="Y1966" s="51" t="str">
        <f>IFERROR(INDEX(Tab_UBIGEO[],MATCH(PlnMsv_Tab_Documentos[[#This Row],[Provincia]],Tab_UBIGEO[Provincia],0),MATCH(Y$34,Tab_UBIGEO[#Headers],0)),"")</f>
        <v/>
      </c>
      <c r="Z1966" s="50" t="str">
        <f>IF(PlnMsv_Tab_Documentos[[#This Row],[Departamento]]&lt;&gt;"",IF(COUNTIF(Tab_UBIGEO[Departamento],PlnMsv_Tab_Documentos[[#This Row],[Departamento]])&gt;=1,1,0),"")</f>
        <v/>
      </c>
      <c r="AA196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6" s="34"/>
    </row>
    <row r="1967" spans="3:29" ht="27.6" customHeight="1">
      <c r="C1967" s="88"/>
      <c r="D1967" s="89"/>
      <c r="E1967" s="90"/>
      <c r="F1967" s="91"/>
      <c r="G1967" s="92"/>
      <c r="H1967" s="93"/>
      <c r="I1967" s="93"/>
      <c r="J1967" s="94"/>
      <c r="K1967" s="94"/>
      <c r="L1967" s="94"/>
      <c r="M1967" s="94"/>
      <c r="N1967" s="94"/>
      <c r="O1967" s="95"/>
      <c r="P1967" s="96"/>
      <c r="T1967" s="49">
        <v>1933</v>
      </c>
      <c r="U196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7" s="50" t="str">
        <f>IFERROR(INDEX(Tab_UBIGEO[],MATCH(PlnMsv_Tab_DocumentosAux[[#This Row],[ADQ_UBIGEO]],Tab_UBIGEO[UBIGEO],0),MATCH($V$34,Tab_UBIGEO[#Headers],0)),"")</f>
        <v/>
      </c>
      <c r="W1967" s="50" t="str">
        <f>IFERROR(INDEX(Tab_UBIGEO[],MATCH(PlnMsv_Tab_DocumentosAux[[#This Row],[ADQ_UBIGEO]],Tab_UBIGEO[UBIGEO],0),MATCH($W$34,Tab_UBIGEO[#Headers],0)),"")</f>
        <v/>
      </c>
      <c r="X1967" s="51" t="str">
        <f>IFERROR(INDEX(Tab_UBIGEO[],MATCH(PlnMsv_Tab_Documentos[[#This Row],[Departamento]],Tab_UBIGEO[Departamento],0),MATCH(X$34,Tab_UBIGEO[#Headers],0)),"")</f>
        <v/>
      </c>
      <c r="Y1967" s="51" t="str">
        <f>IFERROR(INDEX(Tab_UBIGEO[],MATCH(PlnMsv_Tab_Documentos[[#This Row],[Provincia]],Tab_UBIGEO[Provincia],0),MATCH(Y$34,Tab_UBIGEO[#Headers],0)),"")</f>
        <v/>
      </c>
      <c r="Z1967" s="50" t="str">
        <f>IF(PlnMsv_Tab_Documentos[[#This Row],[Departamento]]&lt;&gt;"",IF(COUNTIF(Tab_UBIGEO[Departamento],PlnMsv_Tab_Documentos[[#This Row],[Departamento]])&gt;=1,1,0),"")</f>
        <v/>
      </c>
      <c r="AA196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7" s="34"/>
    </row>
    <row r="1968" spans="3:29" ht="27.6" customHeight="1">
      <c r="C1968" s="88"/>
      <c r="D1968" s="89"/>
      <c r="E1968" s="90"/>
      <c r="F1968" s="91"/>
      <c r="G1968" s="92"/>
      <c r="H1968" s="93"/>
      <c r="I1968" s="93"/>
      <c r="J1968" s="94"/>
      <c r="K1968" s="94"/>
      <c r="L1968" s="94"/>
      <c r="M1968" s="94"/>
      <c r="N1968" s="94"/>
      <c r="O1968" s="95"/>
      <c r="P1968" s="96"/>
      <c r="T1968" s="49">
        <v>1934</v>
      </c>
      <c r="U196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8" s="50" t="str">
        <f>IFERROR(INDEX(Tab_UBIGEO[],MATCH(PlnMsv_Tab_DocumentosAux[[#This Row],[ADQ_UBIGEO]],Tab_UBIGEO[UBIGEO],0),MATCH($V$34,Tab_UBIGEO[#Headers],0)),"")</f>
        <v/>
      </c>
      <c r="W1968" s="50" t="str">
        <f>IFERROR(INDEX(Tab_UBIGEO[],MATCH(PlnMsv_Tab_DocumentosAux[[#This Row],[ADQ_UBIGEO]],Tab_UBIGEO[UBIGEO],0),MATCH($W$34,Tab_UBIGEO[#Headers],0)),"")</f>
        <v/>
      </c>
      <c r="X1968" s="51" t="str">
        <f>IFERROR(INDEX(Tab_UBIGEO[],MATCH(PlnMsv_Tab_Documentos[[#This Row],[Departamento]],Tab_UBIGEO[Departamento],0),MATCH(X$34,Tab_UBIGEO[#Headers],0)),"")</f>
        <v/>
      </c>
      <c r="Y1968" s="51" t="str">
        <f>IFERROR(INDEX(Tab_UBIGEO[],MATCH(PlnMsv_Tab_Documentos[[#This Row],[Provincia]],Tab_UBIGEO[Provincia],0),MATCH(Y$34,Tab_UBIGEO[#Headers],0)),"")</f>
        <v/>
      </c>
      <c r="Z1968" s="50" t="str">
        <f>IF(PlnMsv_Tab_Documentos[[#This Row],[Departamento]]&lt;&gt;"",IF(COUNTIF(Tab_UBIGEO[Departamento],PlnMsv_Tab_Documentos[[#This Row],[Departamento]])&gt;=1,1,0),"")</f>
        <v/>
      </c>
      <c r="AA196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8" s="34"/>
    </row>
    <row r="1969" spans="3:29" ht="27.6" customHeight="1">
      <c r="C1969" s="88"/>
      <c r="D1969" s="89"/>
      <c r="E1969" s="90"/>
      <c r="F1969" s="91"/>
      <c r="G1969" s="92"/>
      <c r="H1969" s="93"/>
      <c r="I1969" s="93"/>
      <c r="J1969" s="94"/>
      <c r="K1969" s="94"/>
      <c r="L1969" s="94"/>
      <c r="M1969" s="94"/>
      <c r="N1969" s="94"/>
      <c r="O1969" s="95"/>
      <c r="P1969" s="96"/>
      <c r="T1969" s="49">
        <v>1935</v>
      </c>
      <c r="U196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69" s="50" t="str">
        <f>IFERROR(INDEX(Tab_UBIGEO[],MATCH(PlnMsv_Tab_DocumentosAux[[#This Row],[ADQ_UBIGEO]],Tab_UBIGEO[UBIGEO],0),MATCH($V$34,Tab_UBIGEO[#Headers],0)),"")</f>
        <v/>
      </c>
      <c r="W1969" s="50" t="str">
        <f>IFERROR(INDEX(Tab_UBIGEO[],MATCH(PlnMsv_Tab_DocumentosAux[[#This Row],[ADQ_UBIGEO]],Tab_UBIGEO[UBIGEO],0),MATCH($W$34,Tab_UBIGEO[#Headers],0)),"")</f>
        <v/>
      </c>
      <c r="X1969" s="51" t="str">
        <f>IFERROR(INDEX(Tab_UBIGEO[],MATCH(PlnMsv_Tab_Documentos[[#This Row],[Departamento]],Tab_UBIGEO[Departamento],0),MATCH(X$34,Tab_UBIGEO[#Headers],0)),"")</f>
        <v/>
      </c>
      <c r="Y1969" s="51" t="str">
        <f>IFERROR(INDEX(Tab_UBIGEO[],MATCH(PlnMsv_Tab_Documentos[[#This Row],[Provincia]],Tab_UBIGEO[Provincia],0),MATCH(Y$34,Tab_UBIGEO[#Headers],0)),"")</f>
        <v/>
      </c>
      <c r="Z1969" s="50" t="str">
        <f>IF(PlnMsv_Tab_Documentos[[#This Row],[Departamento]]&lt;&gt;"",IF(COUNTIF(Tab_UBIGEO[Departamento],PlnMsv_Tab_Documentos[[#This Row],[Departamento]])&gt;=1,1,0),"")</f>
        <v/>
      </c>
      <c r="AA196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6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69" s="34"/>
    </row>
    <row r="1970" spans="3:29" ht="27.6" customHeight="1">
      <c r="C1970" s="88"/>
      <c r="D1970" s="89"/>
      <c r="E1970" s="90"/>
      <c r="F1970" s="91"/>
      <c r="G1970" s="92"/>
      <c r="H1970" s="93"/>
      <c r="I1970" s="93"/>
      <c r="J1970" s="94"/>
      <c r="K1970" s="94"/>
      <c r="L1970" s="94"/>
      <c r="M1970" s="94"/>
      <c r="N1970" s="94"/>
      <c r="O1970" s="95"/>
      <c r="P1970" s="96"/>
      <c r="T1970" s="49">
        <v>1936</v>
      </c>
      <c r="U197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0" s="50" t="str">
        <f>IFERROR(INDEX(Tab_UBIGEO[],MATCH(PlnMsv_Tab_DocumentosAux[[#This Row],[ADQ_UBIGEO]],Tab_UBIGEO[UBIGEO],0),MATCH($V$34,Tab_UBIGEO[#Headers],0)),"")</f>
        <v/>
      </c>
      <c r="W1970" s="50" t="str">
        <f>IFERROR(INDEX(Tab_UBIGEO[],MATCH(PlnMsv_Tab_DocumentosAux[[#This Row],[ADQ_UBIGEO]],Tab_UBIGEO[UBIGEO],0),MATCH($W$34,Tab_UBIGEO[#Headers],0)),"")</f>
        <v/>
      </c>
      <c r="X1970" s="51" t="str">
        <f>IFERROR(INDEX(Tab_UBIGEO[],MATCH(PlnMsv_Tab_Documentos[[#This Row],[Departamento]],Tab_UBIGEO[Departamento],0),MATCH(X$34,Tab_UBIGEO[#Headers],0)),"")</f>
        <v/>
      </c>
      <c r="Y1970" s="51" t="str">
        <f>IFERROR(INDEX(Tab_UBIGEO[],MATCH(PlnMsv_Tab_Documentos[[#This Row],[Provincia]],Tab_UBIGEO[Provincia],0),MATCH(Y$34,Tab_UBIGEO[#Headers],0)),"")</f>
        <v/>
      </c>
      <c r="Z1970" s="50" t="str">
        <f>IF(PlnMsv_Tab_Documentos[[#This Row],[Departamento]]&lt;&gt;"",IF(COUNTIF(Tab_UBIGEO[Departamento],PlnMsv_Tab_Documentos[[#This Row],[Departamento]])&gt;=1,1,0),"")</f>
        <v/>
      </c>
      <c r="AA197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0" s="34"/>
    </row>
    <row r="1971" spans="3:29" ht="27.6" customHeight="1">
      <c r="C1971" s="88"/>
      <c r="D1971" s="89"/>
      <c r="E1971" s="90"/>
      <c r="F1971" s="91"/>
      <c r="G1971" s="92"/>
      <c r="H1971" s="93"/>
      <c r="I1971" s="93"/>
      <c r="J1971" s="94"/>
      <c r="K1971" s="94"/>
      <c r="L1971" s="94"/>
      <c r="M1971" s="94"/>
      <c r="N1971" s="94"/>
      <c r="O1971" s="95"/>
      <c r="P1971" s="96"/>
      <c r="T1971" s="49">
        <v>1937</v>
      </c>
      <c r="U197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1" s="50" t="str">
        <f>IFERROR(INDEX(Tab_UBIGEO[],MATCH(PlnMsv_Tab_DocumentosAux[[#This Row],[ADQ_UBIGEO]],Tab_UBIGEO[UBIGEO],0),MATCH($V$34,Tab_UBIGEO[#Headers],0)),"")</f>
        <v/>
      </c>
      <c r="W1971" s="50" t="str">
        <f>IFERROR(INDEX(Tab_UBIGEO[],MATCH(PlnMsv_Tab_DocumentosAux[[#This Row],[ADQ_UBIGEO]],Tab_UBIGEO[UBIGEO],0),MATCH($W$34,Tab_UBIGEO[#Headers],0)),"")</f>
        <v/>
      </c>
      <c r="X1971" s="51" t="str">
        <f>IFERROR(INDEX(Tab_UBIGEO[],MATCH(PlnMsv_Tab_Documentos[[#This Row],[Departamento]],Tab_UBIGEO[Departamento],0),MATCH(X$34,Tab_UBIGEO[#Headers],0)),"")</f>
        <v/>
      </c>
      <c r="Y1971" s="51" t="str">
        <f>IFERROR(INDEX(Tab_UBIGEO[],MATCH(PlnMsv_Tab_Documentos[[#This Row],[Provincia]],Tab_UBIGEO[Provincia],0),MATCH(Y$34,Tab_UBIGEO[#Headers],0)),"")</f>
        <v/>
      </c>
      <c r="Z1971" s="50" t="str">
        <f>IF(PlnMsv_Tab_Documentos[[#This Row],[Departamento]]&lt;&gt;"",IF(COUNTIF(Tab_UBIGEO[Departamento],PlnMsv_Tab_Documentos[[#This Row],[Departamento]])&gt;=1,1,0),"")</f>
        <v/>
      </c>
      <c r="AA197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1" s="34"/>
    </row>
    <row r="1972" spans="3:29" ht="27.6" customHeight="1">
      <c r="C1972" s="88"/>
      <c r="D1972" s="89"/>
      <c r="E1972" s="90"/>
      <c r="F1972" s="91"/>
      <c r="G1972" s="92"/>
      <c r="H1972" s="93"/>
      <c r="I1972" s="93"/>
      <c r="J1972" s="94"/>
      <c r="K1972" s="94"/>
      <c r="L1972" s="94"/>
      <c r="M1972" s="94"/>
      <c r="N1972" s="94"/>
      <c r="O1972" s="95"/>
      <c r="P1972" s="96"/>
      <c r="T1972" s="49">
        <v>1938</v>
      </c>
      <c r="U197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2" s="50" t="str">
        <f>IFERROR(INDEX(Tab_UBIGEO[],MATCH(PlnMsv_Tab_DocumentosAux[[#This Row],[ADQ_UBIGEO]],Tab_UBIGEO[UBIGEO],0),MATCH($V$34,Tab_UBIGEO[#Headers],0)),"")</f>
        <v/>
      </c>
      <c r="W1972" s="50" t="str">
        <f>IFERROR(INDEX(Tab_UBIGEO[],MATCH(PlnMsv_Tab_DocumentosAux[[#This Row],[ADQ_UBIGEO]],Tab_UBIGEO[UBIGEO],0),MATCH($W$34,Tab_UBIGEO[#Headers],0)),"")</f>
        <v/>
      </c>
      <c r="X1972" s="51" t="str">
        <f>IFERROR(INDEX(Tab_UBIGEO[],MATCH(PlnMsv_Tab_Documentos[[#This Row],[Departamento]],Tab_UBIGEO[Departamento],0),MATCH(X$34,Tab_UBIGEO[#Headers],0)),"")</f>
        <v/>
      </c>
      <c r="Y1972" s="51" t="str">
        <f>IFERROR(INDEX(Tab_UBIGEO[],MATCH(PlnMsv_Tab_Documentos[[#This Row],[Provincia]],Tab_UBIGEO[Provincia],0),MATCH(Y$34,Tab_UBIGEO[#Headers],0)),"")</f>
        <v/>
      </c>
      <c r="Z1972" s="50" t="str">
        <f>IF(PlnMsv_Tab_Documentos[[#This Row],[Departamento]]&lt;&gt;"",IF(COUNTIF(Tab_UBIGEO[Departamento],PlnMsv_Tab_Documentos[[#This Row],[Departamento]])&gt;=1,1,0),"")</f>
        <v/>
      </c>
      <c r="AA197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2" s="34"/>
    </row>
    <row r="1973" spans="3:29" ht="27.6" customHeight="1">
      <c r="C1973" s="88"/>
      <c r="D1973" s="89"/>
      <c r="E1973" s="90"/>
      <c r="F1973" s="91"/>
      <c r="G1973" s="92"/>
      <c r="H1973" s="93"/>
      <c r="I1973" s="93"/>
      <c r="J1973" s="94"/>
      <c r="K1973" s="94"/>
      <c r="L1973" s="94"/>
      <c r="M1973" s="94"/>
      <c r="N1973" s="94"/>
      <c r="O1973" s="95"/>
      <c r="P1973" s="96"/>
      <c r="T1973" s="49">
        <v>1939</v>
      </c>
      <c r="U197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3" s="50" t="str">
        <f>IFERROR(INDEX(Tab_UBIGEO[],MATCH(PlnMsv_Tab_DocumentosAux[[#This Row],[ADQ_UBIGEO]],Tab_UBIGEO[UBIGEO],0),MATCH($V$34,Tab_UBIGEO[#Headers],0)),"")</f>
        <v/>
      </c>
      <c r="W1973" s="50" t="str">
        <f>IFERROR(INDEX(Tab_UBIGEO[],MATCH(PlnMsv_Tab_DocumentosAux[[#This Row],[ADQ_UBIGEO]],Tab_UBIGEO[UBIGEO],0),MATCH($W$34,Tab_UBIGEO[#Headers],0)),"")</f>
        <v/>
      </c>
      <c r="X1973" s="51" t="str">
        <f>IFERROR(INDEX(Tab_UBIGEO[],MATCH(PlnMsv_Tab_Documentos[[#This Row],[Departamento]],Tab_UBIGEO[Departamento],0),MATCH(X$34,Tab_UBIGEO[#Headers],0)),"")</f>
        <v/>
      </c>
      <c r="Y1973" s="51" t="str">
        <f>IFERROR(INDEX(Tab_UBIGEO[],MATCH(PlnMsv_Tab_Documentos[[#This Row],[Provincia]],Tab_UBIGEO[Provincia],0),MATCH(Y$34,Tab_UBIGEO[#Headers],0)),"")</f>
        <v/>
      </c>
      <c r="Z1973" s="50" t="str">
        <f>IF(PlnMsv_Tab_Documentos[[#This Row],[Departamento]]&lt;&gt;"",IF(COUNTIF(Tab_UBIGEO[Departamento],PlnMsv_Tab_Documentos[[#This Row],[Departamento]])&gt;=1,1,0),"")</f>
        <v/>
      </c>
      <c r="AA197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3" s="34"/>
    </row>
    <row r="1974" spans="3:29" ht="27.6" customHeight="1">
      <c r="C1974" s="88"/>
      <c r="D1974" s="89"/>
      <c r="E1974" s="90"/>
      <c r="F1974" s="91"/>
      <c r="G1974" s="92"/>
      <c r="H1974" s="93"/>
      <c r="I1974" s="93"/>
      <c r="J1974" s="94"/>
      <c r="K1974" s="94"/>
      <c r="L1974" s="94"/>
      <c r="M1974" s="94"/>
      <c r="N1974" s="94"/>
      <c r="O1974" s="95"/>
      <c r="P1974" s="96"/>
      <c r="T1974" s="49">
        <v>1940</v>
      </c>
      <c r="U197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4" s="50" t="str">
        <f>IFERROR(INDEX(Tab_UBIGEO[],MATCH(PlnMsv_Tab_DocumentosAux[[#This Row],[ADQ_UBIGEO]],Tab_UBIGEO[UBIGEO],0),MATCH($V$34,Tab_UBIGEO[#Headers],0)),"")</f>
        <v/>
      </c>
      <c r="W1974" s="50" t="str">
        <f>IFERROR(INDEX(Tab_UBIGEO[],MATCH(PlnMsv_Tab_DocumentosAux[[#This Row],[ADQ_UBIGEO]],Tab_UBIGEO[UBIGEO],0),MATCH($W$34,Tab_UBIGEO[#Headers],0)),"")</f>
        <v/>
      </c>
      <c r="X1974" s="51" t="str">
        <f>IFERROR(INDEX(Tab_UBIGEO[],MATCH(PlnMsv_Tab_Documentos[[#This Row],[Departamento]],Tab_UBIGEO[Departamento],0),MATCH(X$34,Tab_UBIGEO[#Headers],0)),"")</f>
        <v/>
      </c>
      <c r="Y1974" s="51" t="str">
        <f>IFERROR(INDEX(Tab_UBIGEO[],MATCH(PlnMsv_Tab_Documentos[[#This Row],[Provincia]],Tab_UBIGEO[Provincia],0),MATCH(Y$34,Tab_UBIGEO[#Headers],0)),"")</f>
        <v/>
      </c>
      <c r="Z1974" s="50" t="str">
        <f>IF(PlnMsv_Tab_Documentos[[#This Row],[Departamento]]&lt;&gt;"",IF(COUNTIF(Tab_UBIGEO[Departamento],PlnMsv_Tab_Documentos[[#This Row],[Departamento]])&gt;=1,1,0),"")</f>
        <v/>
      </c>
      <c r="AA197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4" s="34"/>
    </row>
    <row r="1975" spans="3:29" ht="27.6" customHeight="1">
      <c r="C1975" s="88"/>
      <c r="D1975" s="89"/>
      <c r="E1975" s="90"/>
      <c r="F1975" s="91"/>
      <c r="G1975" s="92"/>
      <c r="H1975" s="93"/>
      <c r="I1975" s="93"/>
      <c r="J1975" s="94"/>
      <c r="K1975" s="94"/>
      <c r="L1975" s="94"/>
      <c r="M1975" s="94"/>
      <c r="N1975" s="94"/>
      <c r="O1975" s="95"/>
      <c r="P1975" s="96"/>
      <c r="T1975" s="49">
        <v>1941</v>
      </c>
      <c r="U197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5" s="50" t="str">
        <f>IFERROR(INDEX(Tab_UBIGEO[],MATCH(PlnMsv_Tab_DocumentosAux[[#This Row],[ADQ_UBIGEO]],Tab_UBIGEO[UBIGEO],0),MATCH($V$34,Tab_UBIGEO[#Headers],0)),"")</f>
        <v/>
      </c>
      <c r="W1975" s="50" t="str">
        <f>IFERROR(INDEX(Tab_UBIGEO[],MATCH(PlnMsv_Tab_DocumentosAux[[#This Row],[ADQ_UBIGEO]],Tab_UBIGEO[UBIGEO],0),MATCH($W$34,Tab_UBIGEO[#Headers],0)),"")</f>
        <v/>
      </c>
      <c r="X1975" s="51" t="str">
        <f>IFERROR(INDEX(Tab_UBIGEO[],MATCH(PlnMsv_Tab_Documentos[[#This Row],[Departamento]],Tab_UBIGEO[Departamento],0),MATCH(X$34,Tab_UBIGEO[#Headers],0)),"")</f>
        <v/>
      </c>
      <c r="Y1975" s="51" t="str">
        <f>IFERROR(INDEX(Tab_UBIGEO[],MATCH(PlnMsv_Tab_Documentos[[#This Row],[Provincia]],Tab_UBIGEO[Provincia],0),MATCH(Y$34,Tab_UBIGEO[#Headers],0)),"")</f>
        <v/>
      </c>
      <c r="Z1975" s="50" t="str">
        <f>IF(PlnMsv_Tab_Documentos[[#This Row],[Departamento]]&lt;&gt;"",IF(COUNTIF(Tab_UBIGEO[Departamento],PlnMsv_Tab_Documentos[[#This Row],[Departamento]])&gt;=1,1,0),"")</f>
        <v/>
      </c>
      <c r="AA197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5" s="34"/>
    </row>
    <row r="1976" spans="3:29" ht="27.6" customHeight="1">
      <c r="C1976" s="88"/>
      <c r="D1976" s="89"/>
      <c r="E1976" s="90"/>
      <c r="F1976" s="91"/>
      <c r="G1976" s="92"/>
      <c r="H1976" s="93"/>
      <c r="I1976" s="93"/>
      <c r="J1976" s="94"/>
      <c r="K1976" s="94"/>
      <c r="L1976" s="94"/>
      <c r="M1976" s="94"/>
      <c r="N1976" s="94"/>
      <c r="O1976" s="95"/>
      <c r="P1976" s="96"/>
      <c r="T1976" s="49">
        <v>1942</v>
      </c>
      <c r="U197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6" s="50" t="str">
        <f>IFERROR(INDEX(Tab_UBIGEO[],MATCH(PlnMsv_Tab_DocumentosAux[[#This Row],[ADQ_UBIGEO]],Tab_UBIGEO[UBIGEO],0),MATCH($V$34,Tab_UBIGEO[#Headers],0)),"")</f>
        <v/>
      </c>
      <c r="W1976" s="50" t="str">
        <f>IFERROR(INDEX(Tab_UBIGEO[],MATCH(PlnMsv_Tab_DocumentosAux[[#This Row],[ADQ_UBIGEO]],Tab_UBIGEO[UBIGEO],0),MATCH($W$34,Tab_UBIGEO[#Headers],0)),"")</f>
        <v/>
      </c>
      <c r="X1976" s="51" t="str">
        <f>IFERROR(INDEX(Tab_UBIGEO[],MATCH(PlnMsv_Tab_Documentos[[#This Row],[Departamento]],Tab_UBIGEO[Departamento],0),MATCH(X$34,Tab_UBIGEO[#Headers],0)),"")</f>
        <v/>
      </c>
      <c r="Y1976" s="51" t="str">
        <f>IFERROR(INDEX(Tab_UBIGEO[],MATCH(PlnMsv_Tab_Documentos[[#This Row],[Provincia]],Tab_UBIGEO[Provincia],0),MATCH(Y$34,Tab_UBIGEO[#Headers],0)),"")</f>
        <v/>
      </c>
      <c r="Z1976" s="50" t="str">
        <f>IF(PlnMsv_Tab_Documentos[[#This Row],[Departamento]]&lt;&gt;"",IF(COUNTIF(Tab_UBIGEO[Departamento],PlnMsv_Tab_Documentos[[#This Row],[Departamento]])&gt;=1,1,0),"")</f>
        <v/>
      </c>
      <c r="AA197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6" s="34"/>
    </row>
    <row r="1977" spans="3:29" ht="27.6" customHeight="1">
      <c r="C1977" s="88"/>
      <c r="D1977" s="89"/>
      <c r="E1977" s="90"/>
      <c r="F1977" s="91"/>
      <c r="G1977" s="92"/>
      <c r="H1977" s="93"/>
      <c r="I1977" s="93"/>
      <c r="J1977" s="94"/>
      <c r="K1977" s="94"/>
      <c r="L1977" s="94"/>
      <c r="M1977" s="94"/>
      <c r="N1977" s="94"/>
      <c r="O1977" s="95"/>
      <c r="P1977" s="96"/>
      <c r="T1977" s="49">
        <v>1943</v>
      </c>
      <c r="U197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7" s="50" t="str">
        <f>IFERROR(INDEX(Tab_UBIGEO[],MATCH(PlnMsv_Tab_DocumentosAux[[#This Row],[ADQ_UBIGEO]],Tab_UBIGEO[UBIGEO],0),MATCH($V$34,Tab_UBIGEO[#Headers],0)),"")</f>
        <v/>
      </c>
      <c r="W1977" s="50" t="str">
        <f>IFERROR(INDEX(Tab_UBIGEO[],MATCH(PlnMsv_Tab_DocumentosAux[[#This Row],[ADQ_UBIGEO]],Tab_UBIGEO[UBIGEO],0),MATCH($W$34,Tab_UBIGEO[#Headers],0)),"")</f>
        <v/>
      </c>
      <c r="X1977" s="51" t="str">
        <f>IFERROR(INDEX(Tab_UBIGEO[],MATCH(PlnMsv_Tab_Documentos[[#This Row],[Departamento]],Tab_UBIGEO[Departamento],0),MATCH(X$34,Tab_UBIGEO[#Headers],0)),"")</f>
        <v/>
      </c>
      <c r="Y1977" s="51" t="str">
        <f>IFERROR(INDEX(Tab_UBIGEO[],MATCH(PlnMsv_Tab_Documentos[[#This Row],[Provincia]],Tab_UBIGEO[Provincia],0),MATCH(Y$34,Tab_UBIGEO[#Headers],0)),"")</f>
        <v/>
      </c>
      <c r="Z1977" s="50" t="str">
        <f>IF(PlnMsv_Tab_Documentos[[#This Row],[Departamento]]&lt;&gt;"",IF(COUNTIF(Tab_UBIGEO[Departamento],PlnMsv_Tab_Documentos[[#This Row],[Departamento]])&gt;=1,1,0),"")</f>
        <v/>
      </c>
      <c r="AA197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7" s="34"/>
    </row>
    <row r="1978" spans="3:29" ht="27.6" customHeight="1">
      <c r="C1978" s="88"/>
      <c r="D1978" s="89"/>
      <c r="E1978" s="90"/>
      <c r="F1978" s="91"/>
      <c r="G1978" s="92"/>
      <c r="H1978" s="93"/>
      <c r="I1978" s="93"/>
      <c r="J1978" s="94"/>
      <c r="K1978" s="94"/>
      <c r="L1978" s="94"/>
      <c r="M1978" s="94"/>
      <c r="N1978" s="94"/>
      <c r="O1978" s="95"/>
      <c r="P1978" s="96"/>
      <c r="T1978" s="49">
        <v>1944</v>
      </c>
      <c r="U197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8" s="50" t="str">
        <f>IFERROR(INDEX(Tab_UBIGEO[],MATCH(PlnMsv_Tab_DocumentosAux[[#This Row],[ADQ_UBIGEO]],Tab_UBIGEO[UBIGEO],0),MATCH($V$34,Tab_UBIGEO[#Headers],0)),"")</f>
        <v/>
      </c>
      <c r="W1978" s="50" t="str">
        <f>IFERROR(INDEX(Tab_UBIGEO[],MATCH(PlnMsv_Tab_DocumentosAux[[#This Row],[ADQ_UBIGEO]],Tab_UBIGEO[UBIGEO],0),MATCH($W$34,Tab_UBIGEO[#Headers],0)),"")</f>
        <v/>
      </c>
      <c r="X1978" s="51" t="str">
        <f>IFERROR(INDEX(Tab_UBIGEO[],MATCH(PlnMsv_Tab_Documentos[[#This Row],[Departamento]],Tab_UBIGEO[Departamento],0),MATCH(X$34,Tab_UBIGEO[#Headers],0)),"")</f>
        <v/>
      </c>
      <c r="Y1978" s="51" t="str">
        <f>IFERROR(INDEX(Tab_UBIGEO[],MATCH(PlnMsv_Tab_Documentos[[#This Row],[Provincia]],Tab_UBIGEO[Provincia],0),MATCH(Y$34,Tab_UBIGEO[#Headers],0)),"")</f>
        <v/>
      </c>
      <c r="Z1978" s="50" t="str">
        <f>IF(PlnMsv_Tab_Documentos[[#This Row],[Departamento]]&lt;&gt;"",IF(COUNTIF(Tab_UBIGEO[Departamento],PlnMsv_Tab_Documentos[[#This Row],[Departamento]])&gt;=1,1,0),"")</f>
        <v/>
      </c>
      <c r="AA197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8" s="34"/>
    </row>
    <row r="1979" spans="3:29" ht="27.6" customHeight="1">
      <c r="C1979" s="88"/>
      <c r="D1979" s="89"/>
      <c r="E1979" s="90"/>
      <c r="F1979" s="91"/>
      <c r="G1979" s="92"/>
      <c r="H1979" s="93"/>
      <c r="I1979" s="93"/>
      <c r="J1979" s="94"/>
      <c r="K1979" s="94"/>
      <c r="L1979" s="94"/>
      <c r="M1979" s="94"/>
      <c r="N1979" s="94"/>
      <c r="O1979" s="95"/>
      <c r="P1979" s="96"/>
      <c r="T1979" s="49">
        <v>1945</v>
      </c>
      <c r="U197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79" s="50" t="str">
        <f>IFERROR(INDEX(Tab_UBIGEO[],MATCH(PlnMsv_Tab_DocumentosAux[[#This Row],[ADQ_UBIGEO]],Tab_UBIGEO[UBIGEO],0),MATCH($V$34,Tab_UBIGEO[#Headers],0)),"")</f>
        <v/>
      </c>
      <c r="W1979" s="50" t="str">
        <f>IFERROR(INDEX(Tab_UBIGEO[],MATCH(PlnMsv_Tab_DocumentosAux[[#This Row],[ADQ_UBIGEO]],Tab_UBIGEO[UBIGEO],0),MATCH($W$34,Tab_UBIGEO[#Headers],0)),"")</f>
        <v/>
      </c>
      <c r="X1979" s="51" t="str">
        <f>IFERROR(INDEX(Tab_UBIGEO[],MATCH(PlnMsv_Tab_Documentos[[#This Row],[Departamento]],Tab_UBIGEO[Departamento],0),MATCH(X$34,Tab_UBIGEO[#Headers],0)),"")</f>
        <v/>
      </c>
      <c r="Y1979" s="51" t="str">
        <f>IFERROR(INDEX(Tab_UBIGEO[],MATCH(PlnMsv_Tab_Documentos[[#This Row],[Provincia]],Tab_UBIGEO[Provincia],0),MATCH(Y$34,Tab_UBIGEO[#Headers],0)),"")</f>
        <v/>
      </c>
      <c r="Z1979" s="50" t="str">
        <f>IF(PlnMsv_Tab_Documentos[[#This Row],[Departamento]]&lt;&gt;"",IF(COUNTIF(Tab_UBIGEO[Departamento],PlnMsv_Tab_Documentos[[#This Row],[Departamento]])&gt;=1,1,0),"")</f>
        <v/>
      </c>
      <c r="AA197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7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79" s="34"/>
    </row>
    <row r="1980" spans="3:29" ht="27.6" customHeight="1">
      <c r="C1980" s="88"/>
      <c r="D1980" s="89"/>
      <c r="E1980" s="90"/>
      <c r="F1980" s="91"/>
      <c r="G1980" s="92"/>
      <c r="H1980" s="93"/>
      <c r="I1980" s="93"/>
      <c r="J1980" s="94"/>
      <c r="K1980" s="94"/>
      <c r="L1980" s="94"/>
      <c r="M1980" s="94"/>
      <c r="N1980" s="94"/>
      <c r="O1980" s="95"/>
      <c r="P1980" s="96"/>
      <c r="T1980" s="49">
        <v>1946</v>
      </c>
      <c r="U198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0" s="50" t="str">
        <f>IFERROR(INDEX(Tab_UBIGEO[],MATCH(PlnMsv_Tab_DocumentosAux[[#This Row],[ADQ_UBIGEO]],Tab_UBIGEO[UBIGEO],0),MATCH($V$34,Tab_UBIGEO[#Headers],0)),"")</f>
        <v/>
      </c>
      <c r="W1980" s="50" t="str">
        <f>IFERROR(INDEX(Tab_UBIGEO[],MATCH(PlnMsv_Tab_DocumentosAux[[#This Row],[ADQ_UBIGEO]],Tab_UBIGEO[UBIGEO],0),MATCH($W$34,Tab_UBIGEO[#Headers],0)),"")</f>
        <v/>
      </c>
      <c r="X1980" s="51" t="str">
        <f>IFERROR(INDEX(Tab_UBIGEO[],MATCH(PlnMsv_Tab_Documentos[[#This Row],[Departamento]],Tab_UBIGEO[Departamento],0),MATCH(X$34,Tab_UBIGEO[#Headers],0)),"")</f>
        <v/>
      </c>
      <c r="Y1980" s="51" t="str">
        <f>IFERROR(INDEX(Tab_UBIGEO[],MATCH(PlnMsv_Tab_Documentos[[#This Row],[Provincia]],Tab_UBIGEO[Provincia],0),MATCH(Y$34,Tab_UBIGEO[#Headers],0)),"")</f>
        <v/>
      </c>
      <c r="Z1980" s="50" t="str">
        <f>IF(PlnMsv_Tab_Documentos[[#This Row],[Departamento]]&lt;&gt;"",IF(COUNTIF(Tab_UBIGEO[Departamento],PlnMsv_Tab_Documentos[[#This Row],[Departamento]])&gt;=1,1,0),"")</f>
        <v/>
      </c>
      <c r="AA198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0" s="34"/>
    </row>
    <row r="1981" spans="3:29" ht="27.6" customHeight="1">
      <c r="C1981" s="88"/>
      <c r="D1981" s="89"/>
      <c r="E1981" s="90"/>
      <c r="F1981" s="91"/>
      <c r="G1981" s="92"/>
      <c r="H1981" s="93"/>
      <c r="I1981" s="93"/>
      <c r="J1981" s="94"/>
      <c r="K1981" s="94"/>
      <c r="L1981" s="94"/>
      <c r="M1981" s="94"/>
      <c r="N1981" s="94"/>
      <c r="O1981" s="95"/>
      <c r="P1981" s="96"/>
      <c r="T1981" s="49">
        <v>1947</v>
      </c>
      <c r="U198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1" s="50" t="str">
        <f>IFERROR(INDEX(Tab_UBIGEO[],MATCH(PlnMsv_Tab_DocumentosAux[[#This Row],[ADQ_UBIGEO]],Tab_UBIGEO[UBIGEO],0),MATCH($V$34,Tab_UBIGEO[#Headers],0)),"")</f>
        <v/>
      </c>
      <c r="W1981" s="50" t="str">
        <f>IFERROR(INDEX(Tab_UBIGEO[],MATCH(PlnMsv_Tab_DocumentosAux[[#This Row],[ADQ_UBIGEO]],Tab_UBIGEO[UBIGEO],0),MATCH($W$34,Tab_UBIGEO[#Headers],0)),"")</f>
        <v/>
      </c>
      <c r="X1981" s="51" t="str">
        <f>IFERROR(INDEX(Tab_UBIGEO[],MATCH(PlnMsv_Tab_Documentos[[#This Row],[Departamento]],Tab_UBIGEO[Departamento],0),MATCH(X$34,Tab_UBIGEO[#Headers],0)),"")</f>
        <v/>
      </c>
      <c r="Y1981" s="51" t="str">
        <f>IFERROR(INDEX(Tab_UBIGEO[],MATCH(PlnMsv_Tab_Documentos[[#This Row],[Provincia]],Tab_UBIGEO[Provincia],0),MATCH(Y$34,Tab_UBIGEO[#Headers],0)),"")</f>
        <v/>
      </c>
      <c r="Z1981" s="50" t="str">
        <f>IF(PlnMsv_Tab_Documentos[[#This Row],[Departamento]]&lt;&gt;"",IF(COUNTIF(Tab_UBIGEO[Departamento],PlnMsv_Tab_Documentos[[#This Row],[Departamento]])&gt;=1,1,0),"")</f>
        <v/>
      </c>
      <c r="AA198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1" s="34"/>
    </row>
    <row r="1982" spans="3:29" ht="27.6" customHeight="1">
      <c r="C1982" s="88"/>
      <c r="D1982" s="89"/>
      <c r="E1982" s="90"/>
      <c r="F1982" s="91"/>
      <c r="G1982" s="92"/>
      <c r="H1982" s="93"/>
      <c r="I1982" s="93"/>
      <c r="J1982" s="94"/>
      <c r="K1982" s="94"/>
      <c r="L1982" s="94"/>
      <c r="M1982" s="94"/>
      <c r="N1982" s="94"/>
      <c r="O1982" s="95"/>
      <c r="P1982" s="96"/>
      <c r="T1982" s="49">
        <v>1948</v>
      </c>
      <c r="U198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2" s="50" t="str">
        <f>IFERROR(INDEX(Tab_UBIGEO[],MATCH(PlnMsv_Tab_DocumentosAux[[#This Row],[ADQ_UBIGEO]],Tab_UBIGEO[UBIGEO],0),MATCH($V$34,Tab_UBIGEO[#Headers],0)),"")</f>
        <v/>
      </c>
      <c r="W1982" s="50" t="str">
        <f>IFERROR(INDEX(Tab_UBIGEO[],MATCH(PlnMsv_Tab_DocumentosAux[[#This Row],[ADQ_UBIGEO]],Tab_UBIGEO[UBIGEO],0),MATCH($W$34,Tab_UBIGEO[#Headers],0)),"")</f>
        <v/>
      </c>
      <c r="X1982" s="51" t="str">
        <f>IFERROR(INDEX(Tab_UBIGEO[],MATCH(PlnMsv_Tab_Documentos[[#This Row],[Departamento]],Tab_UBIGEO[Departamento],0),MATCH(X$34,Tab_UBIGEO[#Headers],0)),"")</f>
        <v/>
      </c>
      <c r="Y1982" s="51" t="str">
        <f>IFERROR(INDEX(Tab_UBIGEO[],MATCH(PlnMsv_Tab_Documentos[[#This Row],[Provincia]],Tab_UBIGEO[Provincia],0),MATCH(Y$34,Tab_UBIGEO[#Headers],0)),"")</f>
        <v/>
      </c>
      <c r="Z1982" s="50" t="str">
        <f>IF(PlnMsv_Tab_Documentos[[#This Row],[Departamento]]&lt;&gt;"",IF(COUNTIF(Tab_UBIGEO[Departamento],PlnMsv_Tab_Documentos[[#This Row],[Departamento]])&gt;=1,1,0),"")</f>
        <v/>
      </c>
      <c r="AA198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2" s="34"/>
    </row>
    <row r="1983" spans="3:29" ht="27.6" customHeight="1">
      <c r="C1983" s="88"/>
      <c r="D1983" s="89"/>
      <c r="E1983" s="90"/>
      <c r="F1983" s="91"/>
      <c r="G1983" s="92"/>
      <c r="H1983" s="93"/>
      <c r="I1983" s="93"/>
      <c r="J1983" s="94"/>
      <c r="K1983" s="94"/>
      <c r="L1983" s="94"/>
      <c r="M1983" s="94"/>
      <c r="N1983" s="94"/>
      <c r="O1983" s="95"/>
      <c r="P1983" s="96"/>
      <c r="T1983" s="49">
        <v>1949</v>
      </c>
      <c r="U198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3" s="50" t="str">
        <f>IFERROR(INDEX(Tab_UBIGEO[],MATCH(PlnMsv_Tab_DocumentosAux[[#This Row],[ADQ_UBIGEO]],Tab_UBIGEO[UBIGEO],0),MATCH($V$34,Tab_UBIGEO[#Headers],0)),"")</f>
        <v/>
      </c>
      <c r="W1983" s="50" t="str">
        <f>IFERROR(INDEX(Tab_UBIGEO[],MATCH(PlnMsv_Tab_DocumentosAux[[#This Row],[ADQ_UBIGEO]],Tab_UBIGEO[UBIGEO],0),MATCH($W$34,Tab_UBIGEO[#Headers],0)),"")</f>
        <v/>
      </c>
      <c r="X1983" s="51" t="str">
        <f>IFERROR(INDEX(Tab_UBIGEO[],MATCH(PlnMsv_Tab_Documentos[[#This Row],[Departamento]],Tab_UBIGEO[Departamento],0),MATCH(X$34,Tab_UBIGEO[#Headers],0)),"")</f>
        <v/>
      </c>
      <c r="Y1983" s="51" t="str">
        <f>IFERROR(INDEX(Tab_UBIGEO[],MATCH(PlnMsv_Tab_Documentos[[#This Row],[Provincia]],Tab_UBIGEO[Provincia],0),MATCH(Y$34,Tab_UBIGEO[#Headers],0)),"")</f>
        <v/>
      </c>
      <c r="Z1983" s="50" t="str">
        <f>IF(PlnMsv_Tab_Documentos[[#This Row],[Departamento]]&lt;&gt;"",IF(COUNTIF(Tab_UBIGEO[Departamento],PlnMsv_Tab_Documentos[[#This Row],[Departamento]])&gt;=1,1,0),"")</f>
        <v/>
      </c>
      <c r="AA198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3" s="34"/>
    </row>
    <row r="1984" spans="3:29" ht="27.6" customHeight="1">
      <c r="C1984" s="88"/>
      <c r="D1984" s="89"/>
      <c r="E1984" s="90"/>
      <c r="F1984" s="91"/>
      <c r="G1984" s="92"/>
      <c r="H1984" s="93"/>
      <c r="I1984" s="93"/>
      <c r="J1984" s="94"/>
      <c r="K1984" s="94"/>
      <c r="L1984" s="94"/>
      <c r="M1984" s="94"/>
      <c r="N1984" s="94"/>
      <c r="O1984" s="95"/>
      <c r="P1984" s="96"/>
      <c r="T1984" s="49">
        <v>1950</v>
      </c>
      <c r="U198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4" s="50" t="str">
        <f>IFERROR(INDEX(Tab_UBIGEO[],MATCH(PlnMsv_Tab_DocumentosAux[[#This Row],[ADQ_UBIGEO]],Tab_UBIGEO[UBIGEO],0),MATCH($V$34,Tab_UBIGEO[#Headers],0)),"")</f>
        <v/>
      </c>
      <c r="W1984" s="50" t="str">
        <f>IFERROR(INDEX(Tab_UBIGEO[],MATCH(PlnMsv_Tab_DocumentosAux[[#This Row],[ADQ_UBIGEO]],Tab_UBIGEO[UBIGEO],0),MATCH($W$34,Tab_UBIGEO[#Headers],0)),"")</f>
        <v/>
      </c>
      <c r="X1984" s="51" t="str">
        <f>IFERROR(INDEX(Tab_UBIGEO[],MATCH(PlnMsv_Tab_Documentos[[#This Row],[Departamento]],Tab_UBIGEO[Departamento],0),MATCH(X$34,Tab_UBIGEO[#Headers],0)),"")</f>
        <v/>
      </c>
      <c r="Y1984" s="51" t="str">
        <f>IFERROR(INDEX(Tab_UBIGEO[],MATCH(PlnMsv_Tab_Documentos[[#This Row],[Provincia]],Tab_UBIGEO[Provincia],0),MATCH(Y$34,Tab_UBIGEO[#Headers],0)),"")</f>
        <v/>
      </c>
      <c r="Z1984" s="50" t="str">
        <f>IF(PlnMsv_Tab_Documentos[[#This Row],[Departamento]]&lt;&gt;"",IF(COUNTIF(Tab_UBIGEO[Departamento],PlnMsv_Tab_Documentos[[#This Row],[Departamento]])&gt;=1,1,0),"")</f>
        <v/>
      </c>
      <c r="AA198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4" s="34"/>
    </row>
    <row r="1985" spans="3:29" ht="27.6" customHeight="1">
      <c r="C1985" s="88"/>
      <c r="D1985" s="89"/>
      <c r="E1985" s="90"/>
      <c r="F1985" s="91"/>
      <c r="G1985" s="92"/>
      <c r="H1985" s="93"/>
      <c r="I1985" s="93"/>
      <c r="J1985" s="94"/>
      <c r="K1985" s="94"/>
      <c r="L1985" s="94"/>
      <c r="M1985" s="94"/>
      <c r="N1985" s="94"/>
      <c r="O1985" s="95"/>
      <c r="P1985" s="96"/>
      <c r="T1985" s="49">
        <v>1951</v>
      </c>
      <c r="U198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5" s="50" t="str">
        <f>IFERROR(INDEX(Tab_UBIGEO[],MATCH(PlnMsv_Tab_DocumentosAux[[#This Row],[ADQ_UBIGEO]],Tab_UBIGEO[UBIGEO],0),MATCH($V$34,Tab_UBIGEO[#Headers],0)),"")</f>
        <v/>
      </c>
      <c r="W1985" s="50" t="str">
        <f>IFERROR(INDEX(Tab_UBIGEO[],MATCH(PlnMsv_Tab_DocumentosAux[[#This Row],[ADQ_UBIGEO]],Tab_UBIGEO[UBIGEO],0),MATCH($W$34,Tab_UBIGEO[#Headers],0)),"")</f>
        <v/>
      </c>
      <c r="X1985" s="51" t="str">
        <f>IFERROR(INDEX(Tab_UBIGEO[],MATCH(PlnMsv_Tab_Documentos[[#This Row],[Departamento]],Tab_UBIGEO[Departamento],0),MATCH(X$34,Tab_UBIGEO[#Headers],0)),"")</f>
        <v/>
      </c>
      <c r="Y1985" s="51" t="str">
        <f>IFERROR(INDEX(Tab_UBIGEO[],MATCH(PlnMsv_Tab_Documentos[[#This Row],[Provincia]],Tab_UBIGEO[Provincia],0),MATCH(Y$34,Tab_UBIGEO[#Headers],0)),"")</f>
        <v/>
      </c>
      <c r="Z1985" s="50" t="str">
        <f>IF(PlnMsv_Tab_Documentos[[#This Row],[Departamento]]&lt;&gt;"",IF(COUNTIF(Tab_UBIGEO[Departamento],PlnMsv_Tab_Documentos[[#This Row],[Departamento]])&gt;=1,1,0),"")</f>
        <v/>
      </c>
      <c r="AA198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5" s="34"/>
    </row>
    <row r="1986" spans="3:29" ht="27.6" customHeight="1">
      <c r="C1986" s="88"/>
      <c r="D1986" s="89"/>
      <c r="E1986" s="90"/>
      <c r="F1986" s="91"/>
      <c r="G1986" s="92"/>
      <c r="H1986" s="93"/>
      <c r="I1986" s="93"/>
      <c r="J1986" s="94"/>
      <c r="K1986" s="94"/>
      <c r="L1986" s="94"/>
      <c r="M1986" s="94"/>
      <c r="N1986" s="94"/>
      <c r="O1986" s="95"/>
      <c r="P1986" s="96"/>
      <c r="T1986" s="49">
        <v>1952</v>
      </c>
      <c r="U198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6" s="50" t="str">
        <f>IFERROR(INDEX(Tab_UBIGEO[],MATCH(PlnMsv_Tab_DocumentosAux[[#This Row],[ADQ_UBIGEO]],Tab_UBIGEO[UBIGEO],0),MATCH($V$34,Tab_UBIGEO[#Headers],0)),"")</f>
        <v/>
      </c>
      <c r="W1986" s="50" t="str">
        <f>IFERROR(INDEX(Tab_UBIGEO[],MATCH(PlnMsv_Tab_DocumentosAux[[#This Row],[ADQ_UBIGEO]],Tab_UBIGEO[UBIGEO],0),MATCH($W$34,Tab_UBIGEO[#Headers],0)),"")</f>
        <v/>
      </c>
      <c r="X1986" s="51" t="str">
        <f>IFERROR(INDEX(Tab_UBIGEO[],MATCH(PlnMsv_Tab_Documentos[[#This Row],[Departamento]],Tab_UBIGEO[Departamento],0),MATCH(X$34,Tab_UBIGEO[#Headers],0)),"")</f>
        <v/>
      </c>
      <c r="Y1986" s="51" t="str">
        <f>IFERROR(INDEX(Tab_UBIGEO[],MATCH(PlnMsv_Tab_Documentos[[#This Row],[Provincia]],Tab_UBIGEO[Provincia],0),MATCH(Y$34,Tab_UBIGEO[#Headers],0)),"")</f>
        <v/>
      </c>
      <c r="Z1986" s="50" t="str">
        <f>IF(PlnMsv_Tab_Documentos[[#This Row],[Departamento]]&lt;&gt;"",IF(COUNTIF(Tab_UBIGEO[Departamento],PlnMsv_Tab_Documentos[[#This Row],[Departamento]])&gt;=1,1,0),"")</f>
        <v/>
      </c>
      <c r="AA198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6" s="34"/>
    </row>
    <row r="1987" spans="3:29" ht="27.6" customHeight="1">
      <c r="C1987" s="88"/>
      <c r="D1987" s="89"/>
      <c r="E1987" s="90"/>
      <c r="F1987" s="91"/>
      <c r="G1987" s="92"/>
      <c r="H1987" s="93"/>
      <c r="I1987" s="93"/>
      <c r="J1987" s="94"/>
      <c r="K1987" s="94"/>
      <c r="L1987" s="94"/>
      <c r="M1987" s="94"/>
      <c r="N1987" s="94"/>
      <c r="O1987" s="95"/>
      <c r="P1987" s="96"/>
      <c r="T1987" s="49">
        <v>1953</v>
      </c>
      <c r="U198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7" s="50" t="str">
        <f>IFERROR(INDEX(Tab_UBIGEO[],MATCH(PlnMsv_Tab_DocumentosAux[[#This Row],[ADQ_UBIGEO]],Tab_UBIGEO[UBIGEO],0),MATCH($V$34,Tab_UBIGEO[#Headers],0)),"")</f>
        <v/>
      </c>
      <c r="W1987" s="50" t="str">
        <f>IFERROR(INDEX(Tab_UBIGEO[],MATCH(PlnMsv_Tab_DocumentosAux[[#This Row],[ADQ_UBIGEO]],Tab_UBIGEO[UBIGEO],0),MATCH($W$34,Tab_UBIGEO[#Headers],0)),"")</f>
        <v/>
      </c>
      <c r="X1987" s="51" t="str">
        <f>IFERROR(INDEX(Tab_UBIGEO[],MATCH(PlnMsv_Tab_Documentos[[#This Row],[Departamento]],Tab_UBIGEO[Departamento],0),MATCH(X$34,Tab_UBIGEO[#Headers],0)),"")</f>
        <v/>
      </c>
      <c r="Y1987" s="51" t="str">
        <f>IFERROR(INDEX(Tab_UBIGEO[],MATCH(PlnMsv_Tab_Documentos[[#This Row],[Provincia]],Tab_UBIGEO[Provincia],0),MATCH(Y$34,Tab_UBIGEO[#Headers],0)),"")</f>
        <v/>
      </c>
      <c r="Z1987" s="50" t="str">
        <f>IF(PlnMsv_Tab_Documentos[[#This Row],[Departamento]]&lt;&gt;"",IF(COUNTIF(Tab_UBIGEO[Departamento],PlnMsv_Tab_Documentos[[#This Row],[Departamento]])&gt;=1,1,0),"")</f>
        <v/>
      </c>
      <c r="AA198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7" s="34"/>
    </row>
    <row r="1988" spans="3:29" ht="27.6" customHeight="1">
      <c r="C1988" s="88"/>
      <c r="D1988" s="89"/>
      <c r="E1988" s="90"/>
      <c r="F1988" s="91"/>
      <c r="G1988" s="92"/>
      <c r="H1988" s="93"/>
      <c r="I1988" s="93"/>
      <c r="J1988" s="94"/>
      <c r="K1988" s="94"/>
      <c r="L1988" s="94"/>
      <c r="M1988" s="94"/>
      <c r="N1988" s="94"/>
      <c r="O1988" s="95"/>
      <c r="P1988" s="96"/>
      <c r="T1988" s="49">
        <v>1954</v>
      </c>
      <c r="U198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8" s="50" t="str">
        <f>IFERROR(INDEX(Tab_UBIGEO[],MATCH(PlnMsv_Tab_DocumentosAux[[#This Row],[ADQ_UBIGEO]],Tab_UBIGEO[UBIGEO],0),MATCH($V$34,Tab_UBIGEO[#Headers],0)),"")</f>
        <v/>
      </c>
      <c r="W1988" s="50" t="str">
        <f>IFERROR(INDEX(Tab_UBIGEO[],MATCH(PlnMsv_Tab_DocumentosAux[[#This Row],[ADQ_UBIGEO]],Tab_UBIGEO[UBIGEO],0),MATCH($W$34,Tab_UBIGEO[#Headers],0)),"")</f>
        <v/>
      </c>
      <c r="X1988" s="51" t="str">
        <f>IFERROR(INDEX(Tab_UBIGEO[],MATCH(PlnMsv_Tab_Documentos[[#This Row],[Departamento]],Tab_UBIGEO[Departamento],0),MATCH(X$34,Tab_UBIGEO[#Headers],0)),"")</f>
        <v/>
      </c>
      <c r="Y1988" s="51" t="str">
        <f>IFERROR(INDEX(Tab_UBIGEO[],MATCH(PlnMsv_Tab_Documentos[[#This Row],[Provincia]],Tab_UBIGEO[Provincia],0),MATCH(Y$34,Tab_UBIGEO[#Headers],0)),"")</f>
        <v/>
      </c>
      <c r="Z1988" s="50" t="str">
        <f>IF(PlnMsv_Tab_Documentos[[#This Row],[Departamento]]&lt;&gt;"",IF(COUNTIF(Tab_UBIGEO[Departamento],PlnMsv_Tab_Documentos[[#This Row],[Departamento]])&gt;=1,1,0),"")</f>
        <v/>
      </c>
      <c r="AA198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8" s="34"/>
    </row>
    <row r="1989" spans="3:29" ht="27.6" customHeight="1">
      <c r="C1989" s="88"/>
      <c r="D1989" s="89"/>
      <c r="E1989" s="90"/>
      <c r="F1989" s="91"/>
      <c r="G1989" s="92"/>
      <c r="H1989" s="93"/>
      <c r="I1989" s="93"/>
      <c r="J1989" s="94"/>
      <c r="K1989" s="94"/>
      <c r="L1989" s="94"/>
      <c r="M1989" s="94"/>
      <c r="N1989" s="94"/>
      <c r="O1989" s="95"/>
      <c r="P1989" s="96"/>
      <c r="T1989" s="49">
        <v>1955</v>
      </c>
      <c r="U198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89" s="50" t="str">
        <f>IFERROR(INDEX(Tab_UBIGEO[],MATCH(PlnMsv_Tab_DocumentosAux[[#This Row],[ADQ_UBIGEO]],Tab_UBIGEO[UBIGEO],0),MATCH($V$34,Tab_UBIGEO[#Headers],0)),"")</f>
        <v/>
      </c>
      <c r="W1989" s="50" t="str">
        <f>IFERROR(INDEX(Tab_UBIGEO[],MATCH(PlnMsv_Tab_DocumentosAux[[#This Row],[ADQ_UBIGEO]],Tab_UBIGEO[UBIGEO],0),MATCH($W$34,Tab_UBIGEO[#Headers],0)),"")</f>
        <v/>
      </c>
      <c r="X1989" s="51" t="str">
        <f>IFERROR(INDEX(Tab_UBIGEO[],MATCH(PlnMsv_Tab_Documentos[[#This Row],[Departamento]],Tab_UBIGEO[Departamento],0),MATCH(X$34,Tab_UBIGEO[#Headers],0)),"")</f>
        <v/>
      </c>
      <c r="Y1989" s="51" t="str">
        <f>IFERROR(INDEX(Tab_UBIGEO[],MATCH(PlnMsv_Tab_Documentos[[#This Row],[Provincia]],Tab_UBIGEO[Provincia],0),MATCH(Y$34,Tab_UBIGEO[#Headers],0)),"")</f>
        <v/>
      </c>
      <c r="Z1989" s="50" t="str">
        <f>IF(PlnMsv_Tab_Documentos[[#This Row],[Departamento]]&lt;&gt;"",IF(COUNTIF(Tab_UBIGEO[Departamento],PlnMsv_Tab_Documentos[[#This Row],[Departamento]])&gt;=1,1,0),"")</f>
        <v/>
      </c>
      <c r="AA198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8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89" s="34"/>
    </row>
    <row r="1990" spans="3:29" ht="27.6" customHeight="1">
      <c r="C1990" s="88"/>
      <c r="D1990" s="89"/>
      <c r="E1990" s="90"/>
      <c r="F1990" s="91"/>
      <c r="G1990" s="92"/>
      <c r="H1990" s="93"/>
      <c r="I1990" s="93"/>
      <c r="J1990" s="94"/>
      <c r="K1990" s="94"/>
      <c r="L1990" s="94"/>
      <c r="M1990" s="94"/>
      <c r="N1990" s="94"/>
      <c r="O1990" s="95"/>
      <c r="P1990" s="96"/>
      <c r="T1990" s="49">
        <v>1956</v>
      </c>
      <c r="U199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0" s="50" t="str">
        <f>IFERROR(INDEX(Tab_UBIGEO[],MATCH(PlnMsv_Tab_DocumentosAux[[#This Row],[ADQ_UBIGEO]],Tab_UBIGEO[UBIGEO],0),MATCH($V$34,Tab_UBIGEO[#Headers],0)),"")</f>
        <v/>
      </c>
      <c r="W1990" s="50" t="str">
        <f>IFERROR(INDEX(Tab_UBIGEO[],MATCH(PlnMsv_Tab_DocumentosAux[[#This Row],[ADQ_UBIGEO]],Tab_UBIGEO[UBIGEO],0),MATCH($W$34,Tab_UBIGEO[#Headers],0)),"")</f>
        <v/>
      </c>
      <c r="X1990" s="51" t="str">
        <f>IFERROR(INDEX(Tab_UBIGEO[],MATCH(PlnMsv_Tab_Documentos[[#This Row],[Departamento]],Tab_UBIGEO[Departamento],0),MATCH(X$34,Tab_UBIGEO[#Headers],0)),"")</f>
        <v/>
      </c>
      <c r="Y1990" s="51" t="str">
        <f>IFERROR(INDEX(Tab_UBIGEO[],MATCH(PlnMsv_Tab_Documentos[[#This Row],[Provincia]],Tab_UBIGEO[Provincia],0),MATCH(Y$34,Tab_UBIGEO[#Headers],0)),"")</f>
        <v/>
      </c>
      <c r="Z1990" s="50" t="str">
        <f>IF(PlnMsv_Tab_Documentos[[#This Row],[Departamento]]&lt;&gt;"",IF(COUNTIF(Tab_UBIGEO[Departamento],PlnMsv_Tab_Documentos[[#This Row],[Departamento]])&gt;=1,1,0),"")</f>
        <v/>
      </c>
      <c r="AA199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0" s="34"/>
    </row>
    <row r="1991" spans="3:29" ht="27.6" customHeight="1">
      <c r="C1991" s="88"/>
      <c r="D1991" s="89"/>
      <c r="E1991" s="90"/>
      <c r="F1991" s="91"/>
      <c r="G1991" s="92"/>
      <c r="H1991" s="93"/>
      <c r="I1991" s="93"/>
      <c r="J1991" s="94"/>
      <c r="K1991" s="94"/>
      <c r="L1991" s="94"/>
      <c r="M1991" s="94"/>
      <c r="N1991" s="94"/>
      <c r="O1991" s="95"/>
      <c r="P1991" s="96"/>
      <c r="T1991" s="49">
        <v>1957</v>
      </c>
      <c r="U199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1" s="50" t="str">
        <f>IFERROR(INDEX(Tab_UBIGEO[],MATCH(PlnMsv_Tab_DocumentosAux[[#This Row],[ADQ_UBIGEO]],Tab_UBIGEO[UBIGEO],0),MATCH($V$34,Tab_UBIGEO[#Headers],0)),"")</f>
        <v/>
      </c>
      <c r="W1991" s="50" t="str">
        <f>IFERROR(INDEX(Tab_UBIGEO[],MATCH(PlnMsv_Tab_DocumentosAux[[#This Row],[ADQ_UBIGEO]],Tab_UBIGEO[UBIGEO],0),MATCH($W$34,Tab_UBIGEO[#Headers],0)),"")</f>
        <v/>
      </c>
      <c r="X1991" s="51" t="str">
        <f>IFERROR(INDEX(Tab_UBIGEO[],MATCH(PlnMsv_Tab_Documentos[[#This Row],[Departamento]],Tab_UBIGEO[Departamento],0),MATCH(X$34,Tab_UBIGEO[#Headers],0)),"")</f>
        <v/>
      </c>
      <c r="Y1991" s="51" t="str">
        <f>IFERROR(INDEX(Tab_UBIGEO[],MATCH(PlnMsv_Tab_Documentos[[#This Row],[Provincia]],Tab_UBIGEO[Provincia],0),MATCH(Y$34,Tab_UBIGEO[#Headers],0)),"")</f>
        <v/>
      </c>
      <c r="Z1991" s="50" t="str">
        <f>IF(PlnMsv_Tab_Documentos[[#This Row],[Departamento]]&lt;&gt;"",IF(COUNTIF(Tab_UBIGEO[Departamento],PlnMsv_Tab_Documentos[[#This Row],[Departamento]])&gt;=1,1,0),"")</f>
        <v/>
      </c>
      <c r="AA199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1" s="34"/>
    </row>
    <row r="1992" spans="3:29" ht="27.6" customHeight="1">
      <c r="C1992" s="88"/>
      <c r="D1992" s="89"/>
      <c r="E1992" s="90"/>
      <c r="F1992" s="91"/>
      <c r="G1992" s="92"/>
      <c r="H1992" s="93"/>
      <c r="I1992" s="93"/>
      <c r="J1992" s="94"/>
      <c r="K1992" s="94"/>
      <c r="L1992" s="94"/>
      <c r="M1992" s="94"/>
      <c r="N1992" s="94"/>
      <c r="O1992" s="95"/>
      <c r="P1992" s="96"/>
      <c r="T1992" s="49">
        <v>1958</v>
      </c>
      <c r="U199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2" s="50" t="str">
        <f>IFERROR(INDEX(Tab_UBIGEO[],MATCH(PlnMsv_Tab_DocumentosAux[[#This Row],[ADQ_UBIGEO]],Tab_UBIGEO[UBIGEO],0),MATCH($V$34,Tab_UBIGEO[#Headers],0)),"")</f>
        <v/>
      </c>
      <c r="W1992" s="50" t="str">
        <f>IFERROR(INDEX(Tab_UBIGEO[],MATCH(PlnMsv_Tab_DocumentosAux[[#This Row],[ADQ_UBIGEO]],Tab_UBIGEO[UBIGEO],0),MATCH($W$34,Tab_UBIGEO[#Headers],0)),"")</f>
        <v/>
      </c>
      <c r="X1992" s="51" t="str">
        <f>IFERROR(INDEX(Tab_UBIGEO[],MATCH(PlnMsv_Tab_Documentos[[#This Row],[Departamento]],Tab_UBIGEO[Departamento],0),MATCH(X$34,Tab_UBIGEO[#Headers],0)),"")</f>
        <v/>
      </c>
      <c r="Y1992" s="51" t="str">
        <f>IFERROR(INDEX(Tab_UBIGEO[],MATCH(PlnMsv_Tab_Documentos[[#This Row],[Provincia]],Tab_UBIGEO[Provincia],0),MATCH(Y$34,Tab_UBIGEO[#Headers],0)),"")</f>
        <v/>
      </c>
      <c r="Z1992" s="50" t="str">
        <f>IF(PlnMsv_Tab_Documentos[[#This Row],[Departamento]]&lt;&gt;"",IF(COUNTIF(Tab_UBIGEO[Departamento],PlnMsv_Tab_Documentos[[#This Row],[Departamento]])&gt;=1,1,0),"")</f>
        <v/>
      </c>
      <c r="AA199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2" s="34"/>
    </row>
    <row r="1993" spans="3:29" ht="27.6" customHeight="1">
      <c r="C1993" s="88"/>
      <c r="D1993" s="89"/>
      <c r="E1993" s="90"/>
      <c r="F1993" s="91"/>
      <c r="G1993" s="92"/>
      <c r="H1993" s="93"/>
      <c r="I1993" s="93"/>
      <c r="J1993" s="94"/>
      <c r="K1993" s="94"/>
      <c r="L1993" s="94"/>
      <c r="M1993" s="94"/>
      <c r="N1993" s="94"/>
      <c r="O1993" s="95"/>
      <c r="P1993" s="96"/>
      <c r="T1993" s="49">
        <v>1959</v>
      </c>
      <c r="U199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3" s="50" t="str">
        <f>IFERROR(INDEX(Tab_UBIGEO[],MATCH(PlnMsv_Tab_DocumentosAux[[#This Row],[ADQ_UBIGEO]],Tab_UBIGEO[UBIGEO],0),MATCH($V$34,Tab_UBIGEO[#Headers],0)),"")</f>
        <v/>
      </c>
      <c r="W1993" s="50" t="str">
        <f>IFERROR(INDEX(Tab_UBIGEO[],MATCH(PlnMsv_Tab_DocumentosAux[[#This Row],[ADQ_UBIGEO]],Tab_UBIGEO[UBIGEO],0),MATCH($W$34,Tab_UBIGEO[#Headers],0)),"")</f>
        <v/>
      </c>
      <c r="X1993" s="51" t="str">
        <f>IFERROR(INDEX(Tab_UBIGEO[],MATCH(PlnMsv_Tab_Documentos[[#This Row],[Departamento]],Tab_UBIGEO[Departamento],0),MATCH(X$34,Tab_UBIGEO[#Headers],0)),"")</f>
        <v/>
      </c>
      <c r="Y1993" s="51" t="str">
        <f>IFERROR(INDEX(Tab_UBIGEO[],MATCH(PlnMsv_Tab_Documentos[[#This Row],[Provincia]],Tab_UBIGEO[Provincia],0),MATCH(Y$34,Tab_UBIGEO[#Headers],0)),"")</f>
        <v/>
      </c>
      <c r="Z1993" s="50" t="str">
        <f>IF(PlnMsv_Tab_Documentos[[#This Row],[Departamento]]&lt;&gt;"",IF(COUNTIF(Tab_UBIGEO[Departamento],PlnMsv_Tab_Documentos[[#This Row],[Departamento]])&gt;=1,1,0),"")</f>
        <v/>
      </c>
      <c r="AA199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3" s="34"/>
    </row>
    <row r="1994" spans="3:29" ht="27.6" customHeight="1">
      <c r="C1994" s="88"/>
      <c r="D1994" s="89"/>
      <c r="E1994" s="90"/>
      <c r="F1994" s="91"/>
      <c r="G1994" s="92"/>
      <c r="H1994" s="93"/>
      <c r="I1994" s="93"/>
      <c r="J1994" s="94"/>
      <c r="K1994" s="94"/>
      <c r="L1994" s="94"/>
      <c r="M1994" s="94"/>
      <c r="N1994" s="94"/>
      <c r="O1994" s="95"/>
      <c r="P1994" s="96"/>
      <c r="T1994" s="49">
        <v>1960</v>
      </c>
      <c r="U199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4" s="50" t="str">
        <f>IFERROR(INDEX(Tab_UBIGEO[],MATCH(PlnMsv_Tab_DocumentosAux[[#This Row],[ADQ_UBIGEO]],Tab_UBIGEO[UBIGEO],0),MATCH($V$34,Tab_UBIGEO[#Headers],0)),"")</f>
        <v/>
      </c>
      <c r="W1994" s="50" t="str">
        <f>IFERROR(INDEX(Tab_UBIGEO[],MATCH(PlnMsv_Tab_DocumentosAux[[#This Row],[ADQ_UBIGEO]],Tab_UBIGEO[UBIGEO],0),MATCH($W$34,Tab_UBIGEO[#Headers],0)),"")</f>
        <v/>
      </c>
      <c r="X1994" s="51" t="str">
        <f>IFERROR(INDEX(Tab_UBIGEO[],MATCH(PlnMsv_Tab_Documentos[[#This Row],[Departamento]],Tab_UBIGEO[Departamento],0),MATCH(X$34,Tab_UBIGEO[#Headers],0)),"")</f>
        <v/>
      </c>
      <c r="Y1994" s="51" t="str">
        <f>IFERROR(INDEX(Tab_UBIGEO[],MATCH(PlnMsv_Tab_Documentos[[#This Row],[Provincia]],Tab_UBIGEO[Provincia],0),MATCH(Y$34,Tab_UBIGEO[#Headers],0)),"")</f>
        <v/>
      </c>
      <c r="Z1994" s="50" t="str">
        <f>IF(PlnMsv_Tab_Documentos[[#This Row],[Departamento]]&lt;&gt;"",IF(COUNTIF(Tab_UBIGEO[Departamento],PlnMsv_Tab_Documentos[[#This Row],[Departamento]])&gt;=1,1,0),"")</f>
        <v/>
      </c>
      <c r="AA199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4" s="34"/>
    </row>
    <row r="1995" spans="3:29" ht="27.6" customHeight="1">
      <c r="C1995" s="88"/>
      <c r="D1995" s="89"/>
      <c r="E1995" s="90"/>
      <c r="F1995" s="91"/>
      <c r="G1995" s="92"/>
      <c r="H1995" s="93"/>
      <c r="I1995" s="93"/>
      <c r="J1995" s="94"/>
      <c r="K1995" s="94"/>
      <c r="L1995" s="94"/>
      <c r="M1995" s="94"/>
      <c r="N1995" s="94"/>
      <c r="O1995" s="95"/>
      <c r="P1995" s="96"/>
      <c r="T1995" s="49">
        <v>1961</v>
      </c>
      <c r="U199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5" s="50" t="str">
        <f>IFERROR(INDEX(Tab_UBIGEO[],MATCH(PlnMsv_Tab_DocumentosAux[[#This Row],[ADQ_UBIGEO]],Tab_UBIGEO[UBIGEO],0),MATCH($V$34,Tab_UBIGEO[#Headers],0)),"")</f>
        <v/>
      </c>
      <c r="W1995" s="50" t="str">
        <f>IFERROR(INDEX(Tab_UBIGEO[],MATCH(PlnMsv_Tab_DocumentosAux[[#This Row],[ADQ_UBIGEO]],Tab_UBIGEO[UBIGEO],0),MATCH($W$34,Tab_UBIGEO[#Headers],0)),"")</f>
        <v/>
      </c>
      <c r="X1995" s="51" t="str">
        <f>IFERROR(INDEX(Tab_UBIGEO[],MATCH(PlnMsv_Tab_Documentos[[#This Row],[Departamento]],Tab_UBIGEO[Departamento],0),MATCH(X$34,Tab_UBIGEO[#Headers],0)),"")</f>
        <v/>
      </c>
      <c r="Y1995" s="51" t="str">
        <f>IFERROR(INDEX(Tab_UBIGEO[],MATCH(PlnMsv_Tab_Documentos[[#This Row],[Provincia]],Tab_UBIGEO[Provincia],0),MATCH(Y$34,Tab_UBIGEO[#Headers],0)),"")</f>
        <v/>
      </c>
      <c r="Z1995" s="50" t="str">
        <f>IF(PlnMsv_Tab_Documentos[[#This Row],[Departamento]]&lt;&gt;"",IF(COUNTIF(Tab_UBIGEO[Departamento],PlnMsv_Tab_Documentos[[#This Row],[Departamento]])&gt;=1,1,0),"")</f>
        <v/>
      </c>
      <c r="AA199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5" s="34"/>
    </row>
    <row r="1996" spans="3:29" ht="27.6" customHeight="1">
      <c r="C1996" s="88"/>
      <c r="D1996" s="89"/>
      <c r="E1996" s="90"/>
      <c r="F1996" s="91"/>
      <c r="G1996" s="92"/>
      <c r="H1996" s="93"/>
      <c r="I1996" s="93"/>
      <c r="J1996" s="94"/>
      <c r="K1996" s="94"/>
      <c r="L1996" s="94"/>
      <c r="M1996" s="94"/>
      <c r="N1996" s="94"/>
      <c r="O1996" s="95"/>
      <c r="P1996" s="96"/>
      <c r="T1996" s="49">
        <v>1962</v>
      </c>
      <c r="U199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6" s="50" t="str">
        <f>IFERROR(INDEX(Tab_UBIGEO[],MATCH(PlnMsv_Tab_DocumentosAux[[#This Row],[ADQ_UBIGEO]],Tab_UBIGEO[UBIGEO],0),MATCH($V$34,Tab_UBIGEO[#Headers],0)),"")</f>
        <v/>
      </c>
      <c r="W1996" s="50" t="str">
        <f>IFERROR(INDEX(Tab_UBIGEO[],MATCH(PlnMsv_Tab_DocumentosAux[[#This Row],[ADQ_UBIGEO]],Tab_UBIGEO[UBIGEO],0),MATCH($W$34,Tab_UBIGEO[#Headers],0)),"")</f>
        <v/>
      </c>
      <c r="X1996" s="51" t="str">
        <f>IFERROR(INDEX(Tab_UBIGEO[],MATCH(PlnMsv_Tab_Documentos[[#This Row],[Departamento]],Tab_UBIGEO[Departamento],0),MATCH(X$34,Tab_UBIGEO[#Headers],0)),"")</f>
        <v/>
      </c>
      <c r="Y1996" s="51" t="str">
        <f>IFERROR(INDEX(Tab_UBIGEO[],MATCH(PlnMsv_Tab_Documentos[[#This Row],[Provincia]],Tab_UBIGEO[Provincia],0),MATCH(Y$34,Tab_UBIGEO[#Headers],0)),"")</f>
        <v/>
      </c>
      <c r="Z1996" s="50" t="str">
        <f>IF(PlnMsv_Tab_Documentos[[#This Row],[Departamento]]&lt;&gt;"",IF(COUNTIF(Tab_UBIGEO[Departamento],PlnMsv_Tab_Documentos[[#This Row],[Departamento]])&gt;=1,1,0),"")</f>
        <v/>
      </c>
      <c r="AA199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6" s="34"/>
    </row>
    <row r="1997" spans="3:29" ht="27.6" customHeight="1">
      <c r="C1997" s="88"/>
      <c r="D1997" s="89"/>
      <c r="E1997" s="90"/>
      <c r="F1997" s="91"/>
      <c r="G1997" s="92"/>
      <c r="H1997" s="93"/>
      <c r="I1997" s="93"/>
      <c r="J1997" s="94"/>
      <c r="K1997" s="94"/>
      <c r="L1997" s="94"/>
      <c r="M1997" s="94"/>
      <c r="N1997" s="94"/>
      <c r="O1997" s="95"/>
      <c r="P1997" s="96"/>
      <c r="T1997" s="49">
        <v>1963</v>
      </c>
      <c r="U199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7" s="50" t="str">
        <f>IFERROR(INDEX(Tab_UBIGEO[],MATCH(PlnMsv_Tab_DocumentosAux[[#This Row],[ADQ_UBIGEO]],Tab_UBIGEO[UBIGEO],0),MATCH($V$34,Tab_UBIGEO[#Headers],0)),"")</f>
        <v/>
      </c>
      <c r="W1997" s="50" t="str">
        <f>IFERROR(INDEX(Tab_UBIGEO[],MATCH(PlnMsv_Tab_DocumentosAux[[#This Row],[ADQ_UBIGEO]],Tab_UBIGEO[UBIGEO],0),MATCH($W$34,Tab_UBIGEO[#Headers],0)),"")</f>
        <v/>
      </c>
      <c r="X1997" s="51" t="str">
        <f>IFERROR(INDEX(Tab_UBIGEO[],MATCH(PlnMsv_Tab_Documentos[[#This Row],[Departamento]],Tab_UBIGEO[Departamento],0),MATCH(X$34,Tab_UBIGEO[#Headers],0)),"")</f>
        <v/>
      </c>
      <c r="Y1997" s="51" t="str">
        <f>IFERROR(INDEX(Tab_UBIGEO[],MATCH(PlnMsv_Tab_Documentos[[#This Row],[Provincia]],Tab_UBIGEO[Provincia],0),MATCH(Y$34,Tab_UBIGEO[#Headers],0)),"")</f>
        <v/>
      </c>
      <c r="Z1997" s="50" t="str">
        <f>IF(PlnMsv_Tab_Documentos[[#This Row],[Departamento]]&lt;&gt;"",IF(COUNTIF(Tab_UBIGEO[Departamento],PlnMsv_Tab_Documentos[[#This Row],[Departamento]])&gt;=1,1,0),"")</f>
        <v/>
      </c>
      <c r="AA199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7" s="34"/>
    </row>
    <row r="1998" spans="3:29" ht="27.6" customHeight="1">
      <c r="C1998" s="88"/>
      <c r="D1998" s="89"/>
      <c r="E1998" s="90"/>
      <c r="F1998" s="91"/>
      <c r="G1998" s="92"/>
      <c r="H1998" s="93"/>
      <c r="I1998" s="93"/>
      <c r="J1998" s="94"/>
      <c r="K1998" s="94"/>
      <c r="L1998" s="94"/>
      <c r="M1998" s="94"/>
      <c r="N1998" s="94"/>
      <c r="O1998" s="95"/>
      <c r="P1998" s="96"/>
      <c r="T1998" s="49">
        <v>1964</v>
      </c>
      <c r="U199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8" s="50" t="str">
        <f>IFERROR(INDEX(Tab_UBIGEO[],MATCH(PlnMsv_Tab_DocumentosAux[[#This Row],[ADQ_UBIGEO]],Tab_UBIGEO[UBIGEO],0),MATCH($V$34,Tab_UBIGEO[#Headers],0)),"")</f>
        <v/>
      </c>
      <c r="W1998" s="50" t="str">
        <f>IFERROR(INDEX(Tab_UBIGEO[],MATCH(PlnMsv_Tab_DocumentosAux[[#This Row],[ADQ_UBIGEO]],Tab_UBIGEO[UBIGEO],0),MATCH($W$34,Tab_UBIGEO[#Headers],0)),"")</f>
        <v/>
      </c>
      <c r="X1998" s="51" t="str">
        <f>IFERROR(INDEX(Tab_UBIGEO[],MATCH(PlnMsv_Tab_Documentos[[#This Row],[Departamento]],Tab_UBIGEO[Departamento],0),MATCH(X$34,Tab_UBIGEO[#Headers],0)),"")</f>
        <v/>
      </c>
      <c r="Y1998" s="51" t="str">
        <f>IFERROR(INDEX(Tab_UBIGEO[],MATCH(PlnMsv_Tab_Documentos[[#This Row],[Provincia]],Tab_UBIGEO[Provincia],0),MATCH(Y$34,Tab_UBIGEO[#Headers],0)),"")</f>
        <v/>
      </c>
      <c r="Z1998" s="50" t="str">
        <f>IF(PlnMsv_Tab_Documentos[[#This Row],[Departamento]]&lt;&gt;"",IF(COUNTIF(Tab_UBIGEO[Departamento],PlnMsv_Tab_Documentos[[#This Row],[Departamento]])&gt;=1,1,0),"")</f>
        <v/>
      </c>
      <c r="AA199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8" s="34"/>
    </row>
    <row r="1999" spans="3:29" ht="27.6" customHeight="1">
      <c r="C1999" s="88"/>
      <c r="D1999" s="89"/>
      <c r="E1999" s="90"/>
      <c r="F1999" s="91"/>
      <c r="G1999" s="92"/>
      <c r="H1999" s="93"/>
      <c r="I1999" s="93"/>
      <c r="J1999" s="94"/>
      <c r="K1999" s="94"/>
      <c r="L1999" s="94"/>
      <c r="M1999" s="94"/>
      <c r="N1999" s="94"/>
      <c r="O1999" s="95"/>
      <c r="P1999" s="96"/>
      <c r="T1999" s="49">
        <v>1965</v>
      </c>
      <c r="U199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1999" s="50" t="str">
        <f>IFERROR(INDEX(Tab_UBIGEO[],MATCH(PlnMsv_Tab_DocumentosAux[[#This Row],[ADQ_UBIGEO]],Tab_UBIGEO[UBIGEO],0),MATCH($V$34,Tab_UBIGEO[#Headers],0)),"")</f>
        <v/>
      </c>
      <c r="W1999" s="50" t="str">
        <f>IFERROR(INDEX(Tab_UBIGEO[],MATCH(PlnMsv_Tab_DocumentosAux[[#This Row],[ADQ_UBIGEO]],Tab_UBIGEO[UBIGEO],0),MATCH($W$34,Tab_UBIGEO[#Headers],0)),"")</f>
        <v/>
      </c>
      <c r="X1999" s="51" t="str">
        <f>IFERROR(INDEX(Tab_UBIGEO[],MATCH(PlnMsv_Tab_Documentos[[#This Row],[Departamento]],Tab_UBIGEO[Departamento],0),MATCH(X$34,Tab_UBIGEO[#Headers],0)),"")</f>
        <v/>
      </c>
      <c r="Y1999" s="51" t="str">
        <f>IFERROR(INDEX(Tab_UBIGEO[],MATCH(PlnMsv_Tab_Documentos[[#This Row],[Provincia]],Tab_UBIGEO[Provincia],0),MATCH(Y$34,Tab_UBIGEO[#Headers],0)),"")</f>
        <v/>
      </c>
      <c r="Z1999" s="50" t="str">
        <f>IF(PlnMsv_Tab_Documentos[[#This Row],[Departamento]]&lt;&gt;"",IF(COUNTIF(Tab_UBIGEO[Departamento],PlnMsv_Tab_Documentos[[#This Row],[Departamento]])&gt;=1,1,0),"")</f>
        <v/>
      </c>
      <c r="AA199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199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1999" s="34"/>
    </row>
    <row r="2000" spans="3:29" ht="27.6" customHeight="1">
      <c r="C2000" s="88"/>
      <c r="D2000" s="89"/>
      <c r="E2000" s="90"/>
      <c r="F2000" s="91"/>
      <c r="G2000" s="92"/>
      <c r="H2000" s="93"/>
      <c r="I2000" s="93"/>
      <c r="J2000" s="94"/>
      <c r="K2000" s="94"/>
      <c r="L2000" s="94"/>
      <c r="M2000" s="94"/>
      <c r="N2000" s="94"/>
      <c r="O2000" s="95"/>
      <c r="P2000" s="96"/>
      <c r="T2000" s="49">
        <v>1966</v>
      </c>
      <c r="U200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0" s="50" t="str">
        <f>IFERROR(INDEX(Tab_UBIGEO[],MATCH(PlnMsv_Tab_DocumentosAux[[#This Row],[ADQ_UBIGEO]],Tab_UBIGEO[UBIGEO],0),MATCH($V$34,Tab_UBIGEO[#Headers],0)),"")</f>
        <v/>
      </c>
      <c r="W2000" s="50" t="str">
        <f>IFERROR(INDEX(Tab_UBIGEO[],MATCH(PlnMsv_Tab_DocumentosAux[[#This Row],[ADQ_UBIGEO]],Tab_UBIGEO[UBIGEO],0),MATCH($W$34,Tab_UBIGEO[#Headers],0)),"")</f>
        <v/>
      </c>
      <c r="X2000" s="51" t="str">
        <f>IFERROR(INDEX(Tab_UBIGEO[],MATCH(PlnMsv_Tab_Documentos[[#This Row],[Departamento]],Tab_UBIGEO[Departamento],0),MATCH(X$34,Tab_UBIGEO[#Headers],0)),"")</f>
        <v/>
      </c>
      <c r="Y2000" s="51" t="str">
        <f>IFERROR(INDEX(Tab_UBIGEO[],MATCH(PlnMsv_Tab_Documentos[[#This Row],[Provincia]],Tab_UBIGEO[Provincia],0),MATCH(Y$34,Tab_UBIGEO[#Headers],0)),"")</f>
        <v/>
      </c>
      <c r="Z2000" s="50" t="str">
        <f>IF(PlnMsv_Tab_Documentos[[#This Row],[Departamento]]&lt;&gt;"",IF(COUNTIF(Tab_UBIGEO[Departamento],PlnMsv_Tab_Documentos[[#This Row],[Departamento]])&gt;=1,1,0),"")</f>
        <v/>
      </c>
      <c r="AA200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0" s="34"/>
    </row>
    <row r="2001" spans="3:29" ht="27.6" customHeight="1">
      <c r="C2001" s="88"/>
      <c r="D2001" s="89"/>
      <c r="E2001" s="90"/>
      <c r="F2001" s="91"/>
      <c r="G2001" s="92"/>
      <c r="H2001" s="93"/>
      <c r="I2001" s="93"/>
      <c r="J2001" s="94"/>
      <c r="K2001" s="94"/>
      <c r="L2001" s="94"/>
      <c r="M2001" s="94"/>
      <c r="N2001" s="94"/>
      <c r="O2001" s="95"/>
      <c r="P2001" s="96"/>
      <c r="T2001" s="49">
        <v>1967</v>
      </c>
      <c r="U200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1" s="50" t="str">
        <f>IFERROR(INDEX(Tab_UBIGEO[],MATCH(PlnMsv_Tab_DocumentosAux[[#This Row],[ADQ_UBIGEO]],Tab_UBIGEO[UBIGEO],0),MATCH($V$34,Tab_UBIGEO[#Headers],0)),"")</f>
        <v/>
      </c>
      <c r="W2001" s="50" t="str">
        <f>IFERROR(INDEX(Tab_UBIGEO[],MATCH(PlnMsv_Tab_DocumentosAux[[#This Row],[ADQ_UBIGEO]],Tab_UBIGEO[UBIGEO],0),MATCH($W$34,Tab_UBIGEO[#Headers],0)),"")</f>
        <v/>
      </c>
      <c r="X2001" s="51" t="str">
        <f>IFERROR(INDEX(Tab_UBIGEO[],MATCH(PlnMsv_Tab_Documentos[[#This Row],[Departamento]],Tab_UBIGEO[Departamento],0),MATCH(X$34,Tab_UBIGEO[#Headers],0)),"")</f>
        <v/>
      </c>
      <c r="Y2001" s="51" t="str">
        <f>IFERROR(INDEX(Tab_UBIGEO[],MATCH(PlnMsv_Tab_Documentos[[#This Row],[Provincia]],Tab_UBIGEO[Provincia],0),MATCH(Y$34,Tab_UBIGEO[#Headers],0)),"")</f>
        <v/>
      </c>
      <c r="Z2001" s="50" t="str">
        <f>IF(PlnMsv_Tab_Documentos[[#This Row],[Departamento]]&lt;&gt;"",IF(COUNTIF(Tab_UBIGEO[Departamento],PlnMsv_Tab_Documentos[[#This Row],[Departamento]])&gt;=1,1,0),"")</f>
        <v/>
      </c>
      <c r="AA200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1" s="34"/>
    </row>
    <row r="2002" spans="3:29" ht="27.6" customHeight="1">
      <c r="C2002" s="88"/>
      <c r="D2002" s="89"/>
      <c r="E2002" s="90"/>
      <c r="F2002" s="91"/>
      <c r="G2002" s="92"/>
      <c r="H2002" s="93"/>
      <c r="I2002" s="93"/>
      <c r="J2002" s="94"/>
      <c r="K2002" s="94"/>
      <c r="L2002" s="94"/>
      <c r="M2002" s="94"/>
      <c r="N2002" s="94"/>
      <c r="O2002" s="95"/>
      <c r="P2002" s="96"/>
      <c r="T2002" s="49">
        <v>1968</v>
      </c>
      <c r="U200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2" s="50" t="str">
        <f>IFERROR(INDEX(Tab_UBIGEO[],MATCH(PlnMsv_Tab_DocumentosAux[[#This Row],[ADQ_UBIGEO]],Tab_UBIGEO[UBIGEO],0),MATCH($V$34,Tab_UBIGEO[#Headers],0)),"")</f>
        <v/>
      </c>
      <c r="W2002" s="50" t="str">
        <f>IFERROR(INDEX(Tab_UBIGEO[],MATCH(PlnMsv_Tab_DocumentosAux[[#This Row],[ADQ_UBIGEO]],Tab_UBIGEO[UBIGEO],0),MATCH($W$34,Tab_UBIGEO[#Headers],0)),"")</f>
        <v/>
      </c>
      <c r="X2002" s="51" t="str">
        <f>IFERROR(INDEX(Tab_UBIGEO[],MATCH(PlnMsv_Tab_Documentos[[#This Row],[Departamento]],Tab_UBIGEO[Departamento],0),MATCH(X$34,Tab_UBIGEO[#Headers],0)),"")</f>
        <v/>
      </c>
      <c r="Y2002" s="51" t="str">
        <f>IFERROR(INDEX(Tab_UBIGEO[],MATCH(PlnMsv_Tab_Documentos[[#This Row],[Provincia]],Tab_UBIGEO[Provincia],0),MATCH(Y$34,Tab_UBIGEO[#Headers],0)),"")</f>
        <v/>
      </c>
      <c r="Z2002" s="50" t="str">
        <f>IF(PlnMsv_Tab_Documentos[[#This Row],[Departamento]]&lt;&gt;"",IF(COUNTIF(Tab_UBIGEO[Departamento],PlnMsv_Tab_Documentos[[#This Row],[Departamento]])&gt;=1,1,0),"")</f>
        <v/>
      </c>
      <c r="AA200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2" s="34"/>
    </row>
    <row r="2003" spans="3:29" ht="27.6" customHeight="1">
      <c r="C2003" s="88"/>
      <c r="D2003" s="89"/>
      <c r="E2003" s="90"/>
      <c r="F2003" s="91"/>
      <c r="G2003" s="92"/>
      <c r="H2003" s="93"/>
      <c r="I2003" s="93"/>
      <c r="J2003" s="94"/>
      <c r="K2003" s="94"/>
      <c r="L2003" s="94"/>
      <c r="M2003" s="94"/>
      <c r="N2003" s="94"/>
      <c r="O2003" s="95"/>
      <c r="P2003" s="96"/>
      <c r="T2003" s="49">
        <v>1969</v>
      </c>
      <c r="U200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3" s="50" t="str">
        <f>IFERROR(INDEX(Tab_UBIGEO[],MATCH(PlnMsv_Tab_DocumentosAux[[#This Row],[ADQ_UBIGEO]],Tab_UBIGEO[UBIGEO],0),MATCH($V$34,Tab_UBIGEO[#Headers],0)),"")</f>
        <v/>
      </c>
      <c r="W2003" s="50" t="str">
        <f>IFERROR(INDEX(Tab_UBIGEO[],MATCH(PlnMsv_Tab_DocumentosAux[[#This Row],[ADQ_UBIGEO]],Tab_UBIGEO[UBIGEO],0),MATCH($W$34,Tab_UBIGEO[#Headers],0)),"")</f>
        <v/>
      </c>
      <c r="X2003" s="51" t="str">
        <f>IFERROR(INDEX(Tab_UBIGEO[],MATCH(PlnMsv_Tab_Documentos[[#This Row],[Departamento]],Tab_UBIGEO[Departamento],0),MATCH(X$34,Tab_UBIGEO[#Headers],0)),"")</f>
        <v/>
      </c>
      <c r="Y2003" s="51" t="str">
        <f>IFERROR(INDEX(Tab_UBIGEO[],MATCH(PlnMsv_Tab_Documentos[[#This Row],[Provincia]],Tab_UBIGEO[Provincia],0),MATCH(Y$34,Tab_UBIGEO[#Headers],0)),"")</f>
        <v/>
      </c>
      <c r="Z2003" s="50" t="str">
        <f>IF(PlnMsv_Tab_Documentos[[#This Row],[Departamento]]&lt;&gt;"",IF(COUNTIF(Tab_UBIGEO[Departamento],PlnMsv_Tab_Documentos[[#This Row],[Departamento]])&gt;=1,1,0),"")</f>
        <v/>
      </c>
      <c r="AA200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3" s="34"/>
    </row>
    <row r="2004" spans="3:29" ht="27.6" customHeight="1">
      <c r="C2004" s="88"/>
      <c r="D2004" s="89"/>
      <c r="E2004" s="90"/>
      <c r="F2004" s="91"/>
      <c r="G2004" s="92"/>
      <c r="H2004" s="93"/>
      <c r="I2004" s="93"/>
      <c r="J2004" s="94"/>
      <c r="K2004" s="94"/>
      <c r="L2004" s="94"/>
      <c r="M2004" s="94"/>
      <c r="N2004" s="94"/>
      <c r="O2004" s="95"/>
      <c r="P2004" s="96"/>
      <c r="T2004" s="49">
        <v>1970</v>
      </c>
      <c r="U200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4" s="50" t="str">
        <f>IFERROR(INDEX(Tab_UBIGEO[],MATCH(PlnMsv_Tab_DocumentosAux[[#This Row],[ADQ_UBIGEO]],Tab_UBIGEO[UBIGEO],0),MATCH($V$34,Tab_UBIGEO[#Headers],0)),"")</f>
        <v/>
      </c>
      <c r="W2004" s="50" t="str">
        <f>IFERROR(INDEX(Tab_UBIGEO[],MATCH(PlnMsv_Tab_DocumentosAux[[#This Row],[ADQ_UBIGEO]],Tab_UBIGEO[UBIGEO],0),MATCH($W$34,Tab_UBIGEO[#Headers],0)),"")</f>
        <v/>
      </c>
      <c r="X2004" s="51" t="str">
        <f>IFERROR(INDEX(Tab_UBIGEO[],MATCH(PlnMsv_Tab_Documentos[[#This Row],[Departamento]],Tab_UBIGEO[Departamento],0),MATCH(X$34,Tab_UBIGEO[#Headers],0)),"")</f>
        <v/>
      </c>
      <c r="Y2004" s="51" t="str">
        <f>IFERROR(INDEX(Tab_UBIGEO[],MATCH(PlnMsv_Tab_Documentos[[#This Row],[Provincia]],Tab_UBIGEO[Provincia],0),MATCH(Y$34,Tab_UBIGEO[#Headers],0)),"")</f>
        <v/>
      </c>
      <c r="Z2004" s="50" t="str">
        <f>IF(PlnMsv_Tab_Documentos[[#This Row],[Departamento]]&lt;&gt;"",IF(COUNTIF(Tab_UBIGEO[Departamento],PlnMsv_Tab_Documentos[[#This Row],[Departamento]])&gt;=1,1,0),"")</f>
        <v/>
      </c>
      <c r="AA200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4" s="34"/>
    </row>
    <row r="2005" spans="3:29" ht="27.6" customHeight="1">
      <c r="C2005" s="88"/>
      <c r="D2005" s="89"/>
      <c r="E2005" s="90"/>
      <c r="F2005" s="91"/>
      <c r="G2005" s="92"/>
      <c r="H2005" s="93"/>
      <c r="I2005" s="93"/>
      <c r="J2005" s="94"/>
      <c r="K2005" s="94"/>
      <c r="L2005" s="94"/>
      <c r="M2005" s="94"/>
      <c r="N2005" s="94"/>
      <c r="O2005" s="95"/>
      <c r="P2005" s="96"/>
      <c r="T2005" s="49">
        <v>1971</v>
      </c>
      <c r="U200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5" s="50" t="str">
        <f>IFERROR(INDEX(Tab_UBIGEO[],MATCH(PlnMsv_Tab_DocumentosAux[[#This Row],[ADQ_UBIGEO]],Tab_UBIGEO[UBIGEO],0),MATCH($V$34,Tab_UBIGEO[#Headers],0)),"")</f>
        <v/>
      </c>
      <c r="W2005" s="50" t="str">
        <f>IFERROR(INDEX(Tab_UBIGEO[],MATCH(PlnMsv_Tab_DocumentosAux[[#This Row],[ADQ_UBIGEO]],Tab_UBIGEO[UBIGEO],0),MATCH($W$34,Tab_UBIGEO[#Headers],0)),"")</f>
        <v/>
      </c>
      <c r="X2005" s="51" t="str">
        <f>IFERROR(INDEX(Tab_UBIGEO[],MATCH(PlnMsv_Tab_Documentos[[#This Row],[Departamento]],Tab_UBIGEO[Departamento],0),MATCH(X$34,Tab_UBIGEO[#Headers],0)),"")</f>
        <v/>
      </c>
      <c r="Y2005" s="51" t="str">
        <f>IFERROR(INDEX(Tab_UBIGEO[],MATCH(PlnMsv_Tab_Documentos[[#This Row],[Provincia]],Tab_UBIGEO[Provincia],0),MATCH(Y$34,Tab_UBIGEO[#Headers],0)),"")</f>
        <v/>
      </c>
      <c r="Z2005" s="50" t="str">
        <f>IF(PlnMsv_Tab_Documentos[[#This Row],[Departamento]]&lt;&gt;"",IF(COUNTIF(Tab_UBIGEO[Departamento],PlnMsv_Tab_Documentos[[#This Row],[Departamento]])&gt;=1,1,0),"")</f>
        <v/>
      </c>
      <c r="AA200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5" s="34"/>
    </row>
    <row r="2006" spans="3:29" ht="27.6" customHeight="1">
      <c r="C2006" s="88"/>
      <c r="D2006" s="89"/>
      <c r="E2006" s="90"/>
      <c r="F2006" s="91"/>
      <c r="G2006" s="92"/>
      <c r="H2006" s="93"/>
      <c r="I2006" s="93"/>
      <c r="J2006" s="94"/>
      <c r="K2006" s="94"/>
      <c r="L2006" s="94"/>
      <c r="M2006" s="94"/>
      <c r="N2006" s="94"/>
      <c r="O2006" s="95"/>
      <c r="P2006" s="96"/>
      <c r="T2006" s="49">
        <v>1972</v>
      </c>
      <c r="U200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6" s="50" t="str">
        <f>IFERROR(INDEX(Tab_UBIGEO[],MATCH(PlnMsv_Tab_DocumentosAux[[#This Row],[ADQ_UBIGEO]],Tab_UBIGEO[UBIGEO],0),MATCH($V$34,Tab_UBIGEO[#Headers],0)),"")</f>
        <v/>
      </c>
      <c r="W2006" s="50" t="str">
        <f>IFERROR(INDEX(Tab_UBIGEO[],MATCH(PlnMsv_Tab_DocumentosAux[[#This Row],[ADQ_UBIGEO]],Tab_UBIGEO[UBIGEO],0),MATCH($W$34,Tab_UBIGEO[#Headers],0)),"")</f>
        <v/>
      </c>
      <c r="X2006" s="51" t="str">
        <f>IFERROR(INDEX(Tab_UBIGEO[],MATCH(PlnMsv_Tab_Documentos[[#This Row],[Departamento]],Tab_UBIGEO[Departamento],0),MATCH(X$34,Tab_UBIGEO[#Headers],0)),"")</f>
        <v/>
      </c>
      <c r="Y2006" s="51" t="str">
        <f>IFERROR(INDEX(Tab_UBIGEO[],MATCH(PlnMsv_Tab_Documentos[[#This Row],[Provincia]],Tab_UBIGEO[Provincia],0),MATCH(Y$34,Tab_UBIGEO[#Headers],0)),"")</f>
        <v/>
      </c>
      <c r="Z2006" s="50" t="str">
        <f>IF(PlnMsv_Tab_Documentos[[#This Row],[Departamento]]&lt;&gt;"",IF(COUNTIF(Tab_UBIGEO[Departamento],PlnMsv_Tab_Documentos[[#This Row],[Departamento]])&gt;=1,1,0),"")</f>
        <v/>
      </c>
      <c r="AA200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6" s="34"/>
    </row>
    <row r="2007" spans="3:29" ht="27.6" customHeight="1">
      <c r="C2007" s="88"/>
      <c r="D2007" s="89"/>
      <c r="E2007" s="90"/>
      <c r="F2007" s="91"/>
      <c r="G2007" s="92"/>
      <c r="H2007" s="93"/>
      <c r="I2007" s="93"/>
      <c r="J2007" s="94"/>
      <c r="K2007" s="94"/>
      <c r="L2007" s="94"/>
      <c r="M2007" s="94"/>
      <c r="N2007" s="94"/>
      <c r="O2007" s="95"/>
      <c r="P2007" s="96"/>
      <c r="T2007" s="49">
        <v>1973</v>
      </c>
      <c r="U200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7" s="50" t="str">
        <f>IFERROR(INDEX(Tab_UBIGEO[],MATCH(PlnMsv_Tab_DocumentosAux[[#This Row],[ADQ_UBIGEO]],Tab_UBIGEO[UBIGEO],0),MATCH($V$34,Tab_UBIGEO[#Headers],0)),"")</f>
        <v/>
      </c>
      <c r="W2007" s="50" t="str">
        <f>IFERROR(INDEX(Tab_UBIGEO[],MATCH(PlnMsv_Tab_DocumentosAux[[#This Row],[ADQ_UBIGEO]],Tab_UBIGEO[UBIGEO],0),MATCH($W$34,Tab_UBIGEO[#Headers],0)),"")</f>
        <v/>
      </c>
      <c r="X2007" s="51" t="str">
        <f>IFERROR(INDEX(Tab_UBIGEO[],MATCH(PlnMsv_Tab_Documentos[[#This Row],[Departamento]],Tab_UBIGEO[Departamento],0),MATCH(X$34,Tab_UBIGEO[#Headers],0)),"")</f>
        <v/>
      </c>
      <c r="Y2007" s="51" t="str">
        <f>IFERROR(INDEX(Tab_UBIGEO[],MATCH(PlnMsv_Tab_Documentos[[#This Row],[Provincia]],Tab_UBIGEO[Provincia],0),MATCH(Y$34,Tab_UBIGEO[#Headers],0)),"")</f>
        <v/>
      </c>
      <c r="Z2007" s="50" t="str">
        <f>IF(PlnMsv_Tab_Documentos[[#This Row],[Departamento]]&lt;&gt;"",IF(COUNTIF(Tab_UBIGEO[Departamento],PlnMsv_Tab_Documentos[[#This Row],[Departamento]])&gt;=1,1,0),"")</f>
        <v/>
      </c>
      <c r="AA200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7" s="34"/>
    </row>
    <row r="2008" spans="3:29" ht="27.6" customHeight="1">
      <c r="C2008" s="88"/>
      <c r="D2008" s="89"/>
      <c r="E2008" s="90"/>
      <c r="F2008" s="91"/>
      <c r="G2008" s="92"/>
      <c r="H2008" s="93"/>
      <c r="I2008" s="93"/>
      <c r="J2008" s="94"/>
      <c r="K2008" s="94"/>
      <c r="L2008" s="94"/>
      <c r="M2008" s="94"/>
      <c r="N2008" s="94"/>
      <c r="O2008" s="95"/>
      <c r="P2008" s="96"/>
      <c r="T2008" s="49">
        <v>1974</v>
      </c>
      <c r="U200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8" s="50" t="str">
        <f>IFERROR(INDEX(Tab_UBIGEO[],MATCH(PlnMsv_Tab_DocumentosAux[[#This Row],[ADQ_UBIGEO]],Tab_UBIGEO[UBIGEO],0),MATCH($V$34,Tab_UBIGEO[#Headers],0)),"")</f>
        <v/>
      </c>
      <c r="W2008" s="50" t="str">
        <f>IFERROR(INDEX(Tab_UBIGEO[],MATCH(PlnMsv_Tab_DocumentosAux[[#This Row],[ADQ_UBIGEO]],Tab_UBIGEO[UBIGEO],0),MATCH($W$34,Tab_UBIGEO[#Headers],0)),"")</f>
        <v/>
      </c>
      <c r="X2008" s="51" t="str">
        <f>IFERROR(INDEX(Tab_UBIGEO[],MATCH(PlnMsv_Tab_Documentos[[#This Row],[Departamento]],Tab_UBIGEO[Departamento],0),MATCH(X$34,Tab_UBIGEO[#Headers],0)),"")</f>
        <v/>
      </c>
      <c r="Y2008" s="51" t="str">
        <f>IFERROR(INDEX(Tab_UBIGEO[],MATCH(PlnMsv_Tab_Documentos[[#This Row],[Provincia]],Tab_UBIGEO[Provincia],0),MATCH(Y$34,Tab_UBIGEO[#Headers],0)),"")</f>
        <v/>
      </c>
      <c r="Z2008" s="50" t="str">
        <f>IF(PlnMsv_Tab_Documentos[[#This Row],[Departamento]]&lt;&gt;"",IF(COUNTIF(Tab_UBIGEO[Departamento],PlnMsv_Tab_Documentos[[#This Row],[Departamento]])&gt;=1,1,0),"")</f>
        <v/>
      </c>
      <c r="AA200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8" s="34"/>
    </row>
    <row r="2009" spans="3:29" ht="27.6" customHeight="1">
      <c r="C2009" s="88"/>
      <c r="D2009" s="89"/>
      <c r="E2009" s="90"/>
      <c r="F2009" s="91"/>
      <c r="G2009" s="92"/>
      <c r="H2009" s="93"/>
      <c r="I2009" s="93"/>
      <c r="J2009" s="94"/>
      <c r="K2009" s="94"/>
      <c r="L2009" s="94"/>
      <c r="M2009" s="94"/>
      <c r="N2009" s="94"/>
      <c r="O2009" s="95"/>
      <c r="P2009" s="96"/>
      <c r="T2009" s="49">
        <v>1975</v>
      </c>
      <c r="U200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09" s="50" t="str">
        <f>IFERROR(INDEX(Tab_UBIGEO[],MATCH(PlnMsv_Tab_DocumentosAux[[#This Row],[ADQ_UBIGEO]],Tab_UBIGEO[UBIGEO],0),MATCH($V$34,Tab_UBIGEO[#Headers],0)),"")</f>
        <v/>
      </c>
      <c r="W2009" s="50" t="str">
        <f>IFERROR(INDEX(Tab_UBIGEO[],MATCH(PlnMsv_Tab_DocumentosAux[[#This Row],[ADQ_UBIGEO]],Tab_UBIGEO[UBIGEO],0),MATCH($W$34,Tab_UBIGEO[#Headers],0)),"")</f>
        <v/>
      </c>
      <c r="X2009" s="51" t="str">
        <f>IFERROR(INDEX(Tab_UBIGEO[],MATCH(PlnMsv_Tab_Documentos[[#This Row],[Departamento]],Tab_UBIGEO[Departamento],0),MATCH(X$34,Tab_UBIGEO[#Headers],0)),"")</f>
        <v/>
      </c>
      <c r="Y2009" s="51" t="str">
        <f>IFERROR(INDEX(Tab_UBIGEO[],MATCH(PlnMsv_Tab_Documentos[[#This Row],[Provincia]],Tab_UBIGEO[Provincia],0),MATCH(Y$34,Tab_UBIGEO[#Headers],0)),"")</f>
        <v/>
      </c>
      <c r="Z2009" s="50" t="str">
        <f>IF(PlnMsv_Tab_Documentos[[#This Row],[Departamento]]&lt;&gt;"",IF(COUNTIF(Tab_UBIGEO[Departamento],PlnMsv_Tab_Documentos[[#This Row],[Departamento]])&gt;=1,1,0),"")</f>
        <v/>
      </c>
      <c r="AA200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0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09" s="34"/>
    </row>
    <row r="2010" spans="3:29" ht="27.6" customHeight="1">
      <c r="C2010" s="88"/>
      <c r="D2010" s="89"/>
      <c r="E2010" s="90"/>
      <c r="F2010" s="91"/>
      <c r="G2010" s="92"/>
      <c r="H2010" s="93"/>
      <c r="I2010" s="93"/>
      <c r="J2010" s="94"/>
      <c r="K2010" s="94"/>
      <c r="L2010" s="94"/>
      <c r="M2010" s="94"/>
      <c r="N2010" s="94"/>
      <c r="O2010" s="95"/>
      <c r="P2010" s="96"/>
      <c r="T2010" s="49">
        <v>1976</v>
      </c>
      <c r="U201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0" s="50" t="str">
        <f>IFERROR(INDEX(Tab_UBIGEO[],MATCH(PlnMsv_Tab_DocumentosAux[[#This Row],[ADQ_UBIGEO]],Tab_UBIGEO[UBIGEO],0),MATCH($V$34,Tab_UBIGEO[#Headers],0)),"")</f>
        <v/>
      </c>
      <c r="W2010" s="50" t="str">
        <f>IFERROR(INDEX(Tab_UBIGEO[],MATCH(PlnMsv_Tab_DocumentosAux[[#This Row],[ADQ_UBIGEO]],Tab_UBIGEO[UBIGEO],0),MATCH($W$34,Tab_UBIGEO[#Headers],0)),"")</f>
        <v/>
      </c>
      <c r="X2010" s="51" t="str">
        <f>IFERROR(INDEX(Tab_UBIGEO[],MATCH(PlnMsv_Tab_Documentos[[#This Row],[Departamento]],Tab_UBIGEO[Departamento],0),MATCH(X$34,Tab_UBIGEO[#Headers],0)),"")</f>
        <v/>
      </c>
      <c r="Y2010" s="51" t="str">
        <f>IFERROR(INDEX(Tab_UBIGEO[],MATCH(PlnMsv_Tab_Documentos[[#This Row],[Provincia]],Tab_UBIGEO[Provincia],0),MATCH(Y$34,Tab_UBIGEO[#Headers],0)),"")</f>
        <v/>
      </c>
      <c r="Z2010" s="50" t="str">
        <f>IF(PlnMsv_Tab_Documentos[[#This Row],[Departamento]]&lt;&gt;"",IF(COUNTIF(Tab_UBIGEO[Departamento],PlnMsv_Tab_Documentos[[#This Row],[Departamento]])&gt;=1,1,0),"")</f>
        <v/>
      </c>
      <c r="AA201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0" s="34"/>
    </row>
    <row r="2011" spans="3:29" ht="27.6" customHeight="1">
      <c r="C2011" s="88"/>
      <c r="D2011" s="89"/>
      <c r="E2011" s="90"/>
      <c r="F2011" s="91"/>
      <c r="G2011" s="92"/>
      <c r="H2011" s="93"/>
      <c r="I2011" s="93"/>
      <c r="J2011" s="94"/>
      <c r="K2011" s="94"/>
      <c r="L2011" s="94"/>
      <c r="M2011" s="94"/>
      <c r="N2011" s="94"/>
      <c r="O2011" s="95"/>
      <c r="P2011" s="96"/>
      <c r="T2011" s="49">
        <v>1977</v>
      </c>
      <c r="U201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1" s="50" t="str">
        <f>IFERROR(INDEX(Tab_UBIGEO[],MATCH(PlnMsv_Tab_DocumentosAux[[#This Row],[ADQ_UBIGEO]],Tab_UBIGEO[UBIGEO],0),MATCH($V$34,Tab_UBIGEO[#Headers],0)),"")</f>
        <v/>
      </c>
      <c r="W2011" s="50" t="str">
        <f>IFERROR(INDEX(Tab_UBIGEO[],MATCH(PlnMsv_Tab_DocumentosAux[[#This Row],[ADQ_UBIGEO]],Tab_UBIGEO[UBIGEO],0),MATCH($W$34,Tab_UBIGEO[#Headers],0)),"")</f>
        <v/>
      </c>
      <c r="X2011" s="51" t="str">
        <f>IFERROR(INDEX(Tab_UBIGEO[],MATCH(PlnMsv_Tab_Documentos[[#This Row],[Departamento]],Tab_UBIGEO[Departamento],0),MATCH(X$34,Tab_UBIGEO[#Headers],0)),"")</f>
        <v/>
      </c>
      <c r="Y2011" s="51" t="str">
        <f>IFERROR(INDEX(Tab_UBIGEO[],MATCH(PlnMsv_Tab_Documentos[[#This Row],[Provincia]],Tab_UBIGEO[Provincia],0),MATCH(Y$34,Tab_UBIGEO[#Headers],0)),"")</f>
        <v/>
      </c>
      <c r="Z2011" s="50" t="str">
        <f>IF(PlnMsv_Tab_Documentos[[#This Row],[Departamento]]&lt;&gt;"",IF(COUNTIF(Tab_UBIGEO[Departamento],PlnMsv_Tab_Documentos[[#This Row],[Departamento]])&gt;=1,1,0),"")</f>
        <v/>
      </c>
      <c r="AA201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1" s="34"/>
    </row>
    <row r="2012" spans="3:29" ht="27.6" customHeight="1">
      <c r="C2012" s="88"/>
      <c r="D2012" s="89"/>
      <c r="E2012" s="90"/>
      <c r="F2012" s="91"/>
      <c r="G2012" s="92"/>
      <c r="H2012" s="93"/>
      <c r="I2012" s="93"/>
      <c r="J2012" s="94"/>
      <c r="K2012" s="94"/>
      <c r="L2012" s="94"/>
      <c r="M2012" s="94"/>
      <c r="N2012" s="94"/>
      <c r="O2012" s="95"/>
      <c r="P2012" s="96"/>
      <c r="T2012" s="49">
        <v>1978</v>
      </c>
      <c r="U201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2" s="50" t="str">
        <f>IFERROR(INDEX(Tab_UBIGEO[],MATCH(PlnMsv_Tab_DocumentosAux[[#This Row],[ADQ_UBIGEO]],Tab_UBIGEO[UBIGEO],0),MATCH($V$34,Tab_UBIGEO[#Headers],0)),"")</f>
        <v/>
      </c>
      <c r="W2012" s="50" t="str">
        <f>IFERROR(INDEX(Tab_UBIGEO[],MATCH(PlnMsv_Tab_DocumentosAux[[#This Row],[ADQ_UBIGEO]],Tab_UBIGEO[UBIGEO],0),MATCH($W$34,Tab_UBIGEO[#Headers],0)),"")</f>
        <v/>
      </c>
      <c r="X2012" s="51" t="str">
        <f>IFERROR(INDEX(Tab_UBIGEO[],MATCH(PlnMsv_Tab_Documentos[[#This Row],[Departamento]],Tab_UBIGEO[Departamento],0),MATCH(X$34,Tab_UBIGEO[#Headers],0)),"")</f>
        <v/>
      </c>
      <c r="Y2012" s="51" t="str">
        <f>IFERROR(INDEX(Tab_UBIGEO[],MATCH(PlnMsv_Tab_Documentos[[#This Row],[Provincia]],Tab_UBIGEO[Provincia],0),MATCH(Y$34,Tab_UBIGEO[#Headers],0)),"")</f>
        <v/>
      </c>
      <c r="Z2012" s="50" t="str">
        <f>IF(PlnMsv_Tab_Documentos[[#This Row],[Departamento]]&lt;&gt;"",IF(COUNTIF(Tab_UBIGEO[Departamento],PlnMsv_Tab_Documentos[[#This Row],[Departamento]])&gt;=1,1,0),"")</f>
        <v/>
      </c>
      <c r="AA201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2" s="34"/>
    </row>
    <row r="2013" spans="3:29" ht="27.6" customHeight="1">
      <c r="C2013" s="88"/>
      <c r="D2013" s="89"/>
      <c r="E2013" s="90"/>
      <c r="F2013" s="91"/>
      <c r="G2013" s="92"/>
      <c r="H2013" s="93"/>
      <c r="I2013" s="93"/>
      <c r="J2013" s="94"/>
      <c r="K2013" s="94"/>
      <c r="L2013" s="94"/>
      <c r="M2013" s="94"/>
      <c r="N2013" s="94"/>
      <c r="O2013" s="95"/>
      <c r="P2013" s="96"/>
      <c r="T2013" s="49">
        <v>1979</v>
      </c>
      <c r="U201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3" s="50" t="str">
        <f>IFERROR(INDEX(Tab_UBIGEO[],MATCH(PlnMsv_Tab_DocumentosAux[[#This Row],[ADQ_UBIGEO]],Tab_UBIGEO[UBIGEO],0),MATCH($V$34,Tab_UBIGEO[#Headers],0)),"")</f>
        <v/>
      </c>
      <c r="W2013" s="50" t="str">
        <f>IFERROR(INDEX(Tab_UBIGEO[],MATCH(PlnMsv_Tab_DocumentosAux[[#This Row],[ADQ_UBIGEO]],Tab_UBIGEO[UBIGEO],0),MATCH($W$34,Tab_UBIGEO[#Headers],0)),"")</f>
        <v/>
      </c>
      <c r="X2013" s="51" t="str">
        <f>IFERROR(INDEX(Tab_UBIGEO[],MATCH(PlnMsv_Tab_Documentos[[#This Row],[Departamento]],Tab_UBIGEO[Departamento],0),MATCH(X$34,Tab_UBIGEO[#Headers],0)),"")</f>
        <v/>
      </c>
      <c r="Y2013" s="51" t="str">
        <f>IFERROR(INDEX(Tab_UBIGEO[],MATCH(PlnMsv_Tab_Documentos[[#This Row],[Provincia]],Tab_UBIGEO[Provincia],0),MATCH(Y$34,Tab_UBIGEO[#Headers],0)),"")</f>
        <v/>
      </c>
      <c r="Z2013" s="50" t="str">
        <f>IF(PlnMsv_Tab_Documentos[[#This Row],[Departamento]]&lt;&gt;"",IF(COUNTIF(Tab_UBIGEO[Departamento],PlnMsv_Tab_Documentos[[#This Row],[Departamento]])&gt;=1,1,0),"")</f>
        <v/>
      </c>
      <c r="AA201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3" s="34"/>
    </row>
    <row r="2014" spans="3:29" ht="27.6" customHeight="1">
      <c r="C2014" s="88"/>
      <c r="D2014" s="89"/>
      <c r="E2014" s="90"/>
      <c r="F2014" s="91"/>
      <c r="G2014" s="92"/>
      <c r="H2014" s="93"/>
      <c r="I2014" s="93"/>
      <c r="J2014" s="94"/>
      <c r="K2014" s="94"/>
      <c r="L2014" s="94"/>
      <c r="M2014" s="94"/>
      <c r="N2014" s="94"/>
      <c r="O2014" s="95"/>
      <c r="P2014" s="96"/>
      <c r="T2014" s="49">
        <v>1980</v>
      </c>
      <c r="U201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4" s="50" t="str">
        <f>IFERROR(INDEX(Tab_UBIGEO[],MATCH(PlnMsv_Tab_DocumentosAux[[#This Row],[ADQ_UBIGEO]],Tab_UBIGEO[UBIGEO],0),MATCH($V$34,Tab_UBIGEO[#Headers],0)),"")</f>
        <v/>
      </c>
      <c r="W2014" s="50" t="str">
        <f>IFERROR(INDEX(Tab_UBIGEO[],MATCH(PlnMsv_Tab_DocumentosAux[[#This Row],[ADQ_UBIGEO]],Tab_UBIGEO[UBIGEO],0),MATCH($W$34,Tab_UBIGEO[#Headers],0)),"")</f>
        <v/>
      </c>
      <c r="X2014" s="51" t="str">
        <f>IFERROR(INDEX(Tab_UBIGEO[],MATCH(PlnMsv_Tab_Documentos[[#This Row],[Departamento]],Tab_UBIGEO[Departamento],0),MATCH(X$34,Tab_UBIGEO[#Headers],0)),"")</f>
        <v/>
      </c>
      <c r="Y2014" s="51" t="str">
        <f>IFERROR(INDEX(Tab_UBIGEO[],MATCH(PlnMsv_Tab_Documentos[[#This Row],[Provincia]],Tab_UBIGEO[Provincia],0),MATCH(Y$34,Tab_UBIGEO[#Headers],0)),"")</f>
        <v/>
      </c>
      <c r="Z2014" s="50" t="str">
        <f>IF(PlnMsv_Tab_Documentos[[#This Row],[Departamento]]&lt;&gt;"",IF(COUNTIF(Tab_UBIGEO[Departamento],PlnMsv_Tab_Documentos[[#This Row],[Departamento]])&gt;=1,1,0),"")</f>
        <v/>
      </c>
      <c r="AA201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4" s="34"/>
    </row>
    <row r="2015" spans="3:29" ht="27.6" customHeight="1">
      <c r="C2015" s="88"/>
      <c r="D2015" s="89"/>
      <c r="E2015" s="90"/>
      <c r="F2015" s="91"/>
      <c r="G2015" s="92"/>
      <c r="H2015" s="93"/>
      <c r="I2015" s="93"/>
      <c r="J2015" s="94"/>
      <c r="K2015" s="94"/>
      <c r="L2015" s="94"/>
      <c r="M2015" s="94"/>
      <c r="N2015" s="94"/>
      <c r="O2015" s="95"/>
      <c r="P2015" s="96"/>
      <c r="T2015" s="49">
        <v>1981</v>
      </c>
      <c r="U201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5" s="50" t="str">
        <f>IFERROR(INDEX(Tab_UBIGEO[],MATCH(PlnMsv_Tab_DocumentosAux[[#This Row],[ADQ_UBIGEO]],Tab_UBIGEO[UBIGEO],0),MATCH($V$34,Tab_UBIGEO[#Headers],0)),"")</f>
        <v/>
      </c>
      <c r="W2015" s="50" t="str">
        <f>IFERROR(INDEX(Tab_UBIGEO[],MATCH(PlnMsv_Tab_DocumentosAux[[#This Row],[ADQ_UBIGEO]],Tab_UBIGEO[UBIGEO],0),MATCH($W$34,Tab_UBIGEO[#Headers],0)),"")</f>
        <v/>
      </c>
      <c r="X2015" s="51" t="str">
        <f>IFERROR(INDEX(Tab_UBIGEO[],MATCH(PlnMsv_Tab_Documentos[[#This Row],[Departamento]],Tab_UBIGEO[Departamento],0),MATCH(X$34,Tab_UBIGEO[#Headers],0)),"")</f>
        <v/>
      </c>
      <c r="Y2015" s="51" t="str">
        <f>IFERROR(INDEX(Tab_UBIGEO[],MATCH(PlnMsv_Tab_Documentos[[#This Row],[Provincia]],Tab_UBIGEO[Provincia],0),MATCH(Y$34,Tab_UBIGEO[#Headers],0)),"")</f>
        <v/>
      </c>
      <c r="Z2015" s="50" t="str">
        <f>IF(PlnMsv_Tab_Documentos[[#This Row],[Departamento]]&lt;&gt;"",IF(COUNTIF(Tab_UBIGEO[Departamento],PlnMsv_Tab_Documentos[[#This Row],[Departamento]])&gt;=1,1,0),"")</f>
        <v/>
      </c>
      <c r="AA201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5" s="34"/>
    </row>
    <row r="2016" spans="3:29" ht="27.6" customHeight="1">
      <c r="C2016" s="88"/>
      <c r="D2016" s="89"/>
      <c r="E2016" s="90"/>
      <c r="F2016" s="91"/>
      <c r="G2016" s="92"/>
      <c r="H2016" s="93"/>
      <c r="I2016" s="93"/>
      <c r="J2016" s="94"/>
      <c r="K2016" s="94"/>
      <c r="L2016" s="94"/>
      <c r="M2016" s="94"/>
      <c r="N2016" s="94"/>
      <c r="O2016" s="95"/>
      <c r="P2016" s="96"/>
      <c r="T2016" s="49">
        <v>1982</v>
      </c>
      <c r="U201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6" s="50" t="str">
        <f>IFERROR(INDEX(Tab_UBIGEO[],MATCH(PlnMsv_Tab_DocumentosAux[[#This Row],[ADQ_UBIGEO]],Tab_UBIGEO[UBIGEO],0),MATCH($V$34,Tab_UBIGEO[#Headers],0)),"")</f>
        <v/>
      </c>
      <c r="W2016" s="50" t="str">
        <f>IFERROR(INDEX(Tab_UBIGEO[],MATCH(PlnMsv_Tab_DocumentosAux[[#This Row],[ADQ_UBIGEO]],Tab_UBIGEO[UBIGEO],0),MATCH($W$34,Tab_UBIGEO[#Headers],0)),"")</f>
        <v/>
      </c>
      <c r="X2016" s="51" t="str">
        <f>IFERROR(INDEX(Tab_UBIGEO[],MATCH(PlnMsv_Tab_Documentos[[#This Row],[Departamento]],Tab_UBIGEO[Departamento],0),MATCH(X$34,Tab_UBIGEO[#Headers],0)),"")</f>
        <v/>
      </c>
      <c r="Y2016" s="51" t="str">
        <f>IFERROR(INDEX(Tab_UBIGEO[],MATCH(PlnMsv_Tab_Documentos[[#This Row],[Provincia]],Tab_UBIGEO[Provincia],0),MATCH(Y$34,Tab_UBIGEO[#Headers],0)),"")</f>
        <v/>
      </c>
      <c r="Z2016" s="50" t="str">
        <f>IF(PlnMsv_Tab_Documentos[[#This Row],[Departamento]]&lt;&gt;"",IF(COUNTIF(Tab_UBIGEO[Departamento],PlnMsv_Tab_Documentos[[#This Row],[Departamento]])&gt;=1,1,0),"")</f>
        <v/>
      </c>
      <c r="AA201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6" s="34"/>
    </row>
    <row r="2017" spans="3:29" ht="27.6" customHeight="1">
      <c r="C2017" s="88"/>
      <c r="D2017" s="89"/>
      <c r="E2017" s="90"/>
      <c r="F2017" s="91"/>
      <c r="G2017" s="92"/>
      <c r="H2017" s="93"/>
      <c r="I2017" s="93"/>
      <c r="J2017" s="94"/>
      <c r="K2017" s="94"/>
      <c r="L2017" s="94"/>
      <c r="M2017" s="94"/>
      <c r="N2017" s="94"/>
      <c r="O2017" s="95"/>
      <c r="P2017" s="96"/>
      <c r="T2017" s="49">
        <v>1983</v>
      </c>
      <c r="U201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7" s="50" t="str">
        <f>IFERROR(INDEX(Tab_UBIGEO[],MATCH(PlnMsv_Tab_DocumentosAux[[#This Row],[ADQ_UBIGEO]],Tab_UBIGEO[UBIGEO],0),MATCH($V$34,Tab_UBIGEO[#Headers],0)),"")</f>
        <v/>
      </c>
      <c r="W2017" s="50" t="str">
        <f>IFERROR(INDEX(Tab_UBIGEO[],MATCH(PlnMsv_Tab_DocumentosAux[[#This Row],[ADQ_UBIGEO]],Tab_UBIGEO[UBIGEO],0),MATCH($W$34,Tab_UBIGEO[#Headers],0)),"")</f>
        <v/>
      </c>
      <c r="X2017" s="51" t="str">
        <f>IFERROR(INDEX(Tab_UBIGEO[],MATCH(PlnMsv_Tab_Documentos[[#This Row],[Departamento]],Tab_UBIGEO[Departamento],0),MATCH(X$34,Tab_UBIGEO[#Headers],0)),"")</f>
        <v/>
      </c>
      <c r="Y2017" s="51" t="str">
        <f>IFERROR(INDEX(Tab_UBIGEO[],MATCH(PlnMsv_Tab_Documentos[[#This Row],[Provincia]],Tab_UBIGEO[Provincia],0),MATCH(Y$34,Tab_UBIGEO[#Headers],0)),"")</f>
        <v/>
      </c>
      <c r="Z2017" s="50" t="str">
        <f>IF(PlnMsv_Tab_Documentos[[#This Row],[Departamento]]&lt;&gt;"",IF(COUNTIF(Tab_UBIGEO[Departamento],PlnMsv_Tab_Documentos[[#This Row],[Departamento]])&gt;=1,1,0),"")</f>
        <v/>
      </c>
      <c r="AA201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7" s="34"/>
    </row>
    <row r="2018" spans="3:29" ht="27.6" customHeight="1">
      <c r="C2018" s="88"/>
      <c r="D2018" s="89"/>
      <c r="E2018" s="90"/>
      <c r="F2018" s="91"/>
      <c r="G2018" s="92"/>
      <c r="H2018" s="93"/>
      <c r="I2018" s="93"/>
      <c r="J2018" s="94"/>
      <c r="K2018" s="94"/>
      <c r="L2018" s="94"/>
      <c r="M2018" s="94"/>
      <c r="N2018" s="94"/>
      <c r="O2018" s="95"/>
      <c r="P2018" s="96"/>
      <c r="T2018" s="49">
        <v>1984</v>
      </c>
      <c r="U201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8" s="50" t="str">
        <f>IFERROR(INDEX(Tab_UBIGEO[],MATCH(PlnMsv_Tab_DocumentosAux[[#This Row],[ADQ_UBIGEO]],Tab_UBIGEO[UBIGEO],0),MATCH($V$34,Tab_UBIGEO[#Headers],0)),"")</f>
        <v/>
      </c>
      <c r="W2018" s="50" t="str">
        <f>IFERROR(INDEX(Tab_UBIGEO[],MATCH(PlnMsv_Tab_DocumentosAux[[#This Row],[ADQ_UBIGEO]],Tab_UBIGEO[UBIGEO],0),MATCH($W$34,Tab_UBIGEO[#Headers],0)),"")</f>
        <v/>
      </c>
      <c r="X2018" s="51" t="str">
        <f>IFERROR(INDEX(Tab_UBIGEO[],MATCH(PlnMsv_Tab_Documentos[[#This Row],[Departamento]],Tab_UBIGEO[Departamento],0),MATCH(X$34,Tab_UBIGEO[#Headers],0)),"")</f>
        <v/>
      </c>
      <c r="Y2018" s="51" t="str">
        <f>IFERROR(INDEX(Tab_UBIGEO[],MATCH(PlnMsv_Tab_Documentos[[#This Row],[Provincia]],Tab_UBIGEO[Provincia],0),MATCH(Y$34,Tab_UBIGEO[#Headers],0)),"")</f>
        <v/>
      </c>
      <c r="Z2018" s="50" t="str">
        <f>IF(PlnMsv_Tab_Documentos[[#This Row],[Departamento]]&lt;&gt;"",IF(COUNTIF(Tab_UBIGEO[Departamento],PlnMsv_Tab_Documentos[[#This Row],[Departamento]])&gt;=1,1,0),"")</f>
        <v/>
      </c>
      <c r="AA201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8" s="34"/>
    </row>
    <row r="2019" spans="3:29" ht="27.6" customHeight="1">
      <c r="C2019" s="88"/>
      <c r="D2019" s="89"/>
      <c r="E2019" s="90"/>
      <c r="F2019" s="91"/>
      <c r="G2019" s="92"/>
      <c r="H2019" s="93"/>
      <c r="I2019" s="93"/>
      <c r="J2019" s="94"/>
      <c r="K2019" s="94"/>
      <c r="L2019" s="94"/>
      <c r="M2019" s="94"/>
      <c r="N2019" s="94"/>
      <c r="O2019" s="95"/>
      <c r="P2019" s="96"/>
      <c r="T2019" s="49">
        <v>1985</v>
      </c>
      <c r="U201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19" s="50" t="str">
        <f>IFERROR(INDEX(Tab_UBIGEO[],MATCH(PlnMsv_Tab_DocumentosAux[[#This Row],[ADQ_UBIGEO]],Tab_UBIGEO[UBIGEO],0),MATCH($V$34,Tab_UBIGEO[#Headers],0)),"")</f>
        <v/>
      </c>
      <c r="W2019" s="50" t="str">
        <f>IFERROR(INDEX(Tab_UBIGEO[],MATCH(PlnMsv_Tab_DocumentosAux[[#This Row],[ADQ_UBIGEO]],Tab_UBIGEO[UBIGEO],0),MATCH($W$34,Tab_UBIGEO[#Headers],0)),"")</f>
        <v/>
      </c>
      <c r="X2019" s="51" t="str">
        <f>IFERROR(INDEX(Tab_UBIGEO[],MATCH(PlnMsv_Tab_Documentos[[#This Row],[Departamento]],Tab_UBIGEO[Departamento],0),MATCH(X$34,Tab_UBIGEO[#Headers],0)),"")</f>
        <v/>
      </c>
      <c r="Y2019" s="51" t="str">
        <f>IFERROR(INDEX(Tab_UBIGEO[],MATCH(PlnMsv_Tab_Documentos[[#This Row],[Provincia]],Tab_UBIGEO[Provincia],0),MATCH(Y$34,Tab_UBIGEO[#Headers],0)),"")</f>
        <v/>
      </c>
      <c r="Z2019" s="50" t="str">
        <f>IF(PlnMsv_Tab_Documentos[[#This Row],[Departamento]]&lt;&gt;"",IF(COUNTIF(Tab_UBIGEO[Departamento],PlnMsv_Tab_Documentos[[#This Row],[Departamento]])&gt;=1,1,0),"")</f>
        <v/>
      </c>
      <c r="AA201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1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19" s="34"/>
    </row>
    <row r="2020" spans="3:29" ht="27.6" customHeight="1">
      <c r="C2020" s="88"/>
      <c r="D2020" s="89"/>
      <c r="E2020" s="90"/>
      <c r="F2020" s="91"/>
      <c r="G2020" s="92"/>
      <c r="H2020" s="93"/>
      <c r="I2020" s="93"/>
      <c r="J2020" s="94"/>
      <c r="K2020" s="94"/>
      <c r="L2020" s="94"/>
      <c r="M2020" s="94"/>
      <c r="N2020" s="94"/>
      <c r="O2020" s="95"/>
      <c r="P2020" s="96"/>
      <c r="T2020" s="49">
        <v>1986</v>
      </c>
      <c r="U202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0" s="50" t="str">
        <f>IFERROR(INDEX(Tab_UBIGEO[],MATCH(PlnMsv_Tab_DocumentosAux[[#This Row],[ADQ_UBIGEO]],Tab_UBIGEO[UBIGEO],0),MATCH($V$34,Tab_UBIGEO[#Headers],0)),"")</f>
        <v/>
      </c>
      <c r="W2020" s="50" t="str">
        <f>IFERROR(INDEX(Tab_UBIGEO[],MATCH(PlnMsv_Tab_DocumentosAux[[#This Row],[ADQ_UBIGEO]],Tab_UBIGEO[UBIGEO],0),MATCH($W$34,Tab_UBIGEO[#Headers],0)),"")</f>
        <v/>
      </c>
      <c r="X2020" s="51" t="str">
        <f>IFERROR(INDEX(Tab_UBIGEO[],MATCH(PlnMsv_Tab_Documentos[[#This Row],[Departamento]],Tab_UBIGEO[Departamento],0),MATCH(X$34,Tab_UBIGEO[#Headers],0)),"")</f>
        <v/>
      </c>
      <c r="Y2020" s="51" t="str">
        <f>IFERROR(INDEX(Tab_UBIGEO[],MATCH(PlnMsv_Tab_Documentos[[#This Row],[Provincia]],Tab_UBIGEO[Provincia],0),MATCH(Y$34,Tab_UBIGEO[#Headers],0)),"")</f>
        <v/>
      </c>
      <c r="Z2020" s="50" t="str">
        <f>IF(PlnMsv_Tab_Documentos[[#This Row],[Departamento]]&lt;&gt;"",IF(COUNTIF(Tab_UBIGEO[Departamento],PlnMsv_Tab_Documentos[[#This Row],[Departamento]])&gt;=1,1,0),"")</f>
        <v/>
      </c>
      <c r="AA202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0" s="34"/>
    </row>
    <row r="2021" spans="3:29" ht="27.6" customHeight="1">
      <c r="C2021" s="88"/>
      <c r="D2021" s="89"/>
      <c r="E2021" s="90"/>
      <c r="F2021" s="91"/>
      <c r="G2021" s="92"/>
      <c r="H2021" s="93"/>
      <c r="I2021" s="93"/>
      <c r="J2021" s="94"/>
      <c r="K2021" s="94"/>
      <c r="L2021" s="94"/>
      <c r="M2021" s="94"/>
      <c r="N2021" s="94"/>
      <c r="O2021" s="95"/>
      <c r="P2021" s="96"/>
      <c r="T2021" s="49">
        <v>1987</v>
      </c>
      <c r="U202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1" s="50" t="str">
        <f>IFERROR(INDEX(Tab_UBIGEO[],MATCH(PlnMsv_Tab_DocumentosAux[[#This Row],[ADQ_UBIGEO]],Tab_UBIGEO[UBIGEO],0),MATCH($V$34,Tab_UBIGEO[#Headers],0)),"")</f>
        <v/>
      </c>
      <c r="W2021" s="50" t="str">
        <f>IFERROR(INDEX(Tab_UBIGEO[],MATCH(PlnMsv_Tab_DocumentosAux[[#This Row],[ADQ_UBIGEO]],Tab_UBIGEO[UBIGEO],0),MATCH($W$34,Tab_UBIGEO[#Headers],0)),"")</f>
        <v/>
      </c>
      <c r="X2021" s="51" t="str">
        <f>IFERROR(INDEX(Tab_UBIGEO[],MATCH(PlnMsv_Tab_Documentos[[#This Row],[Departamento]],Tab_UBIGEO[Departamento],0),MATCH(X$34,Tab_UBIGEO[#Headers],0)),"")</f>
        <v/>
      </c>
      <c r="Y2021" s="51" t="str">
        <f>IFERROR(INDEX(Tab_UBIGEO[],MATCH(PlnMsv_Tab_Documentos[[#This Row],[Provincia]],Tab_UBIGEO[Provincia],0),MATCH(Y$34,Tab_UBIGEO[#Headers],0)),"")</f>
        <v/>
      </c>
      <c r="Z2021" s="50" t="str">
        <f>IF(PlnMsv_Tab_Documentos[[#This Row],[Departamento]]&lt;&gt;"",IF(COUNTIF(Tab_UBIGEO[Departamento],PlnMsv_Tab_Documentos[[#This Row],[Departamento]])&gt;=1,1,0),"")</f>
        <v/>
      </c>
      <c r="AA202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1" s="34"/>
    </row>
    <row r="2022" spans="3:29" ht="27.6" customHeight="1">
      <c r="C2022" s="88"/>
      <c r="D2022" s="89"/>
      <c r="E2022" s="90"/>
      <c r="F2022" s="91"/>
      <c r="G2022" s="92"/>
      <c r="H2022" s="93"/>
      <c r="I2022" s="93"/>
      <c r="J2022" s="94"/>
      <c r="K2022" s="94"/>
      <c r="L2022" s="94"/>
      <c r="M2022" s="94"/>
      <c r="N2022" s="94"/>
      <c r="O2022" s="95"/>
      <c r="P2022" s="96"/>
      <c r="T2022" s="49">
        <v>1988</v>
      </c>
      <c r="U202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2" s="50" t="str">
        <f>IFERROR(INDEX(Tab_UBIGEO[],MATCH(PlnMsv_Tab_DocumentosAux[[#This Row],[ADQ_UBIGEO]],Tab_UBIGEO[UBIGEO],0),MATCH($V$34,Tab_UBIGEO[#Headers],0)),"")</f>
        <v/>
      </c>
      <c r="W2022" s="50" t="str">
        <f>IFERROR(INDEX(Tab_UBIGEO[],MATCH(PlnMsv_Tab_DocumentosAux[[#This Row],[ADQ_UBIGEO]],Tab_UBIGEO[UBIGEO],0),MATCH($W$34,Tab_UBIGEO[#Headers],0)),"")</f>
        <v/>
      </c>
      <c r="X2022" s="51" t="str">
        <f>IFERROR(INDEX(Tab_UBIGEO[],MATCH(PlnMsv_Tab_Documentos[[#This Row],[Departamento]],Tab_UBIGEO[Departamento],0),MATCH(X$34,Tab_UBIGEO[#Headers],0)),"")</f>
        <v/>
      </c>
      <c r="Y2022" s="51" t="str">
        <f>IFERROR(INDEX(Tab_UBIGEO[],MATCH(PlnMsv_Tab_Documentos[[#This Row],[Provincia]],Tab_UBIGEO[Provincia],0),MATCH(Y$34,Tab_UBIGEO[#Headers],0)),"")</f>
        <v/>
      </c>
      <c r="Z2022" s="50" t="str">
        <f>IF(PlnMsv_Tab_Documentos[[#This Row],[Departamento]]&lt;&gt;"",IF(COUNTIF(Tab_UBIGEO[Departamento],PlnMsv_Tab_Documentos[[#This Row],[Departamento]])&gt;=1,1,0),"")</f>
        <v/>
      </c>
      <c r="AA202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2" s="34"/>
    </row>
    <row r="2023" spans="3:29" ht="27.6" customHeight="1">
      <c r="C2023" s="88"/>
      <c r="D2023" s="89"/>
      <c r="E2023" s="90"/>
      <c r="F2023" s="91"/>
      <c r="G2023" s="92"/>
      <c r="H2023" s="93"/>
      <c r="I2023" s="93"/>
      <c r="J2023" s="94"/>
      <c r="K2023" s="94"/>
      <c r="L2023" s="94"/>
      <c r="M2023" s="94"/>
      <c r="N2023" s="94"/>
      <c r="O2023" s="95"/>
      <c r="P2023" s="96"/>
      <c r="T2023" s="49">
        <v>1989</v>
      </c>
      <c r="U202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3" s="50" t="str">
        <f>IFERROR(INDEX(Tab_UBIGEO[],MATCH(PlnMsv_Tab_DocumentosAux[[#This Row],[ADQ_UBIGEO]],Tab_UBIGEO[UBIGEO],0),MATCH($V$34,Tab_UBIGEO[#Headers],0)),"")</f>
        <v/>
      </c>
      <c r="W2023" s="50" t="str">
        <f>IFERROR(INDEX(Tab_UBIGEO[],MATCH(PlnMsv_Tab_DocumentosAux[[#This Row],[ADQ_UBIGEO]],Tab_UBIGEO[UBIGEO],0),MATCH($W$34,Tab_UBIGEO[#Headers],0)),"")</f>
        <v/>
      </c>
      <c r="X2023" s="51" t="str">
        <f>IFERROR(INDEX(Tab_UBIGEO[],MATCH(PlnMsv_Tab_Documentos[[#This Row],[Departamento]],Tab_UBIGEO[Departamento],0),MATCH(X$34,Tab_UBIGEO[#Headers],0)),"")</f>
        <v/>
      </c>
      <c r="Y2023" s="51" t="str">
        <f>IFERROR(INDEX(Tab_UBIGEO[],MATCH(PlnMsv_Tab_Documentos[[#This Row],[Provincia]],Tab_UBIGEO[Provincia],0),MATCH(Y$34,Tab_UBIGEO[#Headers],0)),"")</f>
        <v/>
      </c>
      <c r="Z2023" s="50" t="str">
        <f>IF(PlnMsv_Tab_Documentos[[#This Row],[Departamento]]&lt;&gt;"",IF(COUNTIF(Tab_UBIGEO[Departamento],PlnMsv_Tab_Documentos[[#This Row],[Departamento]])&gt;=1,1,0),"")</f>
        <v/>
      </c>
      <c r="AA202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3" s="34"/>
    </row>
    <row r="2024" spans="3:29" ht="27.6" customHeight="1">
      <c r="C2024" s="88"/>
      <c r="D2024" s="89"/>
      <c r="E2024" s="90"/>
      <c r="F2024" s="91"/>
      <c r="G2024" s="92"/>
      <c r="H2024" s="93"/>
      <c r="I2024" s="93"/>
      <c r="J2024" s="94"/>
      <c r="K2024" s="94"/>
      <c r="L2024" s="94"/>
      <c r="M2024" s="94"/>
      <c r="N2024" s="94"/>
      <c r="O2024" s="95"/>
      <c r="P2024" s="96"/>
      <c r="T2024" s="49">
        <v>1990</v>
      </c>
      <c r="U202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4" s="50" t="str">
        <f>IFERROR(INDEX(Tab_UBIGEO[],MATCH(PlnMsv_Tab_DocumentosAux[[#This Row],[ADQ_UBIGEO]],Tab_UBIGEO[UBIGEO],0),MATCH($V$34,Tab_UBIGEO[#Headers],0)),"")</f>
        <v/>
      </c>
      <c r="W2024" s="50" t="str">
        <f>IFERROR(INDEX(Tab_UBIGEO[],MATCH(PlnMsv_Tab_DocumentosAux[[#This Row],[ADQ_UBIGEO]],Tab_UBIGEO[UBIGEO],0),MATCH($W$34,Tab_UBIGEO[#Headers],0)),"")</f>
        <v/>
      </c>
      <c r="X2024" s="51" t="str">
        <f>IFERROR(INDEX(Tab_UBIGEO[],MATCH(PlnMsv_Tab_Documentos[[#This Row],[Departamento]],Tab_UBIGEO[Departamento],0),MATCH(X$34,Tab_UBIGEO[#Headers],0)),"")</f>
        <v/>
      </c>
      <c r="Y2024" s="51" t="str">
        <f>IFERROR(INDEX(Tab_UBIGEO[],MATCH(PlnMsv_Tab_Documentos[[#This Row],[Provincia]],Tab_UBIGEO[Provincia],0),MATCH(Y$34,Tab_UBIGEO[#Headers],0)),"")</f>
        <v/>
      </c>
      <c r="Z2024" s="50" t="str">
        <f>IF(PlnMsv_Tab_Documentos[[#This Row],[Departamento]]&lt;&gt;"",IF(COUNTIF(Tab_UBIGEO[Departamento],PlnMsv_Tab_Documentos[[#This Row],[Departamento]])&gt;=1,1,0),"")</f>
        <v/>
      </c>
      <c r="AA202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4" s="34"/>
    </row>
    <row r="2025" spans="3:29" ht="27.6" customHeight="1">
      <c r="C2025" s="88"/>
      <c r="D2025" s="89"/>
      <c r="E2025" s="90"/>
      <c r="F2025" s="91"/>
      <c r="G2025" s="92"/>
      <c r="H2025" s="93"/>
      <c r="I2025" s="93"/>
      <c r="J2025" s="94"/>
      <c r="K2025" s="94"/>
      <c r="L2025" s="94"/>
      <c r="M2025" s="94"/>
      <c r="N2025" s="94"/>
      <c r="O2025" s="95"/>
      <c r="P2025" s="96"/>
      <c r="T2025" s="49">
        <v>1991</v>
      </c>
      <c r="U2025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5" s="50" t="str">
        <f>IFERROR(INDEX(Tab_UBIGEO[],MATCH(PlnMsv_Tab_DocumentosAux[[#This Row],[ADQ_UBIGEO]],Tab_UBIGEO[UBIGEO],0),MATCH($V$34,Tab_UBIGEO[#Headers],0)),"")</f>
        <v/>
      </c>
      <c r="W2025" s="50" t="str">
        <f>IFERROR(INDEX(Tab_UBIGEO[],MATCH(PlnMsv_Tab_DocumentosAux[[#This Row],[ADQ_UBIGEO]],Tab_UBIGEO[UBIGEO],0),MATCH($W$34,Tab_UBIGEO[#Headers],0)),"")</f>
        <v/>
      </c>
      <c r="X2025" s="51" t="str">
        <f>IFERROR(INDEX(Tab_UBIGEO[],MATCH(PlnMsv_Tab_Documentos[[#This Row],[Departamento]],Tab_UBIGEO[Departamento],0),MATCH(X$34,Tab_UBIGEO[#Headers],0)),"")</f>
        <v/>
      </c>
      <c r="Y2025" s="51" t="str">
        <f>IFERROR(INDEX(Tab_UBIGEO[],MATCH(PlnMsv_Tab_Documentos[[#This Row],[Provincia]],Tab_UBIGEO[Provincia],0),MATCH(Y$34,Tab_UBIGEO[#Headers],0)),"")</f>
        <v/>
      </c>
      <c r="Z2025" s="50" t="str">
        <f>IF(PlnMsv_Tab_Documentos[[#This Row],[Departamento]]&lt;&gt;"",IF(COUNTIF(Tab_UBIGEO[Departamento],PlnMsv_Tab_Documentos[[#This Row],[Departamento]])&gt;=1,1,0),"")</f>
        <v/>
      </c>
      <c r="AA2025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5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5" s="34"/>
    </row>
    <row r="2026" spans="3:29" ht="27.6" customHeight="1">
      <c r="C2026" s="88"/>
      <c r="D2026" s="89"/>
      <c r="E2026" s="90"/>
      <c r="F2026" s="91"/>
      <c r="G2026" s="92"/>
      <c r="H2026" s="93"/>
      <c r="I2026" s="93"/>
      <c r="J2026" s="94"/>
      <c r="K2026" s="94"/>
      <c r="L2026" s="94"/>
      <c r="M2026" s="94"/>
      <c r="N2026" s="94"/>
      <c r="O2026" s="95"/>
      <c r="P2026" s="96"/>
      <c r="T2026" s="49">
        <v>1992</v>
      </c>
      <c r="U2026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6" s="50" t="str">
        <f>IFERROR(INDEX(Tab_UBIGEO[],MATCH(PlnMsv_Tab_DocumentosAux[[#This Row],[ADQ_UBIGEO]],Tab_UBIGEO[UBIGEO],0),MATCH($V$34,Tab_UBIGEO[#Headers],0)),"")</f>
        <v/>
      </c>
      <c r="W2026" s="50" t="str">
        <f>IFERROR(INDEX(Tab_UBIGEO[],MATCH(PlnMsv_Tab_DocumentosAux[[#This Row],[ADQ_UBIGEO]],Tab_UBIGEO[UBIGEO],0),MATCH($W$34,Tab_UBIGEO[#Headers],0)),"")</f>
        <v/>
      </c>
      <c r="X2026" s="51" t="str">
        <f>IFERROR(INDEX(Tab_UBIGEO[],MATCH(PlnMsv_Tab_Documentos[[#This Row],[Departamento]],Tab_UBIGEO[Departamento],0),MATCH(X$34,Tab_UBIGEO[#Headers],0)),"")</f>
        <v/>
      </c>
      <c r="Y2026" s="51" t="str">
        <f>IFERROR(INDEX(Tab_UBIGEO[],MATCH(PlnMsv_Tab_Documentos[[#This Row],[Provincia]],Tab_UBIGEO[Provincia],0),MATCH(Y$34,Tab_UBIGEO[#Headers],0)),"")</f>
        <v/>
      </c>
      <c r="Z2026" s="50" t="str">
        <f>IF(PlnMsv_Tab_Documentos[[#This Row],[Departamento]]&lt;&gt;"",IF(COUNTIF(Tab_UBIGEO[Departamento],PlnMsv_Tab_Documentos[[#This Row],[Departamento]])&gt;=1,1,0),"")</f>
        <v/>
      </c>
      <c r="AA2026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6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6" s="34"/>
    </row>
    <row r="2027" spans="3:29" ht="27.6" customHeight="1">
      <c r="C2027" s="88"/>
      <c r="D2027" s="89"/>
      <c r="E2027" s="90"/>
      <c r="F2027" s="91"/>
      <c r="G2027" s="92"/>
      <c r="H2027" s="93"/>
      <c r="I2027" s="93"/>
      <c r="J2027" s="94"/>
      <c r="K2027" s="94"/>
      <c r="L2027" s="94"/>
      <c r="M2027" s="94"/>
      <c r="N2027" s="94"/>
      <c r="O2027" s="95"/>
      <c r="P2027" s="96"/>
      <c r="T2027" s="49">
        <v>1993</v>
      </c>
      <c r="U2027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7" s="50" t="str">
        <f>IFERROR(INDEX(Tab_UBIGEO[],MATCH(PlnMsv_Tab_DocumentosAux[[#This Row],[ADQ_UBIGEO]],Tab_UBIGEO[UBIGEO],0),MATCH($V$34,Tab_UBIGEO[#Headers],0)),"")</f>
        <v/>
      </c>
      <c r="W2027" s="50" t="str">
        <f>IFERROR(INDEX(Tab_UBIGEO[],MATCH(PlnMsv_Tab_DocumentosAux[[#This Row],[ADQ_UBIGEO]],Tab_UBIGEO[UBIGEO],0),MATCH($W$34,Tab_UBIGEO[#Headers],0)),"")</f>
        <v/>
      </c>
      <c r="X2027" s="51" t="str">
        <f>IFERROR(INDEX(Tab_UBIGEO[],MATCH(PlnMsv_Tab_Documentos[[#This Row],[Departamento]],Tab_UBIGEO[Departamento],0),MATCH(X$34,Tab_UBIGEO[#Headers],0)),"")</f>
        <v/>
      </c>
      <c r="Y2027" s="51" t="str">
        <f>IFERROR(INDEX(Tab_UBIGEO[],MATCH(PlnMsv_Tab_Documentos[[#This Row],[Provincia]],Tab_UBIGEO[Provincia],0),MATCH(Y$34,Tab_UBIGEO[#Headers],0)),"")</f>
        <v/>
      </c>
      <c r="Z2027" s="50" t="str">
        <f>IF(PlnMsv_Tab_Documentos[[#This Row],[Departamento]]&lt;&gt;"",IF(COUNTIF(Tab_UBIGEO[Departamento],PlnMsv_Tab_Documentos[[#This Row],[Departamento]])&gt;=1,1,0),"")</f>
        <v/>
      </c>
      <c r="AA2027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7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7" s="34"/>
    </row>
    <row r="2028" spans="3:29" ht="27.6" customHeight="1">
      <c r="C2028" s="88"/>
      <c r="D2028" s="89"/>
      <c r="E2028" s="90"/>
      <c r="F2028" s="91"/>
      <c r="G2028" s="92"/>
      <c r="H2028" s="93"/>
      <c r="I2028" s="93"/>
      <c r="J2028" s="94"/>
      <c r="K2028" s="94"/>
      <c r="L2028" s="94"/>
      <c r="M2028" s="94"/>
      <c r="N2028" s="94"/>
      <c r="O2028" s="95"/>
      <c r="P2028" s="96"/>
      <c r="T2028" s="49">
        <v>1994</v>
      </c>
      <c r="U2028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8" s="50" t="str">
        <f>IFERROR(INDEX(Tab_UBIGEO[],MATCH(PlnMsv_Tab_DocumentosAux[[#This Row],[ADQ_UBIGEO]],Tab_UBIGEO[UBIGEO],0),MATCH($V$34,Tab_UBIGEO[#Headers],0)),"")</f>
        <v/>
      </c>
      <c r="W2028" s="50" t="str">
        <f>IFERROR(INDEX(Tab_UBIGEO[],MATCH(PlnMsv_Tab_DocumentosAux[[#This Row],[ADQ_UBIGEO]],Tab_UBIGEO[UBIGEO],0),MATCH($W$34,Tab_UBIGEO[#Headers],0)),"")</f>
        <v/>
      </c>
      <c r="X2028" s="51" t="str">
        <f>IFERROR(INDEX(Tab_UBIGEO[],MATCH(PlnMsv_Tab_Documentos[[#This Row],[Departamento]],Tab_UBIGEO[Departamento],0),MATCH(X$34,Tab_UBIGEO[#Headers],0)),"")</f>
        <v/>
      </c>
      <c r="Y2028" s="51" t="str">
        <f>IFERROR(INDEX(Tab_UBIGEO[],MATCH(PlnMsv_Tab_Documentos[[#This Row],[Provincia]],Tab_UBIGEO[Provincia],0),MATCH(Y$34,Tab_UBIGEO[#Headers],0)),"")</f>
        <v/>
      </c>
      <c r="Z2028" s="50" t="str">
        <f>IF(PlnMsv_Tab_Documentos[[#This Row],[Departamento]]&lt;&gt;"",IF(COUNTIF(Tab_UBIGEO[Departamento],PlnMsv_Tab_Documentos[[#This Row],[Departamento]])&gt;=1,1,0),"")</f>
        <v/>
      </c>
      <c r="AA2028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8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8" s="34"/>
    </row>
    <row r="2029" spans="3:29" ht="27.6" customHeight="1">
      <c r="C2029" s="88"/>
      <c r="D2029" s="89"/>
      <c r="E2029" s="90"/>
      <c r="F2029" s="91"/>
      <c r="G2029" s="92"/>
      <c r="H2029" s="93"/>
      <c r="I2029" s="93"/>
      <c r="J2029" s="94"/>
      <c r="K2029" s="94"/>
      <c r="L2029" s="94"/>
      <c r="M2029" s="94"/>
      <c r="N2029" s="94"/>
      <c r="O2029" s="95"/>
      <c r="P2029" s="96"/>
      <c r="T2029" s="49">
        <v>1995</v>
      </c>
      <c r="U2029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29" s="50" t="str">
        <f>IFERROR(INDEX(Tab_UBIGEO[],MATCH(PlnMsv_Tab_DocumentosAux[[#This Row],[ADQ_UBIGEO]],Tab_UBIGEO[UBIGEO],0),MATCH($V$34,Tab_UBIGEO[#Headers],0)),"")</f>
        <v/>
      </c>
      <c r="W2029" s="50" t="str">
        <f>IFERROR(INDEX(Tab_UBIGEO[],MATCH(PlnMsv_Tab_DocumentosAux[[#This Row],[ADQ_UBIGEO]],Tab_UBIGEO[UBIGEO],0),MATCH($W$34,Tab_UBIGEO[#Headers],0)),"")</f>
        <v/>
      </c>
      <c r="X2029" s="51" t="str">
        <f>IFERROR(INDEX(Tab_UBIGEO[],MATCH(PlnMsv_Tab_Documentos[[#This Row],[Departamento]],Tab_UBIGEO[Departamento],0),MATCH(X$34,Tab_UBIGEO[#Headers],0)),"")</f>
        <v/>
      </c>
      <c r="Y2029" s="51" t="str">
        <f>IFERROR(INDEX(Tab_UBIGEO[],MATCH(PlnMsv_Tab_Documentos[[#This Row],[Provincia]],Tab_UBIGEO[Provincia],0),MATCH(Y$34,Tab_UBIGEO[#Headers],0)),"")</f>
        <v/>
      </c>
      <c r="Z2029" s="50" t="str">
        <f>IF(PlnMsv_Tab_Documentos[[#This Row],[Departamento]]&lt;&gt;"",IF(COUNTIF(Tab_UBIGEO[Departamento],PlnMsv_Tab_Documentos[[#This Row],[Departamento]])&gt;=1,1,0),"")</f>
        <v/>
      </c>
      <c r="AA2029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29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29" s="34"/>
    </row>
    <row r="2030" spans="3:29" ht="27.6" customHeight="1">
      <c r="C2030" s="88"/>
      <c r="D2030" s="89"/>
      <c r="E2030" s="90"/>
      <c r="F2030" s="91"/>
      <c r="G2030" s="92"/>
      <c r="H2030" s="93"/>
      <c r="I2030" s="93"/>
      <c r="J2030" s="94"/>
      <c r="K2030" s="94"/>
      <c r="L2030" s="94"/>
      <c r="M2030" s="94"/>
      <c r="N2030" s="94"/>
      <c r="O2030" s="95"/>
      <c r="P2030" s="96"/>
      <c r="T2030" s="49">
        <v>1996</v>
      </c>
      <c r="U2030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30" s="50" t="str">
        <f>IFERROR(INDEX(Tab_UBIGEO[],MATCH(PlnMsv_Tab_DocumentosAux[[#This Row],[ADQ_UBIGEO]],Tab_UBIGEO[UBIGEO],0),MATCH($V$34,Tab_UBIGEO[#Headers],0)),"")</f>
        <v/>
      </c>
      <c r="W2030" s="50" t="str">
        <f>IFERROR(INDEX(Tab_UBIGEO[],MATCH(PlnMsv_Tab_DocumentosAux[[#This Row],[ADQ_UBIGEO]],Tab_UBIGEO[UBIGEO],0),MATCH($W$34,Tab_UBIGEO[#Headers],0)),"")</f>
        <v/>
      </c>
      <c r="X2030" s="51" t="str">
        <f>IFERROR(INDEX(Tab_UBIGEO[],MATCH(PlnMsv_Tab_Documentos[[#This Row],[Departamento]],Tab_UBIGEO[Departamento],0),MATCH(X$34,Tab_UBIGEO[#Headers],0)),"")</f>
        <v/>
      </c>
      <c r="Y2030" s="51" t="str">
        <f>IFERROR(INDEX(Tab_UBIGEO[],MATCH(PlnMsv_Tab_Documentos[[#This Row],[Provincia]],Tab_UBIGEO[Provincia],0),MATCH(Y$34,Tab_UBIGEO[#Headers],0)),"")</f>
        <v/>
      </c>
      <c r="Z2030" s="50" t="str">
        <f>IF(PlnMsv_Tab_Documentos[[#This Row],[Departamento]]&lt;&gt;"",IF(COUNTIF(Tab_UBIGEO[Departamento],PlnMsv_Tab_Documentos[[#This Row],[Departamento]])&gt;=1,1,0),"")</f>
        <v/>
      </c>
      <c r="AA2030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30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30" s="34"/>
    </row>
    <row r="2031" spans="3:29" ht="27.6" customHeight="1">
      <c r="C2031" s="88"/>
      <c r="D2031" s="89"/>
      <c r="E2031" s="90"/>
      <c r="F2031" s="91"/>
      <c r="G2031" s="92"/>
      <c r="H2031" s="93"/>
      <c r="I2031" s="93"/>
      <c r="J2031" s="94"/>
      <c r="K2031" s="94"/>
      <c r="L2031" s="94"/>
      <c r="M2031" s="94"/>
      <c r="N2031" s="94"/>
      <c r="O2031" s="95"/>
      <c r="P2031" s="96"/>
      <c r="T2031" s="49">
        <v>1997</v>
      </c>
      <c r="U2031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31" s="50" t="str">
        <f>IFERROR(INDEX(Tab_UBIGEO[],MATCH(PlnMsv_Tab_DocumentosAux[[#This Row],[ADQ_UBIGEO]],Tab_UBIGEO[UBIGEO],0),MATCH($V$34,Tab_UBIGEO[#Headers],0)),"")</f>
        <v/>
      </c>
      <c r="W2031" s="50" t="str">
        <f>IFERROR(INDEX(Tab_UBIGEO[],MATCH(PlnMsv_Tab_DocumentosAux[[#This Row],[ADQ_UBIGEO]],Tab_UBIGEO[UBIGEO],0),MATCH($W$34,Tab_UBIGEO[#Headers],0)),"")</f>
        <v/>
      </c>
      <c r="X2031" s="51" t="str">
        <f>IFERROR(INDEX(Tab_UBIGEO[],MATCH(PlnMsv_Tab_Documentos[[#This Row],[Departamento]],Tab_UBIGEO[Departamento],0),MATCH(X$34,Tab_UBIGEO[#Headers],0)),"")</f>
        <v/>
      </c>
      <c r="Y2031" s="51" t="str">
        <f>IFERROR(INDEX(Tab_UBIGEO[],MATCH(PlnMsv_Tab_Documentos[[#This Row],[Provincia]],Tab_UBIGEO[Provincia],0),MATCH(Y$34,Tab_UBIGEO[#Headers],0)),"")</f>
        <v/>
      </c>
      <c r="Z2031" s="50" t="str">
        <f>IF(PlnMsv_Tab_Documentos[[#This Row],[Departamento]]&lt;&gt;"",IF(COUNTIF(Tab_UBIGEO[Departamento],PlnMsv_Tab_Documentos[[#This Row],[Departamento]])&gt;=1,1,0),"")</f>
        <v/>
      </c>
      <c r="AA2031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31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31" s="34"/>
    </row>
    <row r="2032" spans="3:29" ht="27.6" customHeight="1">
      <c r="C2032" s="88"/>
      <c r="D2032" s="89"/>
      <c r="E2032" s="90"/>
      <c r="F2032" s="91"/>
      <c r="G2032" s="92"/>
      <c r="H2032" s="93"/>
      <c r="I2032" s="93"/>
      <c r="J2032" s="94"/>
      <c r="K2032" s="94"/>
      <c r="L2032" s="94"/>
      <c r="M2032" s="94"/>
      <c r="N2032" s="94"/>
      <c r="O2032" s="95"/>
      <c r="P2032" s="96"/>
      <c r="T2032" s="49">
        <v>1998</v>
      </c>
      <c r="U2032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32" s="50" t="str">
        <f>IFERROR(INDEX(Tab_UBIGEO[],MATCH(PlnMsv_Tab_DocumentosAux[[#This Row],[ADQ_UBIGEO]],Tab_UBIGEO[UBIGEO],0),MATCH($V$34,Tab_UBIGEO[#Headers],0)),"")</f>
        <v/>
      </c>
      <c r="W2032" s="50" t="str">
        <f>IFERROR(INDEX(Tab_UBIGEO[],MATCH(PlnMsv_Tab_DocumentosAux[[#This Row],[ADQ_UBIGEO]],Tab_UBIGEO[UBIGEO],0),MATCH($W$34,Tab_UBIGEO[#Headers],0)),"")</f>
        <v/>
      </c>
      <c r="X2032" s="51" t="str">
        <f>IFERROR(INDEX(Tab_UBIGEO[],MATCH(PlnMsv_Tab_Documentos[[#This Row],[Departamento]],Tab_UBIGEO[Departamento],0),MATCH(X$34,Tab_UBIGEO[#Headers],0)),"")</f>
        <v/>
      </c>
      <c r="Y2032" s="51" t="str">
        <f>IFERROR(INDEX(Tab_UBIGEO[],MATCH(PlnMsv_Tab_Documentos[[#This Row],[Provincia]],Tab_UBIGEO[Provincia],0),MATCH(Y$34,Tab_UBIGEO[#Headers],0)),"")</f>
        <v/>
      </c>
      <c r="Z2032" s="50" t="str">
        <f>IF(PlnMsv_Tab_Documentos[[#This Row],[Departamento]]&lt;&gt;"",IF(COUNTIF(Tab_UBIGEO[Departamento],PlnMsv_Tab_Documentos[[#This Row],[Departamento]])&gt;=1,1,0),"")</f>
        <v/>
      </c>
      <c r="AA2032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32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32" s="34"/>
    </row>
    <row r="2033" spans="3:29" ht="27.6" customHeight="1">
      <c r="C2033" s="88"/>
      <c r="D2033" s="89"/>
      <c r="E2033" s="90"/>
      <c r="F2033" s="91"/>
      <c r="G2033" s="92"/>
      <c r="H2033" s="93"/>
      <c r="I2033" s="93"/>
      <c r="J2033" s="94"/>
      <c r="K2033" s="94"/>
      <c r="L2033" s="94"/>
      <c r="M2033" s="94"/>
      <c r="N2033" s="94"/>
      <c r="O2033" s="95"/>
      <c r="P2033" s="96"/>
      <c r="T2033" s="49">
        <v>1999</v>
      </c>
      <c r="U2033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33" s="50" t="str">
        <f>IFERROR(INDEX(Tab_UBIGEO[],MATCH(PlnMsv_Tab_DocumentosAux[[#This Row],[ADQ_UBIGEO]],Tab_UBIGEO[UBIGEO],0),MATCH($V$34,Tab_UBIGEO[#Headers],0)),"")</f>
        <v/>
      </c>
      <c r="W2033" s="50" t="str">
        <f>IFERROR(INDEX(Tab_UBIGEO[],MATCH(PlnMsv_Tab_DocumentosAux[[#This Row],[ADQ_UBIGEO]],Tab_UBIGEO[UBIGEO],0),MATCH($W$34,Tab_UBIGEO[#Headers],0)),"")</f>
        <v/>
      </c>
      <c r="X2033" s="51" t="str">
        <f>IFERROR(INDEX(Tab_UBIGEO[],MATCH(PlnMsv_Tab_Documentos[[#This Row],[Departamento]],Tab_UBIGEO[Departamento],0),MATCH(X$34,Tab_UBIGEO[#Headers],0)),"")</f>
        <v/>
      </c>
      <c r="Y2033" s="51" t="str">
        <f>IFERROR(INDEX(Tab_UBIGEO[],MATCH(PlnMsv_Tab_Documentos[[#This Row],[Provincia]],Tab_UBIGEO[Provincia],0),MATCH(Y$34,Tab_UBIGEO[#Headers],0)),"")</f>
        <v/>
      </c>
      <c r="Z2033" s="50" t="str">
        <f>IF(PlnMsv_Tab_Documentos[[#This Row],[Departamento]]&lt;&gt;"",IF(COUNTIF(Tab_UBIGEO[Departamento],PlnMsv_Tab_Documentos[[#This Row],[Departamento]])&gt;=1,1,0),"")</f>
        <v/>
      </c>
      <c r="AA2033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33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33" s="34"/>
    </row>
    <row r="2034" spans="3:29" ht="27.6" customHeight="1">
      <c r="C2034" s="88"/>
      <c r="D2034" s="89"/>
      <c r="E2034" s="90"/>
      <c r="F2034" s="91"/>
      <c r="G2034" s="92"/>
      <c r="H2034" s="93"/>
      <c r="I2034" s="93"/>
      <c r="J2034" s="94"/>
      <c r="K2034" s="94"/>
      <c r="L2034" s="94"/>
      <c r="M2034" s="94"/>
      <c r="N2034" s="94"/>
      <c r="O2034" s="95"/>
      <c r="P2034" s="96"/>
      <c r="T2034" s="49">
        <v>2000</v>
      </c>
      <c r="U2034" s="50" t="str">
        <f>IFERROR(IF(PlnMsv_Tab_DocumentosAux[[#This Row],[ADQ_Depa_UBIGEO_Validacion]]*PlnMsv_Tab_DocumentosAux[[#This Row],[ADQ_Prov_UBIGEO_Validacion]]*PlnMsv_Tab_DocumentosAux[[#This Row],[ADQ_Dist_UBIGEO_Validacion]]=1,TEXT(INDEX(Tab_UBIGEO[],MATCH(PlnMsv_Tab_Documentos[[#This Row],[Departamento]],Tab_UBIGEO[Departamento],0),MATCH(Tab_UBIGEO[[#Headers],[Departamento_Codigo]],Tab_UBIGEO[#Headers],0)),"00")&amp;TEXT(INDEX(Tab_UBIGEO[],MATCH(PlnMsv_Tab_Documentos[[#This Row],[Provincia]],Tab_UBIGEO[Provincia],0),MATCH(Tab_UBIGEO[[#Headers],[Provincia_Codigo]],Tab_UBIGEO[#Headers],0)),"00")&amp;TEXT(INDEX(Tab_UBIGEO[],MATCH(PlnMsv_Tab_Documentos[[#This Row],[Distrito]],Tab_UBIGEO[Distrito],0),MATCH(Tab_UBIGEO[[#Headers],[Distrito_Codigo]],Tab_UBIGEO[#Headers],0)),"00"),""),"")</f>
        <v/>
      </c>
      <c r="V2034" s="50" t="str">
        <f>IFERROR(INDEX(Tab_UBIGEO[],MATCH(PlnMsv_Tab_DocumentosAux[[#This Row],[ADQ_UBIGEO]],Tab_UBIGEO[UBIGEO],0),MATCH($V$34,Tab_UBIGEO[#Headers],0)),"")</f>
        <v/>
      </c>
      <c r="W2034" s="50" t="str">
        <f>IFERROR(INDEX(Tab_UBIGEO[],MATCH(PlnMsv_Tab_DocumentosAux[[#This Row],[ADQ_UBIGEO]],Tab_UBIGEO[UBIGEO],0),MATCH($W$34,Tab_UBIGEO[#Headers],0)),"")</f>
        <v/>
      </c>
      <c r="X2034" s="51" t="str">
        <f>IFERROR(INDEX(Tab_UBIGEO[],MATCH(PlnMsv_Tab_Documentos[[#This Row],[Departamento]],Tab_UBIGEO[Departamento],0),MATCH(X$34,Tab_UBIGEO[#Headers],0)),"")</f>
        <v/>
      </c>
      <c r="Y2034" s="51" t="str">
        <f>IFERROR(INDEX(Tab_UBIGEO[],MATCH(PlnMsv_Tab_Documentos[[#This Row],[Provincia]],Tab_UBIGEO[Provincia],0),MATCH(Y$34,Tab_UBIGEO[#Headers],0)),"")</f>
        <v/>
      </c>
      <c r="Z2034" s="50" t="str">
        <f>IF(PlnMsv_Tab_Documentos[[#This Row],[Departamento]]&lt;&gt;"",IF(COUNTIF(Tab_UBIGEO[Departamento],PlnMsv_Tab_Documentos[[#This Row],[Departamento]])&gt;=1,1,0),"")</f>
        <v/>
      </c>
      <c r="AA2034" s="65" t="str">
        <f>IF(AND(PlnMsv_Tab_Documentos[[#This Row],[Departamento]]&lt;&gt;"",PlnMsv_Tab_Documentos[[#This Row],[Provincia]]&lt;&gt;""),IF(COUNTIF(Tab_UBIGEO[DepaProvRelacion],IFERROR(INDEX(Tab_UBIGEO[],MATCH(PlnMsv_Tab_Documentos[[#This Row],[Departamento]]&amp;PlnMsv_Tab_Documentos[[#This Row],[Provincia]],Tab_UBIGEO[DepaProvRelacion],0),MATCH("DepaProvRelacion",Tab_UBIGEO[#Headers],0)),""))&gt;=1,1,0),"")</f>
        <v/>
      </c>
      <c r="AB2034" s="65" t="str">
        <f>IF(AND(PlnMsv_Tab_Documentos[[#This Row],[Departamento]]&lt;&gt;"",PlnMsv_Tab_Documentos[[#This Row],[Provincia]]&lt;&gt;"",PlnMsv_Tab_Documentos[[#This Row],[Distrito]]&lt;&gt;""),IF(AND(COUNTIF(Tab_UBIGEO[ProvDistRelacion],IFERROR(INDEX(Tab_UBIGEO[],MATCH(PlnMsv_Tab_Documentos[[#This Row],[Provincia]]&amp;PlnMsv_Tab_Documentos[[#This Row],[Distrito]],Tab_UBIGEO[ProvDistRelacion],0),MATCH("ProvDistRelacion",Tab_UBIGEO[#Headers],0)),""))&gt;=1,PlnMsv_Tab_DocumentosAux[[#This Row],[ADQ_Prov_UBIGEO_Validacion]]=1),1,0),"")</f>
        <v/>
      </c>
      <c r="AC2034" s="34"/>
    </row>
    <row r="2035" spans="3:29" ht="13.5"/>
    <row r="2036" spans="3:29" ht="13.5"/>
    <row r="2037" spans="3:29" ht="15">
      <c r="C2037" s="68"/>
      <c r="I2037"/>
      <c r="J2037"/>
      <c r="K2037"/>
      <c r="L2037"/>
      <c r="M2037"/>
      <c r="N2037"/>
      <c r="O2037"/>
    </row>
    <row r="2038" spans="3:29" ht="13.5">
      <c r="C2038" s="73"/>
      <c r="D2038" s="73"/>
      <c r="E2038" s="73"/>
      <c r="F2038" s="73"/>
      <c r="G2038" s="73"/>
      <c r="I2038"/>
      <c r="J2038"/>
      <c r="K2038"/>
      <c r="L2038"/>
      <c r="M2038"/>
      <c r="N2038"/>
      <c r="O2038"/>
    </row>
    <row r="2039" spans="3:29" ht="13.5">
      <c r="C2039" s="73"/>
      <c r="D2039" s="73"/>
      <c r="E2039" s="73"/>
      <c r="F2039" s="73"/>
      <c r="G2039" s="73"/>
      <c r="I2039"/>
      <c r="J2039"/>
      <c r="K2039"/>
      <c r="L2039"/>
      <c r="M2039"/>
      <c r="N2039"/>
      <c r="O2039"/>
    </row>
    <row r="2040" spans="3:29" ht="13.5">
      <c r="I2040"/>
      <c r="J2040"/>
      <c r="K2040"/>
      <c r="L2040"/>
      <c r="M2040"/>
      <c r="N2040"/>
      <c r="O2040"/>
    </row>
    <row r="2041" spans="3:29" ht="13.5">
      <c r="I2041"/>
      <c r="J2041"/>
      <c r="K2041"/>
      <c r="L2041"/>
      <c r="M2041"/>
      <c r="N2041"/>
      <c r="O2041"/>
    </row>
    <row r="2042" spans="3:29" ht="13.5">
      <c r="I2042"/>
      <c r="J2042"/>
      <c r="K2042"/>
      <c r="L2042"/>
      <c r="M2042"/>
      <c r="N2042"/>
      <c r="O2042"/>
    </row>
    <row r="2043" spans="3:29" ht="13.5"/>
    <row r="2044" spans="3:29" ht="13.5"/>
    <row r="2045" spans="3:29" ht="13.5"/>
    <row r="2046" spans="3:29" ht="13.5"/>
    <row r="2047" spans="3:29" ht="13.5"/>
    <row r="2048" spans="3:29" ht="13.5"/>
    <row r="2049" spans="2:17" ht="13.5"/>
    <row r="2050" spans="2:17" ht="13.5"/>
    <row r="2051" spans="2:17" ht="15">
      <c r="C2051" s="54"/>
      <c r="D2051" s="54"/>
      <c r="E2051" s="54"/>
      <c r="F2051" s="54"/>
      <c r="G2051" s="54"/>
      <c r="O2051" s="53"/>
      <c r="P2051" s="53"/>
    </row>
    <row r="2052" spans="2:17" ht="13.5"/>
    <row r="2053" spans="2:17" ht="13.5">
      <c r="B2053" s="57"/>
      <c r="C2053" s="57"/>
      <c r="D2053" s="57"/>
      <c r="E2053" s="57"/>
      <c r="F2053" s="57"/>
      <c r="G2053" s="57"/>
      <c r="H2053" s="57"/>
      <c r="I2053" s="57"/>
      <c r="J2053" s="57"/>
      <c r="K2053" s="57"/>
      <c r="L2053" s="57"/>
      <c r="M2053" s="57"/>
      <c r="N2053" s="57"/>
      <c r="O2053" s="57"/>
      <c r="P2053" s="57"/>
      <c r="Q2053" s="57"/>
    </row>
    <row r="2054" spans="2:17" ht="13.5" hidden="1">
      <c r="H2054" s="58"/>
    </row>
  </sheetData>
  <sheetProtection algorithmName="SHA-512" hashValue="kRqvcIW+7Mr52I+TsuhGXElQ0o0Y84e/PHJ6Z8IeJ9fhgNgDHTCrUwAF6KLusSbS8VL4anfTruZhHe5fUPzk3A==" saltValue="xWWAk1Liz81cJyQPiLmaBw==" spinCount="100000" sheet="1" sort="0" autoFilter="0"/>
  <mergeCells count="12">
    <mergeCell ref="C18:D18"/>
    <mergeCell ref="E18:F18"/>
    <mergeCell ref="H18:I18"/>
    <mergeCell ref="C19:D19"/>
    <mergeCell ref="E19:F19"/>
    <mergeCell ref="H19:I19"/>
    <mergeCell ref="G14:H14"/>
    <mergeCell ref="I14:J14"/>
    <mergeCell ref="G13:H13"/>
    <mergeCell ref="I13:J13"/>
    <mergeCell ref="C13:E13"/>
    <mergeCell ref="C14:E14"/>
  </mergeCells>
  <phoneticPr fontId="37" type="noConversion"/>
  <conditionalFormatting sqref="C33">
    <cfRule type="expression" dxfId="183" priority="47">
      <formula>TipoDocumento_Codigo=3</formula>
    </cfRule>
  </conditionalFormatting>
  <conditionalFormatting sqref="C34:C2034">
    <cfRule type="expression" dxfId="182" priority="9">
      <formula>TipoDocumento_Codigo=3</formula>
    </cfRule>
  </conditionalFormatting>
  <conditionalFormatting sqref="D9 C14 F14:M14 C19:K19">
    <cfRule type="expression" dxfId="181" priority="31">
      <formula>PlanillaMasivaAux=1</formula>
    </cfRule>
  </conditionalFormatting>
  <conditionalFormatting sqref="K35:K2034">
    <cfRule type="expression" dxfId="179" priority="1">
      <formula>Z35=0</formula>
    </cfRule>
  </conditionalFormatting>
  <conditionalFormatting sqref="L18">
    <cfRule type="expression" dxfId="177" priority="50">
      <formula>Producto_Codigo=3</formula>
    </cfRule>
  </conditionalFormatting>
  <conditionalFormatting sqref="L18:L19">
    <cfRule type="expression" dxfId="176" priority="37">
      <formula>Producto_Codigo=1</formula>
    </cfRule>
  </conditionalFormatting>
  <conditionalFormatting sqref="L19">
    <cfRule type="expression" dxfId="175" priority="17">
      <formula>Producto_Codigo=3</formula>
    </cfRule>
  </conditionalFormatting>
  <conditionalFormatting sqref="L35:L2034">
    <cfRule type="expression" dxfId="174" priority="2">
      <formula>AA35=0</formula>
    </cfRule>
  </conditionalFormatting>
  <conditionalFormatting sqref="L19:M19">
    <cfRule type="expression" dxfId="173" priority="52">
      <formula>PlanillaMasivaAux=1</formula>
    </cfRule>
  </conditionalFormatting>
  <conditionalFormatting sqref="M18:M19">
    <cfRule type="expression" dxfId="171" priority="49">
      <formula>Producto_Codigo=2</formula>
    </cfRule>
    <cfRule type="expression" dxfId="170" priority="51">
      <formula>Producto_Codigo=1</formula>
    </cfRule>
  </conditionalFormatting>
  <conditionalFormatting sqref="M35:M2034">
    <cfRule type="expression" dxfId="169" priority="3">
      <formula>AB35=0</formula>
    </cfRule>
  </conditionalFormatting>
  <conditionalFormatting sqref="N33">
    <cfRule type="expression" dxfId="168" priority="46">
      <formula>TipoDocumento_Codigo=3</formula>
    </cfRule>
  </conditionalFormatting>
  <conditionalFormatting sqref="N34:N2034">
    <cfRule type="expression" dxfId="167" priority="8">
      <formula>TipoDocumento_Codigo=3</formula>
    </cfRule>
  </conditionalFormatting>
  <conditionalFormatting sqref="O33:P33">
    <cfRule type="expression" dxfId="166" priority="45">
      <formula>TipoDocumento_Codigo=3</formula>
    </cfRule>
  </conditionalFormatting>
  <conditionalFormatting sqref="O34:P2034">
    <cfRule type="expression" dxfId="165" priority="7">
      <formula>TipoDocumento_Codigo=3</formula>
    </cfRule>
  </conditionalFormatting>
  <dataValidations count="12">
    <dataValidation type="custom" allowBlank="1" showInputMessage="1" showErrorMessage="1" errorTitle="Correo inválido" error="Debe ingresar un correo válido." sqref="P35:P2034" xr:uid="{7DE5C1E1-A122-450D-95BD-D9E595C7CA24}">
      <formula1>AND(LEN(P35)&gt;6,ISNUMBER(MATCH("*@*.?*",P35,0)),LEN(P35)-LEN(SUBSTITUTE(P35,"@",""))=1,LEN(P35)-LEN(SUBSTITUTE(P35,"..",""))=0,LEN(P35)-LEN(SUBSTITUTE(P35," ",""))=0,LEN(P35)-LEN(SUBSTITUTE(P35,",",""))=0,RIGHT(P35,1)&lt;&gt;".")</formula1>
    </dataValidation>
    <dataValidation allowBlank="1" showInputMessage="1" showErrorMessage="1" prompt="1 = Planilla de Documentos_x000a_2 = Planilla Extendida" sqref="BA14" xr:uid="{E02A656E-21A5-40CF-8147-A46868DC4929}"/>
    <dataValidation type="list" allowBlank="1" showInputMessage="1" showErrorMessage="1" sqref="L35:M2034" xr:uid="{D7BF9BA7-3E16-4FA0-93F9-4F0C117A3F3F}">
      <formula1>INDIRECT(X35)</formula1>
    </dataValidation>
    <dataValidation type="custom" allowBlank="1" showInputMessage="1" showErrorMessage="1" errorTitle="Nro. Serie incorrecto" error="  • Para Facturas Electrónicoas: Debe empezar con una letra (F o E) seguida de 3 dígitos, o 1 letra y 2 dígitos. Ej: F123, F001, FF01, FF12._x000a_  • Para Facturas Físicas: Debe ser de 3 dígitos (sin letras). Ej: 001, 101, 123._x000a_" sqref="C35:C2034" xr:uid="{56BE5298-2262-479D-A4B9-1F3407D2FC41}">
      <formula1>IF(TipoDocumento_Codigo=1,AND(ISNUMBER(C35*1),LEN(C35)&lt;=3),AND(ISNUMBER(MATCH("*",C35,0)),ISNUMBER(RIGHT(C35,1)*1),LEN(C35)=4))</formula1>
    </dataValidation>
    <dataValidation type="decimal" allowBlank="1" showInputMessage="1" showErrorMessage="1" sqref="E35:E2034" xr:uid="{2461E1FF-0D40-4560-A279-6AD5EB3BC253}">
      <formula1>1</formula1>
      <formula2>99999999.99</formula2>
    </dataValidation>
    <dataValidation type="whole" allowBlank="1" showInputMessage="1" showErrorMessage="1" sqref="D35:D2034" xr:uid="{3899DDB8-9DA7-48CD-80FA-0ED462E44E23}">
      <formula1>1</formula1>
      <formula2>9999999999</formula2>
    </dataValidation>
    <dataValidation type="whole" allowBlank="1" showInputMessage="1" showErrorMessage="1" errorTitle="N° Teléfono inválido" error="Ingrese un número de teléfono fijo o de celular sin considerar espacios en blanco ni caracteres." sqref="O35:O2034" xr:uid="{84327A28-165E-4422-A12A-401C54FDC196}">
      <formula1>99999</formula1>
      <formula2>999999999</formula2>
    </dataValidation>
    <dataValidation type="list" allowBlank="1" showInputMessage="1" showErrorMessage="1" sqref="H35:H2034" xr:uid="{66711F43-F8F0-4841-98EF-D43B5FF449B0}">
      <formula1>INDIRECT($AP$14)</formula1>
    </dataValidation>
    <dataValidation type="list" allowBlank="1" showInputMessage="1" showErrorMessage="1" sqref="K35:K2034" xr:uid="{603A6D3F-0E82-435B-BF4C-2F3A02DA2900}">
      <formula1>INDIRECT("List_Departamentos")</formula1>
    </dataValidation>
    <dataValidation operator="greaterThanOrEqual" allowBlank="1" showInputMessage="1" showErrorMessage="1" errorTitle="Fecha inválida" error="La Fecha debe ser mayor o igual a la fecha del día actual." sqref="D9" xr:uid="{EC6DB374-5BC3-4671-BC73-B386F9CB45F8}"/>
    <dataValidation type="date" operator="greaterThanOrEqual" allowBlank="1" showInputMessage="1" showErrorMessage="1" errorTitle="Fecha inválida" error="La Fecha de vencimiento debe ser una fecha futura (mayor a hoy)." sqref="F35:F2034" xr:uid="{1E3BB93A-CD7E-402D-AE64-9B6CDC2108B0}">
      <formula1>TODAY()-15</formula1>
    </dataValidation>
    <dataValidation type="custom" allowBlank="1" showInputMessage="1" showErrorMessage="1" errorTitle="Nro de DOI incorrecto" error="Ingrese un Número de DOI válido según el Tipo de DOI seleccionado:_x000a_• RUC: Debe tener 11 dígitos._x000a_• DNI: Debe tener 08 dígitos._x000a_• CE: Debe tener hasta 12 caracteres y/o dígitos." sqref="I35:I2034" xr:uid="{38DDD932-27EF-47CD-A075-05557F7AEEF9}">
      <formula1>IF(H35="RUC",LEN(I35)=11,IF(H35="DNI",LEN(I35)=8,IF(H35="CE",LEN(I35)&lt;=12,FALSE)))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" id="{00000000-000E-0000-0100-000006000000}">
            <xm:f>'Planilla de Documentos'!$T$22=0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35" id="{00000000-000E-0000-0100-000004000000}">
            <xm:f>'Planilla de Documentos'!$U$22=0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33" id="{00000000-000E-0000-0100-000002000000}">
            <xm:f>'Planilla de Documentos'!$V$22=0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M14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661DB-B9C3-4937-9A1D-BFF6FC764167}">
  <sheetPr codeName="Sh05_GuiaLlenado">
    <tabColor rgb="FF002060"/>
    <pageSetUpPr fitToPage="1"/>
  </sheetPr>
  <dimension ref="A1:R52"/>
  <sheetViews>
    <sheetView showGridLines="0" showRowColHeaders="0" zoomScale="115" zoomScaleNormal="115" workbookViewId="0">
      <selection activeCell="H52" sqref="H52"/>
    </sheetView>
  </sheetViews>
  <sheetFormatPr defaultColWidth="0" defaultRowHeight="13.5" zeroHeight="1"/>
  <cols>
    <col min="1" max="1" width="4.125" style="34" customWidth="1"/>
    <col min="2" max="2" width="2.625" style="34" customWidth="1"/>
    <col min="3" max="3" width="4.625" style="34" customWidth="1"/>
    <col min="4" max="4" width="1.625" style="34" customWidth="1"/>
    <col min="5" max="7" width="1.75" style="34" customWidth="1"/>
    <col min="8" max="8" width="114.875" style="34" customWidth="1"/>
    <col min="9" max="9" width="2.625" style="34" customWidth="1"/>
    <col min="10" max="10" width="4.125" style="34" customWidth="1"/>
    <col min="11" max="16" width="10.875" hidden="1" customWidth="1"/>
    <col min="17" max="18" width="0" hidden="1" customWidth="1"/>
    <col min="19" max="16384" width="10.875" hidden="1"/>
  </cols>
  <sheetData>
    <row r="1" spans="1:10">
      <c r="A1"/>
    </row>
    <row r="2" spans="1:10"/>
    <row r="3" spans="1:10"/>
    <row r="4" spans="1:10" ht="24">
      <c r="B4" s="178" t="s">
        <v>99</v>
      </c>
      <c r="C4" s="178"/>
      <c r="D4" s="178"/>
      <c r="E4" s="178"/>
      <c r="F4" s="178"/>
      <c r="G4" s="178"/>
      <c r="H4" s="178"/>
      <c r="I4" s="178"/>
    </row>
    <row r="5" spans="1:10">
      <c r="B5" s="179" t="s">
        <v>100</v>
      </c>
      <c r="C5" s="179"/>
      <c r="D5" s="179"/>
      <c r="E5" s="179"/>
      <c r="F5" s="179"/>
      <c r="G5" s="179"/>
      <c r="H5" s="179"/>
      <c r="I5" s="179"/>
    </row>
    <row r="6" spans="1:10"/>
    <row r="7" spans="1:10" s="60" customFormat="1" ht="15.75"/>
    <row r="8" spans="1:10" s="60" customFormat="1" ht="15.75">
      <c r="C8" s="78" t="s">
        <v>101</v>
      </c>
    </row>
    <row r="9" spans="1:10" s="60" customFormat="1" ht="16.5" thickBot="1">
      <c r="C9" s="78"/>
    </row>
    <row r="10" spans="1:10" s="101" customFormat="1" ht="17.25" thickTop="1" thickBot="1">
      <c r="C10" s="137">
        <v>1</v>
      </c>
      <c r="D10" s="130" t="s">
        <v>102</v>
      </c>
    </row>
    <row r="11" spans="1:10" s="101" customFormat="1" ht="17.25" thickTop="1" thickBot="1">
      <c r="C11" s="137">
        <v>2</v>
      </c>
      <c r="D11" s="102" t="s">
        <v>103</v>
      </c>
    </row>
    <row r="12" spans="1:10" s="101" customFormat="1" ht="17.45" customHeight="1" thickTop="1" thickBot="1">
      <c r="C12" s="137">
        <v>3</v>
      </c>
      <c r="D12" s="176" t="s">
        <v>104</v>
      </c>
      <c r="E12" s="177"/>
      <c r="F12" s="177"/>
      <c r="G12" s="177"/>
      <c r="H12" s="177"/>
      <c r="I12" s="79"/>
      <c r="J12" s="79"/>
    </row>
    <row r="13" spans="1:10" s="101" customFormat="1" ht="17.25" thickTop="1" thickBot="1">
      <c r="C13" s="138"/>
      <c r="D13" s="176"/>
      <c r="E13" s="177"/>
      <c r="F13" s="177"/>
      <c r="G13" s="177"/>
      <c r="H13" s="177"/>
      <c r="I13" s="79"/>
      <c r="J13" s="79"/>
    </row>
    <row r="14" spans="1:10" s="101" customFormat="1" ht="17.45" customHeight="1" thickTop="1" thickBot="1">
      <c r="C14" s="137">
        <v>4</v>
      </c>
      <c r="D14" s="176" t="s">
        <v>105</v>
      </c>
      <c r="E14" s="177"/>
      <c r="F14" s="177"/>
      <c r="G14" s="177"/>
      <c r="H14" s="177"/>
    </row>
    <row r="15" spans="1:10" s="101" customFormat="1" ht="16.5" thickTop="1">
      <c r="C15" s="138"/>
      <c r="D15" s="176"/>
      <c r="E15" s="177"/>
      <c r="F15" s="177"/>
      <c r="G15" s="177"/>
      <c r="H15" s="177"/>
    </row>
    <row r="16" spans="1:10" s="101" customFormat="1" ht="16.5" thickBot="1">
      <c r="C16" s="138"/>
      <c r="D16" s="176"/>
      <c r="E16" s="177"/>
      <c r="F16" s="177"/>
      <c r="G16" s="177"/>
      <c r="H16" s="177"/>
    </row>
    <row r="17" spans="3:9" s="101" customFormat="1" ht="17.45" customHeight="1" thickTop="1" thickBot="1">
      <c r="C17" s="137">
        <v>5</v>
      </c>
      <c r="D17" s="176" t="s">
        <v>106</v>
      </c>
      <c r="E17" s="177"/>
      <c r="F17" s="177"/>
      <c r="G17" s="177"/>
      <c r="H17" s="177"/>
    </row>
    <row r="18" spans="3:9" s="101" customFormat="1" ht="16.5" thickTop="1">
      <c r="C18" s="139"/>
      <c r="D18" s="176"/>
      <c r="E18" s="177"/>
      <c r="F18" s="177"/>
      <c r="G18" s="177"/>
      <c r="H18" s="177"/>
    </row>
    <row r="19" spans="3:9" s="60" customFormat="1" ht="15.75">
      <c r="C19" s="135"/>
      <c r="D19" s="131"/>
    </row>
    <row r="20" spans="3:9" s="60" customFormat="1" ht="15.75">
      <c r="C20" s="135"/>
      <c r="D20" s="131"/>
    </row>
    <row r="21" spans="3:9" s="60" customFormat="1" ht="15.75">
      <c r="C21" s="135"/>
      <c r="D21" s="131"/>
    </row>
    <row r="22" spans="3:9" s="60" customFormat="1" ht="15.75">
      <c r="C22" s="80" t="s">
        <v>107</v>
      </c>
      <c r="D22" s="132"/>
    </row>
    <row r="23" spans="3:9" s="60" customFormat="1" ht="16.5" thickBot="1">
      <c r="C23" s="136"/>
      <c r="D23" s="132"/>
    </row>
    <row r="24" spans="3:9" s="101" customFormat="1" ht="17.25" thickTop="1" thickBot="1">
      <c r="C24" s="140">
        <v>1</v>
      </c>
      <c r="D24" s="102" t="s">
        <v>108</v>
      </c>
      <c r="E24" s="102"/>
      <c r="F24" s="102"/>
      <c r="G24" s="102"/>
      <c r="H24" s="102"/>
    </row>
    <row r="25" spans="3:9" s="101" customFormat="1" ht="17.45" customHeight="1" thickTop="1" thickBot="1">
      <c r="C25" s="140">
        <v>2</v>
      </c>
      <c r="D25" s="133" t="s">
        <v>109</v>
      </c>
      <c r="E25" s="102"/>
      <c r="F25" s="102"/>
      <c r="G25" s="102"/>
      <c r="H25" s="102"/>
    </row>
    <row r="26" spans="3:9" s="101" customFormat="1" ht="17.25" thickTop="1" thickBot="1">
      <c r="C26" s="140">
        <v>3</v>
      </c>
      <c r="D26" s="102" t="s">
        <v>110</v>
      </c>
      <c r="E26" s="102"/>
      <c r="F26" s="102"/>
      <c r="G26" s="102"/>
      <c r="H26" s="102"/>
    </row>
    <row r="27" spans="3:9" s="101" customFormat="1" ht="16.5" thickTop="1">
      <c r="C27" s="139"/>
      <c r="E27" s="101" t="s">
        <v>111</v>
      </c>
      <c r="F27" s="103" t="s">
        <v>112</v>
      </c>
      <c r="G27" s="102"/>
      <c r="H27" s="102"/>
    </row>
    <row r="28" spans="3:9" s="101" customFormat="1" ht="15.75">
      <c r="C28" s="139"/>
      <c r="G28" s="104" t="s">
        <v>113</v>
      </c>
      <c r="H28" s="102" t="s">
        <v>114</v>
      </c>
      <c r="I28" s="79"/>
    </row>
    <row r="29" spans="3:9" s="101" customFormat="1" ht="15.75">
      <c r="C29" s="139"/>
      <c r="G29" s="104" t="s">
        <v>113</v>
      </c>
      <c r="H29" s="102" t="s">
        <v>115</v>
      </c>
    </row>
    <row r="30" spans="3:9" s="101" customFormat="1" ht="15.75">
      <c r="C30" s="139"/>
      <c r="E30" s="101" t="s">
        <v>111</v>
      </c>
      <c r="F30" s="103" t="s">
        <v>116</v>
      </c>
      <c r="G30" s="102"/>
      <c r="H30" s="102"/>
    </row>
    <row r="31" spans="3:9" s="101" customFormat="1" ht="15.75">
      <c r="C31" s="139"/>
      <c r="F31" s="104"/>
      <c r="G31" s="104" t="s">
        <v>113</v>
      </c>
      <c r="H31" s="102" t="s">
        <v>117</v>
      </c>
    </row>
    <row r="32" spans="3:9" s="101" customFormat="1" ht="15.75">
      <c r="C32" s="139"/>
      <c r="F32" s="104"/>
      <c r="G32" s="104" t="s">
        <v>113</v>
      </c>
      <c r="H32" s="102" t="s">
        <v>118</v>
      </c>
    </row>
    <row r="33" spans="3:8" s="101" customFormat="1" ht="16.5" thickBot="1">
      <c r="C33" s="139"/>
      <c r="F33" s="104"/>
      <c r="G33" s="104" t="s">
        <v>113</v>
      </c>
      <c r="H33" s="102" t="s">
        <v>115</v>
      </c>
    </row>
    <row r="34" spans="3:8" s="101" customFormat="1" ht="17.25" thickTop="1" thickBot="1">
      <c r="C34" s="140">
        <v>4</v>
      </c>
      <c r="D34" s="104" t="s">
        <v>119</v>
      </c>
      <c r="E34" s="102"/>
      <c r="F34" s="102"/>
      <c r="G34" s="102"/>
      <c r="H34" s="102"/>
    </row>
    <row r="35" spans="3:8" s="101" customFormat="1" ht="17.25" thickTop="1" thickBot="1">
      <c r="C35" s="140">
        <v>5</v>
      </c>
      <c r="D35" s="131" t="s">
        <v>120</v>
      </c>
      <c r="E35" s="102"/>
      <c r="F35" s="102"/>
      <c r="G35" s="102"/>
      <c r="H35" s="102"/>
    </row>
    <row r="36" spans="3:8" s="101" customFormat="1" ht="16.5" thickTop="1">
      <c r="E36" s="101" t="s">
        <v>111</v>
      </c>
      <c r="F36" s="177" t="s">
        <v>121</v>
      </c>
      <c r="G36" s="177"/>
      <c r="H36" s="177"/>
    </row>
    <row r="37" spans="3:8" s="101" customFormat="1" ht="15.75">
      <c r="E37" s="102"/>
      <c r="F37" s="177"/>
      <c r="G37" s="177"/>
      <c r="H37" s="177"/>
    </row>
    <row r="38" spans="3:8" s="101" customFormat="1" ht="15.75">
      <c r="E38" s="101" t="s">
        <v>111</v>
      </c>
      <c r="F38" s="177" t="s">
        <v>122</v>
      </c>
      <c r="G38" s="177"/>
      <c r="H38" s="177"/>
    </row>
    <row r="39" spans="3:8" s="101" customFormat="1" ht="15.75">
      <c r="D39" s="102"/>
      <c r="E39" s="102"/>
      <c r="F39" s="177"/>
      <c r="G39" s="177"/>
      <c r="H39" s="177"/>
    </row>
    <row r="40" spans="3:8" s="101" customFormat="1" ht="15.75">
      <c r="D40" s="102"/>
      <c r="E40" s="102"/>
      <c r="F40" s="102"/>
      <c r="G40" s="102"/>
      <c r="H40" s="102"/>
    </row>
    <row r="41" spans="3:8" s="101" customFormat="1" ht="19.149999999999999" customHeight="1">
      <c r="C41" s="174" t="s">
        <v>123</v>
      </c>
      <c r="D41" s="174"/>
      <c r="E41" s="174"/>
      <c r="F41" s="174"/>
      <c r="G41" s="174"/>
      <c r="H41" s="174"/>
    </row>
    <row r="42" spans="3:8" s="101" customFormat="1" ht="19.149999999999999" customHeight="1">
      <c r="C42" s="174"/>
      <c r="D42" s="174"/>
      <c r="E42" s="174"/>
      <c r="F42" s="174"/>
      <c r="G42" s="174"/>
      <c r="H42" s="174"/>
    </row>
    <row r="43" spans="3:8" s="60" customFormat="1" ht="15.75"/>
    <row r="44" spans="3:8" s="60" customFormat="1" ht="15.75"/>
    <row r="45" spans="3:8" s="60" customFormat="1" ht="15.75"/>
    <row r="46" spans="3:8" s="128" customFormat="1" ht="30" customHeight="1">
      <c r="D46" s="129" t="s">
        <v>124</v>
      </c>
    </row>
    <row r="47" spans="3:8" s="60" customFormat="1" ht="30" customHeight="1">
      <c r="D47" s="129" t="s">
        <v>125</v>
      </c>
      <c r="E47" s="129"/>
      <c r="F47" s="129"/>
      <c r="G47" s="129"/>
    </row>
    <row r="48" spans="3:8" s="60" customFormat="1" ht="4.9000000000000004" customHeight="1"/>
    <row r="49" spans="4:8" s="60" customFormat="1" ht="35.450000000000003" customHeight="1">
      <c r="D49" s="175" t="s">
        <v>126</v>
      </c>
      <c r="E49" s="175"/>
      <c r="F49" s="175"/>
      <c r="G49" s="175"/>
      <c r="H49" s="175"/>
    </row>
    <row r="50" spans="4:8" s="60" customFormat="1" ht="15.75">
      <c r="D50" s="134"/>
      <c r="E50" s="134"/>
      <c r="F50" s="134"/>
      <c r="G50" s="134"/>
      <c r="H50" s="134"/>
    </row>
    <row r="51" spans="4:8"/>
    <row r="52" spans="4:8"/>
  </sheetData>
  <sheetProtection algorithmName="SHA-512" hashValue="9zFQV6YLSWUJBt+u42E03s3/EgGcsBomUV6EVMak9AogaP8Z38A7JLONH3wdDYTA6MIblLlCpBjQ/wFth5QNUA==" saltValue="28eHO8fypAtcs775E7zyRQ==" spinCount="100000" sheet="1" selectLockedCells="1" selectUnlockedCells="1"/>
  <mergeCells count="9">
    <mergeCell ref="C41:H42"/>
    <mergeCell ref="D49:H49"/>
    <mergeCell ref="D17:H18"/>
    <mergeCell ref="D14:H16"/>
    <mergeCell ref="B4:I4"/>
    <mergeCell ref="B5:I5"/>
    <mergeCell ref="D12:H13"/>
    <mergeCell ref="F36:H37"/>
    <mergeCell ref="F38:H39"/>
  </mergeCells>
  <pageMargins left="0.7" right="0.7" top="0.75" bottom="0.75" header="0.3" footer="0.3"/>
  <pageSetup paperSize="9" scale="7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C2E45-1AED-483B-92DC-45542B5D8F88}">
  <sheetPr codeName="Sh03_Items"/>
  <dimension ref="B2:R16"/>
  <sheetViews>
    <sheetView showGridLines="0" zoomScale="85" zoomScaleNormal="85" workbookViewId="0">
      <selection activeCell="R11" sqref="R11"/>
    </sheetView>
  </sheetViews>
  <sheetFormatPr defaultColWidth="11" defaultRowHeight="13.5"/>
  <cols>
    <col min="1" max="1" width="1.875" customWidth="1"/>
    <col min="3" max="3" width="2.625" customWidth="1"/>
    <col min="4" max="4" width="14.125" customWidth="1"/>
    <col min="5" max="5" width="2.625" customWidth="1"/>
    <col min="6" max="6" width="14.125" customWidth="1"/>
    <col min="7" max="7" width="2.625" customWidth="1"/>
    <col min="8" max="8" width="22.375" customWidth="1"/>
    <col min="9" max="9" width="7.125" customWidth="1"/>
    <col min="10" max="10" width="2.625" customWidth="1"/>
    <col min="11" max="11" width="21.125" customWidth="1"/>
    <col min="12" max="12" width="7.125" customWidth="1"/>
    <col min="13" max="13" width="2.625" customWidth="1"/>
    <col min="15" max="15" width="2.625" customWidth="1"/>
    <col min="16" max="16" width="25.125" customWidth="1"/>
    <col min="17" max="17" width="2.625" customWidth="1"/>
    <col min="18" max="18" width="21.125" bestFit="1" customWidth="1"/>
  </cols>
  <sheetData>
    <row r="2" spans="2:18">
      <c r="B2" s="2" t="s">
        <v>127</v>
      </c>
      <c r="H2" t="s">
        <v>128</v>
      </c>
    </row>
    <row r="4" spans="2:18" s="2" customFormat="1" ht="12.75">
      <c r="B4" s="2" t="s">
        <v>129</v>
      </c>
      <c r="H4" s="2" t="s">
        <v>130</v>
      </c>
      <c r="K4" s="2" t="s">
        <v>131</v>
      </c>
      <c r="N4" s="2" t="s">
        <v>132</v>
      </c>
      <c r="P4" s="2" t="s">
        <v>133</v>
      </c>
      <c r="R4" s="2" t="s">
        <v>134</v>
      </c>
    </row>
    <row r="6" spans="2:18" s="3" customFormat="1" ht="12.75">
      <c r="B6" s="3" t="str">
        <f>"=INDIRECTO("&amp;$H$2&amp;B7&amp;$H$2&amp;")"</f>
        <v>=INDIRECTO("List_Moneda")</v>
      </c>
      <c r="D6" s="3" t="str">
        <f>"=INDIRECTO("&amp;$H$2&amp;D7&amp;$H$2&amp;")"</f>
        <v>=INDIRECTO("List_DOI_Tipo1")</v>
      </c>
      <c r="F6" s="3" t="str">
        <f>"=INDIRECTO("&amp;$H$2&amp;F7&amp;$H$2&amp;")"</f>
        <v>=INDIRECTO("List_DOI_Tipo2")</v>
      </c>
      <c r="H6" s="3" t="str">
        <f>"=INDIRECTO("&amp;$H$2&amp;H7&amp;$H$2&amp;")"</f>
        <v>=INDIRECTO("List_ProductoServicio")</v>
      </c>
      <c r="K6" s="3" t="str">
        <f>"=INDIRECTO("&amp;$H$2&amp;K7&amp;$H$2&amp;")"</f>
        <v>=INDIRECTO("List_TipoDocumento")</v>
      </c>
      <c r="N6" s="3" t="str">
        <f>"=INDIRECTO("&amp;$H$2&amp;N7&amp;$H$2&amp;")"</f>
        <v>=INDIRECTO("List_Protesto")</v>
      </c>
      <c r="P6" s="3" t="str">
        <f>"=INDIRECTO("&amp;$H$2&amp;P7&amp;$H$2&amp;")"</f>
        <v>=INDIRECTO("List_Banca")</v>
      </c>
      <c r="R6" s="3" t="str">
        <f>"=INDIRECTO("&amp;$H$2&amp;R7&amp;$H$2&amp;")"</f>
        <v>=INDIRECTO("List_Prioridad")</v>
      </c>
    </row>
    <row r="7" spans="2:18">
      <c r="B7" t="s">
        <v>129</v>
      </c>
      <c r="D7" t="s">
        <v>135</v>
      </c>
      <c r="F7" t="s">
        <v>136</v>
      </c>
      <c r="H7" t="s">
        <v>130</v>
      </c>
      <c r="K7" t="s">
        <v>131</v>
      </c>
      <c r="N7" t="s">
        <v>132</v>
      </c>
      <c r="P7" s="2" t="s">
        <v>133</v>
      </c>
      <c r="R7" s="2" t="s">
        <v>134</v>
      </c>
    </row>
    <row r="8" spans="2:18">
      <c r="B8" t="s">
        <v>137</v>
      </c>
      <c r="D8" t="s">
        <v>138</v>
      </c>
      <c r="F8" t="s">
        <v>138</v>
      </c>
      <c r="H8" t="s">
        <v>139</v>
      </c>
      <c r="K8" t="s">
        <v>140</v>
      </c>
      <c r="N8" t="s">
        <v>141</v>
      </c>
      <c r="P8" t="s">
        <v>142</v>
      </c>
      <c r="R8" t="s">
        <v>143</v>
      </c>
    </row>
    <row r="9" spans="2:18">
      <c r="B9" t="s">
        <v>144</v>
      </c>
      <c r="F9" t="s">
        <v>145</v>
      </c>
      <c r="H9" t="s">
        <v>146</v>
      </c>
      <c r="K9" t="s">
        <v>147</v>
      </c>
      <c r="N9" t="s">
        <v>148</v>
      </c>
      <c r="P9" t="s">
        <v>149</v>
      </c>
      <c r="R9" t="s">
        <v>150</v>
      </c>
    </row>
    <row r="10" spans="2:18">
      <c r="F10" t="s">
        <v>151</v>
      </c>
      <c r="H10" t="s">
        <v>152</v>
      </c>
      <c r="K10" t="s">
        <v>153</v>
      </c>
      <c r="P10" t="s">
        <v>154</v>
      </c>
      <c r="R10" t="s">
        <v>155</v>
      </c>
    </row>
    <row r="11" spans="2:18">
      <c r="P11" t="s">
        <v>156</v>
      </c>
      <c r="R11" t="s">
        <v>157</v>
      </c>
    </row>
    <row r="12" spans="2:18">
      <c r="R12" t="s">
        <v>158</v>
      </c>
    </row>
    <row r="13" spans="2:18">
      <c r="H13" t="s">
        <v>159</v>
      </c>
      <c r="I13" t="s">
        <v>160</v>
      </c>
      <c r="K13" t="s">
        <v>17</v>
      </c>
      <c r="L13" t="s">
        <v>160</v>
      </c>
      <c r="R13" t="s">
        <v>161</v>
      </c>
    </row>
    <row r="14" spans="2:18">
      <c r="H14" t="s">
        <v>139</v>
      </c>
      <c r="I14" s="1">
        <v>1</v>
      </c>
      <c r="K14" t="s">
        <v>140</v>
      </c>
      <c r="L14" s="1">
        <v>1</v>
      </c>
    </row>
    <row r="15" spans="2:18">
      <c r="H15" t="s">
        <v>146</v>
      </c>
      <c r="I15" s="1">
        <v>2</v>
      </c>
      <c r="K15" t="s">
        <v>147</v>
      </c>
      <c r="L15" s="1">
        <v>2</v>
      </c>
    </row>
    <row r="16" spans="2:18">
      <c r="H16" t="s">
        <v>152</v>
      </c>
      <c r="I16" s="1">
        <v>3</v>
      </c>
      <c r="K16" t="s">
        <v>153</v>
      </c>
      <c r="L16" s="1">
        <v>3</v>
      </c>
    </row>
  </sheetData>
  <phoneticPr fontId="7" type="noConversion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06E84-D9F6-4354-97D8-502FDF456C30}">
  <sheetPr codeName="Sh04_UBIGEO"/>
  <dimension ref="B2:IM1874"/>
  <sheetViews>
    <sheetView showGridLines="0" topLeftCell="B1" zoomScale="80" zoomScaleNormal="80" workbookViewId="0">
      <selection activeCell="I1878" sqref="I1878"/>
    </sheetView>
  </sheetViews>
  <sheetFormatPr defaultColWidth="11" defaultRowHeight="13.5"/>
  <cols>
    <col min="1" max="1" width="1.875" customWidth="1"/>
    <col min="2" max="2" width="15.625" customWidth="1"/>
    <col min="3" max="3" width="25.625" customWidth="1"/>
    <col min="4" max="4" width="17" customWidth="1"/>
    <col min="5" max="5" width="15.625" customWidth="1"/>
    <col min="6" max="6" width="27.625" customWidth="1"/>
    <col min="7" max="7" width="19.125" customWidth="1"/>
    <col min="8" max="8" width="17" customWidth="1"/>
    <col min="9" max="9" width="25.625" customWidth="1"/>
    <col min="10" max="12" width="10.375" customWidth="1"/>
    <col min="13" max="13" width="10.625" customWidth="1"/>
    <col min="14" max="14" width="13.375" customWidth="1"/>
    <col min="15" max="15" width="41.375" customWidth="1"/>
    <col min="16" max="16" width="2.625" customWidth="1"/>
    <col min="17" max="17" width="18.25" bestFit="1" customWidth="1"/>
    <col min="18" max="18" width="2.625" customWidth="1"/>
    <col min="19" max="19" width="23.625" customWidth="1"/>
    <col min="20" max="20" width="8.625" customWidth="1"/>
    <col min="21" max="21" width="2.625" customWidth="1"/>
    <col min="22" max="22" width="25.125" customWidth="1"/>
    <col min="23" max="23" width="8.625" customWidth="1"/>
    <col min="24" max="24" width="2.625" customWidth="1"/>
    <col min="25" max="25" width="15.375" customWidth="1"/>
    <col min="26" max="27" width="17.625" customWidth="1"/>
    <col min="28" max="28" width="2.625" customWidth="1"/>
    <col min="29" max="29" width="2.625" style="17" customWidth="1"/>
    <col min="30" max="30" width="2.625" customWidth="1"/>
    <col min="31" max="31" width="19.875" customWidth="1"/>
    <col min="32" max="32" width="2.625" customWidth="1"/>
    <col min="33" max="33" width="20.125" customWidth="1"/>
    <col min="34" max="34" width="2.625" customWidth="1"/>
    <col min="35" max="35" width="23" customWidth="1"/>
    <col min="36" max="36" width="2.625" customWidth="1"/>
    <col min="37" max="37" width="23" customWidth="1"/>
    <col min="38" max="38" width="2.625" customWidth="1"/>
    <col min="39" max="39" width="23" customWidth="1"/>
    <col min="40" max="40" width="2.625" customWidth="1"/>
    <col min="41" max="41" width="23" customWidth="1"/>
    <col min="42" max="42" width="2.625" customWidth="1"/>
    <col min="43" max="43" width="23" customWidth="1"/>
    <col min="44" max="44" width="2.625" customWidth="1"/>
    <col min="45" max="45" width="23" customWidth="1"/>
    <col min="46" max="46" width="2.625" customWidth="1"/>
    <col min="47" max="47" width="23" customWidth="1"/>
    <col min="48" max="48" width="2.625" customWidth="1"/>
    <col min="49" max="49" width="23" customWidth="1"/>
    <col min="50" max="50" width="2.625" customWidth="1"/>
    <col min="51" max="51" width="23" customWidth="1"/>
    <col min="52" max="52" width="2.625" customWidth="1"/>
    <col min="53" max="53" width="23" customWidth="1"/>
    <col min="54" max="54" width="2.625" customWidth="1"/>
    <col min="55" max="55" width="23" customWidth="1"/>
    <col min="56" max="56" width="2.625" customWidth="1"/>
    <col min="57" max="57" width="23" customWidth="1"/>
    <col min="58" max="58" width="2.625" customWidth="1"/>
    <col min="59" max="59" width="23" customWidth="1"/>
    <col min="60" max="60" width="2.625" customWidth="1"/>
    <col min="61" max="61" width="23" customWidth="1"/>
    <col min="62" max="62" width="2.625" customWidth="1"/>
    <col min="63" max="63" width="23" customWidth="1"/>
    <col min="64" max="64" width="2.625" customWidth="1"/>
    <col min="65" max="65" width="23" customWidth="1"/>
    <col min="66" max="66" width="2.625" customWidth="1"/>
    <col min="67" max="67" width="23" customWidth="1"/>
    <col min="68" max="68" width="2.625" customWidth="1"/>
    <col min="69" max="69" width="23" customWidth="1"/>
    <col min="70" max="70" width="2.625" customWidth="1"/>
    <col min="71" max="71" width="23" customWidth="1"/>
    <col min="72" max="72" width="2.625" customWidth="1"/>
    <col min="73" max="73" width="23" customWidth="1"/>
    <col min="74" max="74" width="2.625" customWidth="1"/>
    <col min="75" max="75" width="23" customWidth="1"/>
    <col min="76" max="76" width="2.625" customWidth="1"/>
    <col min="77" max="77" width="23" customWidth="1"/>
    <col min="78" max="78" width="2.625" customWidth="1"/>
    <col min="79" max="79" width="23" customWidth="1"/>
    <col min="80" max="80" width="2.625" customWidth="1"/>
    <col min="81" max="81" width="23" customWidth="1"/>
    <col min="82" max="82" width="2.625" customWidth="1"/>
    <col min="83" max="83" width="23" customWidth="1"/>
    <col min="84" max="84" width="2.625" customWidth="1"/>
    <col min="85" max="85" width="23" customWidth="1"/>
    <col min="86" max="86" width="2.625" customWidth="1"/>
    <col min="87" max="87" width="23" customWidth="1"/>
    <col min="88" max="88" width="2.625" customWidth="1"/>
    <col min="89" max="89" width="23" customWidth="1"/>
    <col min="90" max="90" width="2.625" customWidth="1"/>
    <col min="91" max="91" width="23" customWidth="1"/>
    <col min="92" max="92" width="2.625" customWidth="1"/>
    <col min="93" max="93" width="23" customWidth="1"/>
    <col min="94" max="94" width="2.625" customWidth="1"/>
    <col min="95" max="95" width="23" customWidth="1"/>
    <col min="96" max="96" width="2.625" customWidth="1"/>
    <col min="97" max="97" width="23" customWidth="1"/>
    <col min="98" max="98" width="2.625" customWidth="1"/>
    <col min="99" max="99" width="23" customWidth="1"/>
    <col min="100" max="100" width="2.625" customWidth="1"/>
    <col min="101" max="101" width="23" customWidth="1"/>
    <col min="102" max="102" width="2.625" customWidth="1"/>
    <col min="103" max="103" width="23" customWidth="1"/>
    <col min="104" max="104" width="2.625" customWidth="1"/>
    <col min="105" max="105" width="23" customWidth="1"/>
    <col min="106" max="106" width="2.625" customWidth="1"/>
    <col min="107" max="107" width="23" customWidth="1"/>
    <col min="108" max="108" width="2.625" customWidth="1"/>
    <col min="109" max="109" width="23" customWidth="1"/>
    <col min="110" max="110" width="2.625" customWidth="1"/>
    <col min="111" max="111" width="23" customWidth="1"/>
    <col min="112" max="112" width="2.625" customWidth="1"/>
    <col min="113" max="113" width="23" customWidth="1"/>
    <col min="114" max="114" width="2.625" customWidth="1"/>
    <col min="115" max="115" width="23" customWidth="1"/>
    <col min="116" max="116" width="2.625" customWidth="1"/>
    <col min="117" max="117" width="23" customWidth="1"/>
    <col min="118" max="118" width="2.625" customWidth="1"/>
    <col min="119" max="119" width="23" customWidth="1"/>
    <col min="120" max="120" width="2.625" customWidth="1"/>
    <col min="121" max="121" width="23" customWidth="1"/>
    <col min="122" max="122" width="2.625" customWidth="1"/>
    <col min="123" max="123" width="23" customWidth="1"/>
    <col min="124" max="124" width="2.625" customWidth="1"/>
    <col min="125" max="125" width="23" customWidth="1"/>
    <col min="126" max="126" width="2.625" customWidth="1"/>
    <col min="127" max="127" width="23" customWidth="1"/>
    <col min="128" max="128" width="2.625" customWidth="1"/>
    <col min="129" max="129" width="23" customWidth="1"/>
    <col min="130" max="130" width="2.625" customWidth="1"/>
    <col min="131" max="131" width="23" customWidth="1"/>
    <col min="132" max="132" width="2.625" customWidth="1"/>
    <col min="133" max="133" width="23" customWidth="1"/>
    <col min="134" max="134" width="2.625" customWidth="1"/>
    <col min="135" max="135" width="23" customWidth="1"/>
    <col min="136" max="136" width="2.625" customWidth="1"/>
    <col min="137" max="137" width="23" customWidth="1"/>
    <col min="138" max="138" width="2.625" customWidth="1"/>
    <col min="139" max="139" width="23" customWidth="1"/>
    <col min="140" max="140" width="2.625" customWidth="1"/>
    <col min="141" max="141" width="23" customWidth="1"/>
    <col min="142" max="142" width="2.625" customWidth="1"/>
    <col min="143" max="143" width="23" customWidth="1"/>
    <col min="144" max="144" width="2.625" customWidth="1"/>
    <col min="145" max="145" width="23" customWidth="1"/>
    <col min="146" max="146" width="2.625" customWidth="1"/>
    <col min="147" max="147" width="23" customWidth="1"/>
    <col min="148" max="148" width="2.625" customWidth="1"/>
    <col min="149" max="149" width="23" customWidth="1"/>
    <col min="150" max="150" width="2.625" customWidth="1"/>
    <col min="151" max="151" width="23" customWidth="1"/>
    <col min="152" max="152" width="2.625" customWidth="1"/>
    <col min="153" max="153" width="23" customWidth="1"/>
    <col min="154" max="154" width="2.625" customWidth="1"/>
    <col min="155" max="155" width="23" customWidth="1"/>
    <col min="156" max="156" width="2.625" customWidth="1"/>
    <col min="157" max="157" width="23" customWidth="1"/>
    <col min="158" max="158" width="2.625" customWidth="1"/>
    <col min="159" max="159" width="23" customWidth="1"/>
    <col min="160" max="160" width="2.625" customWidth="1"/>
    <col min="161" max="161" width="23" customWidth="1"/>
    <col min="162" max="162" width="2.625" customWidth="1"/>
    <col min="163" max="163" width="23" customWidth="1"/>
    <col min="164" max="164" width="2.625" customWidth="1"/>
    <col min="165" max="165" width="23" customWidth="1"/>
    <col min="166" max="166" width="2.625" customWidth="1"/>
    <col min="167" max="167" width="23" customWidth="1"/>
    <col min="168" max="168" width="2.625" customWidth="1"/>
    <col min="169" max="169" width="23" customWidth="1"/>
    <col min="170" max="170" width="2.625" customWidth="1"/>
    <col min="171" max="171" width="23" customWidth="1"/>
    <col min="172" max="172" width="2.625" customWidth="1"/>
    <col min="173" max="173" width="23" customWidth="1"/>
    <col min="174" max="174" width="2.625" customWidth="1"/>
    <col min="175" max="175" width="23" customWidth="1"/>
    <col min="176" max="176" width="2.625" customWidth="1"/>
    <col min="177" max="177" width="23" customWidth="1"/>
    <col min="178" max="178" width="2.625" customWidth="1"/>
    <col min="179" max="179" width="23" customWidth="1"/>
    <col min="180" max="180" width="2.625" customWidth="1"/>
    <col min="181" max="181" width="23" customWidth="1"/>
    <col min="182" max="182" width="2.625" customWidth="1"/>
    <col min="183" max="183" width="23" customWidth="1"/>
    <col min="184" max="184" width="2.625" customWidth="1"/>
    <col min="185" max="185" width="23" customWidth="1"/>
    <col min="186" max="186" width="2.625" customWidth="1"/>
    <col min="187" max="187" width="23" customWidth="1"/>
    <col min="188" max="188" width="2.625" customWidth="1"/>
    <col min="189" max="189" width="23" customWidth="1"/>
    <col min="190" max="190" width="2.625" customWidth="1"/>
    <col min="191" max="191" width="23" customWidth="1"/>
    <col min="192" max="192" width="2.625" customWidth="1"/>
    <col min="193" max="193" width="23" customWidth="1"/>
    <col min="194" max="194" width="2.625" customWidth="1"/>
    <col min="195" max="195" width="23" customWidth="1"/>
    <col min="196" max="196" width="2.625" customWidth="1"/>
    <col min="197" max="197" width="23" customWidth="1"/>
    <col min="198" max="198" width="2.625" customWidth="1"/>
    <col min="199" max="199" width="23" customWidth="1"/>
    <col min="200" max="200" width="2.625" customWidth="1"/>
    <col min="201" max="201" width="23" customWidth="1"/>
    <col min="202" max="202" width="2.625" customWidth="1"/>
    <col min="203" max="203" width="23" customWidth="1"/>
    <col min="204" max="204" width="2.625" customWidth="1"/>
    <col min="205" max="205" width="23" customWidth="1"/>
    <col min="206" max="206" width="2.625" customWidth="1"/>
    <col min="207" max="207" width="23" customWidth="1"/>
    <col min="208" max="208" width="2.625" customWidth="1"/>
    <col min="209" max="209" width="23" customWidth="1"/>
    <col min="210" max="210" width="2.625" customWidth="1"/>
    <col min="211" max="211" width="23" customWidth="1"/>
    <col min="212" max="212" width="2.625" customWidth="1"/>
    <col min="213" max="213" width="23" customWidth="1"/>
    <col min="214" max="214" width="2.625" customWidth="1"/>
    <col min="215" max="215" width="23" customWidth="1"/>
    <col min="216" max="216" width="2.625" customWidth="1"/>
    <col min="217" max="217" width="23" customWidth="1"/>
    <col min="218" max="218" width="2.625" customWidth="1"/>
    <col min="219" max="219" width="23" customWidth="1"/>
    <col min="220" max="220" width="2.625" customWidth="1"/>
    <col min="221" max="221" width="23" customWidth="1"/>
    <col min="222" max="222" width="2.625" customWidth="1"/>
    <col min="223" max="223" width="23" customWidth="1"/>
    <col min="224" max="224" width="2.625" customWidth="1"/>
    <col min="225" max="225" width="23" customWidth="1"/>
    <col min="226" max="226" width="2.625" customWidth="1"/>
    <col min="227" max="227" width="23" customWidth="1"/>
    <col min="228" max="228" width="2.625" customWidth="1"/>
    <col min="229" max="229" width="23" customWidth="1"/>
    <col min="230" max="230" width="2.625" customWidth="1"/>
    <col min="231" max="231" width="23" customWidth="1"/>
    <col min="232" max="232" width="2.625" customWidth="1"/>
    <col min="233" max="233" width="23" customWidth="1"/>
    <col min="234" max="234" width="2.625" customWidth="1"/>
    <col min="235" max="235" width="23" customWidth="1"/>
    <col min="236" max="236" width="2.625" customWidth="1"/>
    <col min="237" max="237" width="23" customWidth="1"/>
    <col min="238" max="238" width="2.625" customWidth="1"/>
    <col min="239" max="239" width="23" customWidth="1"/>
    <col min="240" max="240" width="2.625" customWidth="1"/>
    <col min="241" max="241" width="23" customWidth="1"/>
    <col min="242" max="242" width="2.625" customWidth="1"/>
    <col min="243" max="243" width="23" customWidth="1"/>
    <col min="244" max="244" width="2.625" customWidth="1"/>
    <col min="245" max="245" width="23" customWidth="1"/>
    <col min="246" max="246" width="2.625" customWidth="1"/>
    <col min="247" max="247" width="23" customWidth="1"/>
  </cols>
  <sheetData>
    <row r="2" spans="2:31" ht="16.5">
      <c r="B2" s="2" t="s">
        <v>162</v>
      </c>
      <c r="Q2" s="16" t="s">
        <v>163</v>
      </c>
      <c r="R2" s="2"/>
      <c r="S2" s="16" t="s">
        <v>164</v>
      </c>
      <c r="T2" s="2"/>
      <c r="U2" s="2"/>
      <c r="V2" s="16" t="s">
        <v>165</v>
      </c>
      <c r="Y2" s="2" t="s">
        <v>166</v>
      </c>
      <c r="AE2" s="16" t="s">
        <v>167</v>
      </c>
    </row>
    <row r="4" spans="2:31">
      <c r="B4" s="3"/>
      <c r="C4" s="3"/>
      <c r="D4" s="3" t="e">
        <f>"D"&amp;TEXT(Tab_UBIGEO[[#This Row],[Departamento_Codigo]],"00")&amp;"_ListProvincias"</f>
        <v>#VALUE!</v>
      </c>
      <c r="E4" s="3"/>
      <c r="F4" s="3"/>
      <c r="G4" s="3" t="e">
        <f>"D"&amp;TEXT(Tab_UBIGEO[[#This Row],[Departamento_Codigo]],"00")&amp;"_P"&amp;TEXT(Tab_UBIGEO[[#This Row],[Provincia_Codigo]],"00")&amp;"_ListDistritos"</f>
        <v>#VALUE!</v>
      </c>
      <c r="H4" s="3"/>
      <c r="I4" s="3"/>
      <c r="J4" s="3"/>
      <c r="K4" s="3" t="e">
        <f>Tab_UBIGEO[[#This Row],[Departamento]]&amp;Tab_UBIGEO[[#This Row],[Provincia]]</f>
        <v>#VALUE!</v>
      </c>
      <c r="L4" s="3" t="e">
        <f>Tab_UBIGEO[[#This Row],[Provincia]]&amp;Tab_UBIGEO[[#This Row],[Distrito]]</f>
        <v>#VALUE!</v>
      </c>
      <c r="M4" s="20" t="s">
        <v>168</v>
      </c>
      <c r="N4" s="20" t="s">
        <v>169</v>
      </c>
      <c r="O4" s="20" t="s">
        <v>170</v>
      </c>
      <c r="P4" s="3"/>
      <c r="S4" s="5" t="s">
        <v>171</v>
      </c>
      <c r="T4" t="s">
        <v>172</v>
      </c>
    </row>
    <row r="5" spans="2:31">
      <c r="B5" s="6" t="s">
        <v>171</v>
      </c>
      <c r="C5" s="6" t="s">
        <v>8</v>
      </c>
      <c r="D5" s="6" t="s">
        <v>37</v>
      </c>
      <c r="E5" s="7" t="s">
        <v>173</v>
      </c>
      <c r="F5" s="7" t="s">
        <v>9</v>
      </c>
      <c r="G5" s="7" t="s">
        <v>38</v>
      </c>
      <c r="H5" s="8" t="s">
        <v>174</v>
      </c>
      <c r="I5" s="8" t="s">
        <v>10</v>
      </c>
      <c r="J5" s="6" t="s">
        <v>175</v>
      </c>
      <c r="K5" s="6" t="s">
        <v>176</v>
      </c>
      <c r="L5" s="6" t="s">
        <v>177</v>
      </c>
      <c r="M5" s="6" t="s">
        <v>79</v>
      </c>
      <c r="N5" s="6" t="s">
        <v>80</v>
      </c>
      <c r="O5" s="6" t="s">
        <v>178</v>
      </c>
      <c r="Q5" s="4" t="s">
        <v>179</v>
      </c>
      <c r="S5" s="4" t="str">
        <f>"D"&amp;TEXT($T$4,"00")&amp;"_ListProvincias"</f>
        <v>D(Todas)_ListProvincias</v>
      </c>
      <c r="V5" s="4" t="str">
        <f>"D"&amp;TEXT(LEFT($W$4,2),"00")&amp;"_P"&amp;TEXT(RIGHT($W$4,2),"00")&amp;"_ListDistritos"</f>
        <v>D_P_ListDistritos</v>
      </c>
      <c r="Y5" t="s">
        <v>180</v>
      </c>
      <c r="Z5" t="s">
        <v>181</v>
      </c>
      <c r="AA5" t="s">
        <v>182</v>
      </c>
      <c r="AE5" t="s">
        <v>179</v>
      </c>
    </row>
    <row r="6" spans="2:31" hidden="1">
      <c r="B6" s="9">
        <v>1</v>
      </c>
      <c r="C6" s="10" t="s">
        <v>183</v>
      </c>
      <c r="D6" s="11" t="s">
        <v>184</v>
      </c>
      <c r="E6" s="12">
        <v>1</v>
      </c>
      <c r="F6" s="13" t="s">
        <v>185</v>
      </c>
      <c r="G6" s="11" t="s">
        <v>186</v>
      </c>
      <c r="H6" s="14">
        <v>1</v>
      </c>
      <c r="I6" s="15" t="s">
        <v>185</v>
      </c>
      <c r="J6" s="19" t="s">
        <v>187</v>
      </c>
      <c r="K6" s="109" t="s">
        <v>188</v>
      </c>
      <c r="L6" s="109" t="s">
        <v>189</v>
      </c>
      <c r="M6" s="6" t="s">
        <v>190</v>
      </c>
      <c r="N6" s="6" t="s">
        <v>191</v>
      </c>
      <c r="O6" s="6" t="s">
        <v>192</v>
      </c>
      <c r="Q6" t="s">
        <v>183</v>
      </c>
      <c r="S6" t="s">
        <v>193</v>
      </c>
      <c r="V6" t="s">
        <v>193</v>
      </c>
      <c r="Y6" t="s">
        <v>9</v>
      </c>
      <c r="Z6" t="s">
        <v>194</v>
      </c>
      <c r="AA6" t="s">
        <v>195</v>
      </c>
      <c r="AC6" s="17">
        <v>1</v>
      </c>
      <c r="AE6" t="s">
        <v>183</v>
      </c>
    </row>
    <row r="7" spans="2:31" hidden="1">
      <c r="B7" s="9">
        <v>1</v>
      </c>
      <c r="C7" s="10" t="s">
        <v>183</v>
      </c>
      <c r="D7" s="11" t="s">
        <v>184</v>
      </c>
      <c r="E7" s="12">
        <v>1</v>
      </c>
      <c r="F7" s="13" t="s">
        <v>185</v>
      </c>
      <c r="G7" s="11" t="s">
        <v>186</v>
      </c>
      <c r="H7" s="14">
        <v>2</v>
      </c>
      <c r="I7" s="15" t="s">
        <v>196</v>
      </c>
      <c r="J7" s="19" t="s">
        <v>197</v>
      </c>
      <c r="K7" s="109" t="s">
        <v>188</v>
      </c>
      <c r="L7" s="109" t="s">
        <v>198</v>
      </c>
      <c r="M7" s="6" t="s">
        <v>190</v>
      </c>
      <c r="N7" s="6" t="s">
        <v>199</v>
      </c>
      <c r="O7" s="6" t="s">
        <v>200</v>
      </c>
      <c r="Q7" t="s">
        <v>201</v>
      </c>
      <c r="S7" t="s">
        <v>202</v>
      </c>
      <c r="V7" t="s">
        <v>203</v>
      </c>
      <c r="Y7" t="s">
        <v>9</v>
      </c>
      <c r="Z7" t="s">
        <v>204</v>
      </c>
      <c r="AA7" t="s">
        <v>205</v>
      </c>
      <c r="AC7" s="17">
        <v>2</v>
      </c>
      <c r="AE7" t="s">
        <v>201</v>
      </c>
    </row>
    <row r="8" spans="2:31" hidden="1">
      <c r="B8" s="9">
        <v>1</v>
      </c>
      <c r="C8" s="10" t="s">
        <v>183</v>
      </c>
      <c r="D8" s="11" t="s">
        <v>184</v>
      </c>
      <c r="E8" s="12">
        <v>1</v>
      </c>
      <c r="F8" s="13" t="s">
        <v>185</v>
      </c>
      <c r="G8" s="11" t="s">
        <v>186</v>
      </c>
      <c r="H8" s="14">
        <v>3</v>
      </c>
      <c r="I8" s="15" t="s">
        <v>206</v>
      </c>
      <c r="J8" s="19" t="s">
        <v>207</v>
      </c>
      <c r="K8" s="109" t="s">
        <v>188</v>
      </c>
      <c r="L8" s="109" t="s">
        <v>208</v>
      </c>
      <c r="M8" s="6" t="s">
        <v>190</v>
      </c>
      <c r="N8" s="6" t="s">
        <v>209</v>
      </c>
      <c r="O8" s="6" t="s">
        <v>210</v>
      </c>
      <c r="Q8" t="s">
        <v>211</v>
      </c>
      <c r="S8" t="s">
        <v>212</v>
      </c>
      <c r="V8" t="s">
        <v>213</v>
      </c>
      <c r="Y8" t="s">
        <v>9</v>
      </c>
      <c r="Z8" t="s">
        <v>214</v>
      </c>
      <c r="AA8" t="s">
        <v>215</v>
      </c>
      <c r="AC8" s="17">
        <v>3</v>
      </c>
      <c r="AE8" t="s">
        <v>211</v>
      </c>
    </row>
    <row r="9" spans="2:31" hidden="1">
      <c r="B9" s="9">
        <v>1</v>
      </c>
      <c r="C9" s="10" t="s">
        <v>183</v>
      </c>
      <c r="D9" s="11" t="s">
        <v>184</v>
      </c>
      <c r="E9" s="12">
        <v>1</v>
      </c>
      <c r="F9" s="13" t="s">
        <v>185</v>
      </c>
      <c r="G9" s="11" t="s">
        <v>186</v>
      </c>
      <c r="H9" s="14">
        <v>4</v>
      </c>
      <c r="I9" s="15" t="s">
        <v>216</v>
      </c>
      <c r="J9" s="19" t="s">
        <v>217</v>
      </c>
      <c r="K9" s="109" t="s">
        <v>188</v>
      </c>
      <c r="L9" s="109" t="s">
        <v>218</v>
      </c>
      <c r="M9" s="6" t="s">
        <v>190</v>
      </c>
      <c r="N9" s="6" t="s">
        <v>219</v>
      </c>
      <c r="O9" s="6" t="s">
        <v>220</v>
      </c>
      <c r="Q9" t="s">
        <v>221</v>
      </c>
      <c r="S9" t="s">
        <v>222</v>
      </c>
      <c r="V9" t="s">
        <v>223</v>
      </c>
      <c r="Y9" t="s">
        <v>10</v>
      </c>
      <c r="Z9" t="s">
        <v>194</v>
      </c>
      <c r="AA9" t="s">
        <v>195</v>
      </c>
      <c r="AC9" s="17">
        <v>4</v>
      </c>
      <c r="AE9" t="s">
        <v>221</v>
      </c>
    </row>
    <row r="10" spans="2:31" hidden="1">
      <c r="B10" s="9">
        <v>1</v>
      </c>
      <c r="C10" s="10" t="s">
        <v>183</v>
      </c>
      <c r="D10" s="11" t="s">
        <v>184</v>
      </c>
      <c r="E10" s="12">
        <v>1</v>
      </c>
      <c r="F10" s="13" t="s">
        <v>185</v>
      </c>
      <c r="G10" s="11" t="s">
        <v>186</v>
      </c>
      <c r="H10" s="14">
        <v>5</v>
      </c>
      <c r="I10" s="15" t="s">
        <v>224</v>
      </c>
      <c r="J10" s="19" t="s">
        <v>225</v>
      </c>
      <c r="K10" s="109" t="s">
        <v>188</v>
      </c>
      <c r="L10" s="109" t="s">
        <v>226</v>
      </c>
      <c r="M10" s="6" t="s">
        <v>190</v>
      </c>
      <c r="N10" s="6" t="s">
        <v>227</v>
      </c>
      <c r="O10" s="6" t="s">
        <v>228</v>
      </c>
      <c r="Q10" t="s">
        <v>229</v>
      </c>
      <c r="S10" t="s">
        <v>230</v>
      </c>
      <c r="V10" t="s">
        <v>231</v>
      </c>
      <c r="Y10" t="s">
        <v>10</v>
      </c>
      <c r="Z10" t="s">
        <v>232</v>
      </c>
      <c r="AA10" t="s">
        <v>233</v>
      </c>
      <c r="AC10" s="17">
        <v>5</v>
      </c>
      <c r="AE10" t="s">
        <v>229</v>
      </c>
    </row>
    <row r="11" spans="2:31" hidden="1">
      <c r="B11" s="9">
        <v>1</v>
      </c>
      <c r="C11" s="10" t="s">
        <v>183</v>
      </c>
      <c r="D11" s="11" t="s">
        <v>184</v>
      </c>
      <c r="E11" s="12">
        <v>1</v>
      </c>
      <c r="F11" s="13" t="s">
        <v>185</v>
      </c>
      <c r="G11" s="11" t="s">
        <v>186</v>
      </c>
      <c r="H11" s="14">
        <v>6</v>
      </c>
      <c r="I11" s="15" t="s">
        <v>234</v>
      </c>
      <c r="J11" s="19" t="s">
        <v>235</v>
      </c>
      <c r="K11" s="109" t="s">
        <v>188</v>
      </c>
      <c r="L11" s="109" t="s">
        <v>236</v>
      </c>
      <c r="M11" s="6" t="s">
        <v>190</v>
      </c>
      <c r="N11" s="6" t="s">
        <v>237</v>
      </c>
      <c r="O11" s="6" t="s">
        <v>238</v>
      </c>
      <c r="Q11" t="s">
        <v>239</v>
      </c>
      <c r="S11" t="s">
        <v>240</v>
      </c>
      <c r="V11" t="s">
        <v>241</v>
      </c>
      <c r="Y11" t="s">
        <v>10</v>
      </c>
      <c r="Z11" t="s">
        <v>242</v>
      </c>
      <c r="AA11" t="s">
        <v>243</v>
      </c>
      <c r="AC11" s="17">
        <v>6</v>
      </c>
      <c r="AE11" t="s">
        <v>239</v>
      </c>
    </row>
    <row r="12" spans="2:31" hidden="1">
      <c r="B12" s="9">
        <v>1</v>
      </c>
      <c r="C12" s="10" t="s">
        <v>183</v>
      </c>
      <c r="D12" s="11" t="s">
        <v>184</v>
      </c>
      <c r="E12" s="12">
        <v>1</v>
      </c>
      <c r="F12" s="13" t="s">
        <v>185</v>
      </c>
      <c r="G12" s="11" t="s">
        <v>186</v>
      </c>
      <c r="H12" s="14">
        <v>7</v>
      </c>
      <c r="I12" s="15" t="s">
        <v>244</v>
      </c>
      <c r="J12" s="19" t="s">
        <v>245</v>
      </c>
      <c r="K12" s="109" t="s">
        <v>188</v>
      </c>
      <c r="L12" s="109" t="s">
        <v>246</v>
      </c>
      <c r="M12" s="6" t="s">
        <v>190</v>
      </c>
      <c r="N12" s="6" t="s">
        <v>247</v>
      </c>
      <c r="O12" s="6" t="s">
        <v>248</v>
      </c>
      <c r="Q12" t="s">
        <v>249</v>
      </c>
      <c r="S12" t="s">
        <v>250</v>
      </c>
      <c r="V12" t="s">
        <v>251</v>
      </c>
      <c r="Y12" t="s">
        <v>10</v>
      </c>
      <c r="Z12" t="s">
        <v>252</v>
      </c>
      <c r="AA12" t="s">
        <v>253</v>
      </c>
      <c r="AC12" s="17">
        <v>7</v>
      </c>
      <c r="AE12" t="s">
        <v>249</v>
      </c>
    </row>
    <row r="13" spans="2:31" hidden="1">
      <c r="B13" s="9">
        <v>1</v>
      </c>
      <c r="C13" s="10" t="s">
        <v>183</v>
      </c>
      <c r="D13" s="11" t="s">
        <v>184</v>
      </c>
      <c r="E13" s="12">
        <v>1</v>
      </c>
      <c r="F13" s="13" t="s">
        <v>185</v>
      </c>
      <c r="G13" s="11" t="s">
        <v>186</v>
      </c>
      <c r="H13" s="14">
        <v>8</v>
      </c>
      <c r="I13" s="15" t="s">
        <v>254</v>
      </c>
      <c r="J13" s="19" t="s">
        <v>255</v>
      </c>
      <c r="K13" s="109" t="s">
        <v>188</v>
      </c>
      <c r="L13" s="109" t="s">
        <v>256</v>
      </c>
      <c r="M13" s="6" t="s">
        <v>190</v>
      </c>
      <c r="N13" s="6" t="s">
        <v>257</v>
      </c>
      <c r="O13" s="6" t="s">
        <v>258</v>
      </c>
      <c r="Q13" t="s">
        <v>259</v>
      </c>
      <c r="S13" t="s">
        <v>260</v>
      </c>
      <c r="V13" t="s">
        <v>261</v>
      </c>
      <c r="Y13" t="s">
        <v>10</v>
      </c>
      <c r="Z13" t="s">
        <v>262</v>
      </c>
      <c r="AA13" t="s">
        <v>263</v>
      </c>
      <c r="AC13" s="17">
        <v>8</v>
      </c>
      <c r="AE13" t="s">
        <v>259</v>
      </c>
    </row>
    <row r="14" spans="2:31" hidden="1">
      <c r="B14" s="9">
        <v>1</v>
      </c>
      <c r="C14" s="10" t="s">
        <v>183</v>
      </c>
      <c r="D14" s="11" t="s">
        <v>184</v>
      </c>
      <c r="E14" s="12">
        <v>1</v>
      </c>
      <c r="F14" s="13" t="s">
        <v>185</v>
      </c>
      <c r="G14" s="11" t="s">
        <v>186</v>
      </c>
      <c r="H14" s="14">
        <v>9</v>
      </c>
      <c r="I14" s="15" t="s">
        <v>264</v>
      </c>
      <c r="J14" s="19" t="s">
        <v>265</v>
      </c>
      <c r="K14" s="109" t="s">
        <v>188</v>
      </c>
      <c r="L14" s="109" t="s">
        <v>266</v>
      </c>
      <c r="M14" s="6" t="s">
        <v>190</v>
      </c>
      <c r="N14" s="6" t="s">
        <v>267</v>
      </c>
      <c r="O14" s="6" t="s">
        <v>268</v>
      </c>
      <c r="Q14" t="s">
        <v>269</v>
      </c>
      <c r="S14" t="s">
        <v>270</v>
      </c>
      <c r="V14" t="s">
        <v>271</v>
      </c>
      <c r="Y14" t="s">
        <v>10</v>
      </c>
      <c r="Z14" t="s">
        <v>272</v>
      </c>
      <c r="AA14" t="s">
        <v>273</v>
      </c>
      <c r="AC14" s="17">
        <v>9</v>
      </c>
      <c r="AE14" t="s">
        <v>269</v>
      </c>
    </row>
    <row r="15" spans="2:31" hidden="1">
      <c r="B15" s="9">
        <v>1</v>
      </c>
      <c r="C15" s="10" t="s">
        <v>183</v>
      </c>
      <c r="D15" s="11" t="s">
        <v>184</v>
      </c>
      <c r="E15" s="12">
        <v>1</v>
      </c>
      <c r="F15" s="13" t="s">
        <v>185</v>
      </c>
      <c r="G15" s="11" t="s">
        <v>186</v>
      </c>
      <c r="H15" s="14">
        <v>10</v>
      </c>
      <c r="I15" s="15" t="s">
        <v>274</v>
      </c>
      <c r="J15" s="19" t="s">
        <v>275</v>
      </c>
      <c r="K15" s="109" t="s">
        <v>188</v>
      </c>
      <c r="L15" s="109" t="s">
        <v>276</v>
      </c>
      <c r="M15" s="6" t="s">
        <v>190</v>
      </c>
      <c r="N15" s="6" t="s">
        <v>277</v>
      </c>
      <c r="O15" s="6" t="s">
        <v>278</v>
      </c>
      <c r="Q15" t="s">
        <v>279</v>
      </c>
      <c r="S15" t="s">
        <v>280</v>
      </c>
      <c r="V15" t="s">
        <v>202</v>
      </c>
      <c r="Y15" t="s">
        <v>10</v>
      </c>
      <c r="Z15" t="s">
        <v>281</v>
      </c>
      <c r="AA15" t="s">
        <v>282</v>
      </c>
      <c r="AC15" s="17">
        <v>10</v>
      </c>
      <c r="AE15" t="s">
        <v>279</v>
      </c>
    </row>
    <row r="16" spans="2:31" hidden="1">
      <c r="B16" s="9">
        <v>1</v>
      </c>
      <c r="C16" s="10" t="s">
        <v>183</v>
      </c>
      <c r="D16" s="11" t="s">
        <v>184</v>
      </c>
      <c r="E16" s="12">
        <v>1</v>
      </c>
      <c r="F16" s="13" t="s">
        <v>185</v>
      </c>
      <c r="G16" s="11" t="s">
        <v>186</v>
      </c>
      <c r="H16" s="14">
        <v>11</v>
      </c>
      <c r="I16" s="15" t="s">
        <v>283</v>
      </c>
      <c r="J16" s="19" t="s">
        <v>284</v>
      </c>
      <c r="K16" s="109" t="s">
        <v>188</v>
      </c>
      <c r="L16" s="109" t="s">
        <v>285</v>
      </c>
      <c r="M16" s="6" t="s">
        <v>190</v>
      </c>
      <c r="N16" s="6" t="s">
        <v>286</v>
      </c>
      <c r="O16" s="6" t="s">
        <v>287</v>
      </c>
      <c r="Q16" t="s">
        <v>288</v>
      </c>
      <c r="S16" t="s">
        <v>289</v>
      </c>
      <c r="V16" t="s">
        <v>290</v>
      </c>
      <c r="Y16" t="s">
        <v>10</v>
      </c>
      <c r="Z16" t="s">
        <v>291</v>
      </c>
      <c r="AA16" t="s">
        <v>292</v>
      </c>
      <c r="AC16" s="17">
        <v>11</v>
      </c>
      <c r="AE16" t="s">
        <v>288</v>
      </c>
    </row>
    <row r="17" spans="2:31" hidden="1">
      <c r="B17" s="9">
        <v>1</v>
      </c>
      <c r="C17" s="10" t="s">
        <v>183</v>
      </c>
      <c r="D17" s="11" t="s">
        <v>184</v>
      </c>
      <c r="E17" s="12">
        <v>1</v>
      </c>
      <c r="F17" s="13" t="s">
        <v>185</v>
      </c>
      <c r="G17" s="11" t="s">
        <v>186</v>
      </c>
      <c r="H17" s="14">
        <v>12</v>
      </c>
      <c r="I17" s="15" t="s">
        <v>293</v>
      </c>
      <c r="J17" s="19" t="s">
        <v>294</v>
      </c>
      <c r="K17" s="109" t="s">
        <v>188</v>
      </c>
      <c r="L17" s="109" t="s">
        <v>295</v>
      </c>
      <c r="M17" s="6" t="s">
        <v>190</v>
      </c>
      <c r="N17" s="6" t="s">
        <v>296</v>
      </c>
      <c r="O17" s="6" t="s">
        <v>297</v>
      </c>
      <c r="Q17" t="s">
        <v>298</v>
      </c>
      <c r="S17" t="s">
        <v>221</v>
      </c>
      <c r="V17" t="s">
        <v>299</v>
      </c>
      <c r="Y17" t="s">
        <v>10</v>
      </c>
      <c r="Z17" t="s">
        <v>300</v>
      </c>
      <c r="AA17" t="s">
        <v>301</v>
      </c>
      <c r="AC17" s="17">
        <v>12</v>
      </c>
      <c r="AE17" t="s">
        <v>298</v>
      </c>
    </row>
    <row r="18" spans="2:31" hidden="1">
      <c r="B18" s="9">
        <v>1</v>
      </c>
      <c r="C18" s="10" t="s">
        <v>183</v>
      </c>
      <c r="D18" s="11" t="s">
        <v>184</v>
      </c>
      <c r="E18" s="12">
        <v>1</v>
      </c>
      <c r="F18" s="13" t="s">
        <v>185</v>
      </c>
      <c r="G18" s="11" t="s">
        <v>186</v>
      </c>
      <c r="H18" s="14">
        <v>13</v>
      </c>
      <c r="I18" s="15" t="s">
        <v>302</v>
      </c>
      <c r="J18" s="19" t="s">
        <v>303</v>
      </c>
      <c r="K18" s="109" t="s">
        <v>188</v>
      </c>
      <c r="L18" s="109" t="s">
        <v>304</v>
      </c>
      <c r="M18" s="6" t="s">
        <v>190</v>
      </c>
      <c r="N18" s="6" t="s">
        <v>305</v>
      </c>
      <c r="O18" s="6" t="s">
        <v>306</v>
      </c>
      <c r="Q18" t="s">
        <v>307</v>
      </c>
      <c r="S18" t="s">
        <v>308</v>
      </c>
      <c r="V18" t="s">
        <v>309</v>
      </c>
      <c r="Y18" t="s">
        <v>10</v>
      </c>
      <c r="Z18" t="s">
        <v>310</v>
      </c>
      <c r="AA18" t="s">
        <v>311</v>
      </c>
      <c r="AC18" s="17">
        <v>13</v>
      </c>
      <c r="AE18" t="s">
        <v>307</v>
      </c>
    </row>
    <row r="19" spans="2:31" hidden="1">
      <c r="B19" s="9">
        <v>1</v>
      </c>
      <c r="C19" s="10" t="s">
        <v>183</v>
      </c>
      <c r="D19" s="11" t="s">
        <v>184</v>
      </c>
      <c r="E19" s="12">
        <v>1</v>
      </c>
      <c r="F19" s="13" t="s">
        <v>185</v>
      </c>
      <c r="G19" s="11" t="s">
        <v>186</v>
      </c>
      <c r="H19" s="14">
        <v>14</v>
      </c>
      <c r="I19" s="15" t="s">
        <v>312</v>
      </c>
      <c r="J19" s="19" t="s">
        <v>313</v>
      </c>
      <c r="K19" s="109" t="s">
        <v>188</v>
      </c>
      <c r="L19" s="109" t="s">
        <v>314</v>
      </c>
      <c r="M19" s="6" t="s">
        <v>190</v>
      </c>
      <c r="N19" s="6" t="s">
        <v>315</v>
      </c>
      <c r="O19" s="6" t="s">
        <v>316</v>
      </c>
      <c r="Q19" t="s">
        <v>317</v>
      </c>
      <c r="S19" t="s">
        <v>196</v>
      </c>
      <c r="V19" t="s">
        <v>318</v>
      </c>
      <c r="Y19" t="s">
        <v>10</v>
      </c>
      <c r="Z19" t="s">
        <v>319</v>
      </c>
      <c r="AA19" t="s">
        <v>320</v>
      </c>
      <c r="AC19" s="17">
        <v>14</v>
      </c>
      <c r="AE19" t="s">
        <v>317</v>
      </c>
    </row>
    <row r="20" spans="2:31" hidden="1">
      <c r="B20" s="9">
        <v>1</v>
      </c>
      <c r="C20" s="10" t="s">
        <v>183</v>
      </c>
      <c r="D20" s="11" t="s">
        <v>184</v>
      </c>
      <c r="E20" s="12">
        <v>1</v>
      </c>
      <c r="F20" s="13" t="s">
        <v>185</v>
      </c>
      <c r="G20" s="11" t="s">
        <v>186</v>
      </c>
      <c r="H20" s="14">
        <v>15</v>
      </c>
      <c r="I20" s="15" t="s">
        <v>321</v>
      </c>
      <c r="J20" s="19" t="s">
        <v>322</v>
      </c>
      <c r="K20" s="109" t="s">
        <v>188</v>
      </c>
      <c r="L20" s="109" t="s">
        <v>323</v>
      </c>
      <c r="M20" s="6" t="s">
        <v>190</v>
      </c>
      <c r="N20" s="6" t="s">
        <v>324</v>
      </c>
      <c r="O20" s="6" t="s">
        <v>325</v>
      </c>
      <c r="Q20" t="s">
        <v>326</v>
      </c>
      <c r="S20" t="s">
        <v>327</v>
      </c>
      <c r="V20" t="s">
        <v>212</v>
      </c>
      <c r="Y20" t="s">
        <v>10</v>
      </c>
      <c r="Z20" t="s">
        <v>328</v>
      </c>
      <c r="AA20" t="s">
        <v>329</v>
      </c>
      <c r="AC20" s="17">
        <v>15</v>
      </c>
      <c r="AE20" t="s">
        <v>326</v>
      </c>
    </row>
    <row r="21" spans="2:31" hidden="1">
      <c r="B21" s="9">
        <v>1</v>
      </c>
      <c r="C21" s="10" t="s">
        <v>183</v>
      </c>
      <c r="D21" s="11" t="s">
        <v>184</v>
      </c>
      <c r="E21" s="12">
        <v>1</v>
      </c>
      <c r="F21" s="13" t="s">
        <v>185</v>
      </c>
      <c r="G21" s="11" t="s">
        <v>186</v>
      </c>
      <c r="H21" s="14">
        <v>16</v>
      </c>
      <c r="I21" s="15" t="s">
        <v>330</v>
      </c>
      <c r="J21" s="19" t="s">
        <v>331</v>
      </c>
      <c r="K21" s="109" t="s">
        <v>188</v>
      </c>
      <c r="L21" s="109" t="s">
        <v>332</v>
      </c>
      <c r="M21" s="6" t="s">
        <v>190</v>
      </c>
      <c r="N21" s="6" t="s">
        <v>333</v>
      </c>
      <c r="O21" s="6" t="s">
        <v>334</v>
      </c>
      <c r="Q21" t="s">
        <v>335</v>
      </c>
      <c r="S21" t="s">
        <v>336</v>
      </c>
      <c r="V21" t="s">
        <v>337</v>
      </c>
      <c r="Y21" t="s">
        <v>10</v>
      </c>
      <c r="Z21" t="s">
        <v>338</v>
      </c>
      <c r="AA21" t="s">
        <v>339</v>
      </c>
      <c r="AC21" s="17">
        <v>16</v>
      </c>
      <c r="AE21" t="s">
        <v>335</v>
      </c>
    </row>
    <row r="22" spans="2:31" hidden="1">
      <c r="B22" s="9">
        <v>1</v>
      </c>
      <c r="C22" s="10" t="s">
        <v>183</v>
      </c>
      <c r="D22" s="11" t="s">
        <v>184</v>
      </c>
      <c r="E22" s="12">
        <v>1</v>
      </c>
      <c r="F22" s="13" t="s">
        <v>185</v>
      </c>
      <c r="G22" s="11" t="s">
        <v>186</v>
      </c>
      <c r="H22" s="14">
        <v>17</v>
      </c>
      <c r="I22" s="15" t="s">
        <v>340</v>
      </c>
      <c r="J22" s="19" t="s">
        <v>341</v>
      </c>
      <c r="K22" s="109" t="s">
        <v>188</v>
      </c>
      <c r="L22" s="109" t="s">
        <v>342</v>
      </c>
      <c r="M22" s="6" t="s">
        <v>190</v>
      </c>
      <c r="N22" s="6" t="s">
        <v>343</v>
      </c>
      <c r="O22" s="6" t="s">
        <v>344</v>
      </c>
      <c r="Q22" t="s">
        <v>345</v>
      </c>
      <c r="S22" t="s">
        <v>346</v>
      </c>
      <c r="V22" t="s">
        <v>347</v>
      </c>
      <c r="Y22" t="s">
        <v>10</v>
      </c>
      <c r="Z22" t="s">
        <v>348</v>
      </c>
      <c r="AA22" t="s">
        <v>349</v>
      </c>
      <c r="AC22" s="17">
        <v>17</v>
      </c>
      <c r="AE22" t="s">
        <v>345</v>
      </c>
    </row>
    <row r="23" spans="2:31" hidden="1">
      <c r="B23" s="9">
        <v>1</v>
      </c>
      <c r="C23" s="10" t="s">
        <v>183</v>
      </c>
      <c r="D23" s="11" t="s">
        <v>184</v>
      </c>
      <c r="E23" s="12">
        <v>1</v>
      </c>
      <c r="F23" s="13" t="s">
        <v>185</v>
      </c>
      <c r="G23" s="11" t="s">
        <v>186</v>
      </c>
      <c r="H23" s="14">
        <v>18</v>
      </c>
      <c r="I23" s="15" t="s">
        <v>350</v>
      </c>
      <c r="J23" s="19" t="s">
        <v>351</v>
      </c>
      <c r="K23" s="109" t="s">
        <v>188</v>
      </c>
      <c r="L23" s="109" t="s">
        <v>352</v>
      </c>
      <c r="M23" s="6" t="s">
        <v>190</v>
      </c>
      <c r="N23" s="6" t="s">
        <v>353</v>
      </c>
      <c r="O23" s="6" t="s">
        <v>354</v>
      </c>
      <c r="Q23" t="s">
        <v>355</v>
      </c>
      <c r="S23" t="s">
        <v>356</v>
      </c>
      <c r="V23" t="s">
        <v>357</v>
      </c>
      <c r="Y23" t="s">
        <v>10</v>
      </c>
      <c r="Z23" t="s">
        <v>358</v>
      </c>
      <c r="AA23" t="s">
        <v>359</v>
      </c>
      <c r="AC23" s="17">
        <v>18</v>
      </c>
      <c r="AE23" t="s">
        <v>355</v>
      </c>
    </row>
    <row r="24" spans="2:31" hidden="1">
      <c r="B24" s="9">
        <v>1</v>
      </c>
      <c r="C24" s="10" t="s">
        <v>183</v>
      </c>
      <c r="D24" s="11" t="s">
        <v>184</v>
      </c>
      <c r="E24" s="12">
        <v>1</v>
      </c>
      <c r="F24" s="13" t="s">
        <v>185</v>
      </c>
      <c r="G24" s="11" t="s">
        <v>186</v>
      </c>
      <c r="H24" s="14">
        <v>19</v>
      </c>
      <c r="I24" s="15" t="s">
        <v>360</v>
      </c>
      <c r="J24" s="19" t="s">
        <v>361</v>
      </c>
      <c r="K24" s="109" t="s">
        <v>188</v>
      </c>
      <c r="L24" s="109" t="s">
        <v>362</v>
      </c>
      <c r="M24" s="6" t="s">
        <v>190</v>
      </c>
      <c r="N24" s="6" t="s">
        <v>363</v>
      </c>
      <c r="O24" s="6" t="s">
        <v>364</v>
      </c>
      <c r="Q24" t="s">
        <v>365</v>
      </c>
      <c r="S24" t="s">
        <v>366</v>
      </c>
      <c r="V24" t="s">
        <v>367</v>
      </c>
      <c r="Y24" t="s">
        <v>10</v>
      </c>
      <c r="Z24" t="s">
        <v>368</v>
      </c>
      <c r="AA24" t="s">
        <v>369</v>
      </c>
      <c r="AC24" s="17">
        <v>19</v>
      </c>
      <c r="AE24" t="s">
        <v>365</v>
      </c>
    </row>
    <row r="25" spans="2:31" hidden="1">
      <c r="B25" s="9">
        <v>1</v>
      </c>
      <c r="C25" s="10" t="s">
        <v>183</v>
      </c>
      <c r="D25" s="11" t="s">
        <v>184</v>
      </c>
      <c r="E25" s="12">
        <v>1</v>
      </c>
      <c r="F25" s="13" t="s">
        <v>185</v>
      </c>
      <c r="G25" s="11" t="s">
        <v>186</v>
      </c>
      <c r="H25" s="14">
        <v>20</v>
      </c>
      <c r="I25" s="15" t="s">
        <v>370</v>
      </c>
      <c r="J25" s="19" t="s">
        <v>371</v>
      </c>
      <c r="K25" s="109" t="s">
        <v>188</v>
      </c>
      <c r="L25" s="109" t="s">
        <v>372</v>
      </c>
      <c r="M25" s="6" t="s">
        <v>190</v>
      </c>
      <c r="N25" s="6" t="s">
        <v>373</v>
      </c>
      <c r="O25" s="6" t="s">
        <v>374</v>
      </c>
      <c r="Q25" t="s">
        <v>375</v>
      </c>
      <c r="S25" t="s">
        <v>376</v>
      </c>
      <c r="V25" t="s">
        <v>377</v>
      </c>
      <c r="Y25" t="s">
        <v>10</v>
      </c>
      <c r="Z25" t="s">
        <v>378</v>
      </c>
      <c r="AA25" t="s">
        <v>379</v>
      </c>
      <c r="AC25" s="17">
        <v>20</v>
      </c>
      <c r="AE25" t="s">
        <v>375</v>
      </c>
    </row>
    <row r="26" spans="2:31" hidden="1">
      <c r="B26" s="9">
        <v>1</v>
      </c>
      <c r="C26" s="10" t="s">
        <v>183</v>
      </c>
      <c r="D26" s="11" t="s">
        <v>184</v>
      </c>
      <c r="E26" s="12">
        <v>1</v>
      </c>
      <c r="F26" s="13" t="s">
        <v>185</v>
      </c>
      <c r="G26" s="11" t="s">
        <v>186</v>
      </c>
      <c r="H26" s="14">
        <v>21</v>
      </c>
      <c r="I26" s="15" t="s">
        <v>380</v>
      </c>
      <c r="J26" s="19" t="s">
        <v>381</v>
      </c>
      <c r="K26" s="109" t="s">
        <v>188</v>
      </c>
      <c r="L26" s="109" t="s">
        <v>382</v>
      </c>
      <c r="M26" s="6" t="s">
        <v>190</v>
      </c>
      <c r="N26" s="6" t="s">
        <v>383</v>
      </c>
      <c r="O26" s="6" t="s">
        <v>384</v>
      </c>
      <c r="Q26" t="s">
        <v>385</v>
      </c>
      <c r="S26" t="s">
        <v>386</v>
      </c>
      <c r="V26" t="s">
        <v>387</v>
      </c>
      <c r="Y26" t="s">
        <v>10</v>
      </c>
      <c r="Z26" t="s">
        <v>388</v>
      </c>
      <c r="AA26" t="s">
        <v>389</v>
      </c>
      <c r="AC26" s="17">
        <v>21</v>
      </c>
      <c r="AE26" t="s">
        <v>385</v>
      </c>
    </row>
    <row r="27" spans="2:31" hidden="1">
      <c r="B27" s="9">
        <v>1</v>
      </c>
      <c r="C27" s="10" t="s">
        <v>183</v>
      </c>
      <c r="D27" s="11" t="s">
        <v>184</v>
      </c>
      <c r="E27" s="12">
        <v>2</v>
      </c>
      <c r="F27" s="13" t="s">
        <v>366</v>
      </c>
      <c r="G27" s="11" t="s">
        <v>390</v>
      </c>
      <c r="H27" s="14">
        <v>1</v>
      </c>
      <c r="I27" s="15" t="s">
        <v>366</v>
      </c>
      <c r="J27" s="19" t="s">
        <v>391</v>
      </c>
      <c r="K27" s="109" t="s">
        <v>392</v>
      </c>
      <c r="L27" s="109" t="s">
        <v>393</v>
      </c>
      <c r="M27" s="6" t="s">
        <v>190</v>
      </c>
      <c r="N27" s="6" t="s">
        <v>394</v>
      </c>
      <c r="O27" s="6" t="s">
        <v>395</v>
      </c>
      <c r="Q27" t="s">
        <v>396</v>
      </c>
      <c r="S27" t="s">
        <v>397</v>
      </c>
      <c r="V27" t="s">
        <v>398</v>
      </c>
      <c r="Y27" t="s">
        <v>10</v>
      </c>
      <c r="Z27" t="s">
        <v>399</v>
      </c>
      <c r="AA27" t="s">
        <v>400</v>
      </c>
      <c r="AC27" s="17">
        <v>22</v>
      </c>
      <c r="AE27" t="s">
        <v>396</v>
      </c>
    </row>
    <row r="28" spans="2:31" hidden="1">
      <c r="B28" s="9">
        <v>1</v>
      </c>
      <c r="C28" s="10" t="s">
        <v>183</v>
      </c>
      <c r="D28" s="11" t="s">
        <v>184</v>
      </c>
      <c r="E28" s="12">
        <v>2</v>
      </c>
      <c r="F28" s="13" t="s">
        <v>366</v>
      </c>
      <c r="G28" s="11" t="s">
        <v>390</v>
      </c>
      <c r="H28" s="14">
        <v>2</v>
      </c>
      <c r="I28" s="15" t="s">
        <v>401</v>
      </c>
      <c r="J28" s="19" t="s">
        <v>402</v>
      </c>
      <c r="K28" s="109" t="s">
        <v>392</v>
      </c>
      <c r="L28" s="109" t="s">
        <v>403</v>
      </c>
      <c r="M28" s="6" t="s">
        <v>190</v>
      </c>
      <c r="N28" s="6" t="s">
        <v>404</v>
      </c>
      <c r="O28" s="6" t="s">
        <v>405</v>
      </c>
      <c r="Q28" t="s">
        <v>406</v>
      </c>
      <c r="S28" t="s">
        <v>407</v>
      </c>
      <c r="V28" t="s">
        <v>408</v>
      </c>
      <c r="Y28" t="s">
        <v>10</v>
      </c>
      <c r="Z28" t="s">
        <v>409</v>
      </c>
      <c r="AA28" t="s">
        <v>410</v>
      </c>
      <c r="AC28" s="17">
        <v>23</v>
      </c>
      <c r="AE28" t="s">
        <v>406</v>
      </c>
    </row>
    <row r="29" spans="2:31" hidden="1">
      <c r="B29" s="9">
        <v>1</v>
      </c>
      <c r="C29" s="10" t="s">
        <v>183</v>
      </c>
      <c r="D29" s="11" t="s">
        <v>184</v>
      </c>
      <c r="E29" s="12">
        <v>2</v>
      </c>
      <c r="F29" s="13" t="s">
        <v>366</v>
      </c>
      <c r="G29" s="11" t="s">
        <v>390</v>
      </c>
      <c r="H29" s="14">
        <v>3</v>
      </c>
      <c r="I29" s="15" t="s">
        <v>411</v>
      </c>
      <c r="J29" s="19" t="s">
        <v>412</v>
      </c>
      <c r="K29" s="109" t="s">
        <v>392</v>
      </c>
      <c r="L29" s="109" t="s">
        <v>413</v>
      </c>
      <c r="M29" s="6" t="s">
        <v>190</v>
      </c>
      <c r="N29" s="6" t="s">
        <v>414</v>
      </c>
      <c r="O29" s="6" t="s">
        <v>415</v>
      </c>
      <c r="Q29" t="s">
        <v>416</v>
      </c>
      <c r="S29" t="s">
        <v>417</v>
      </c>
      <c r="V29" t="s">
        <v>418</v>
      </c>
      <c r="AC29" s="17">
        <v>24</v>
      </c>
      <c r="AE29" t="s">
        <v>416</v>
      </c>
    </row>
    <row r="30" spans="2:31" hidden="1">
      <c r="B30" s="9">
        <v>1</v>
      </c>
      <c r="C30" s="10" t="s">
        <v>183</v>
      </c>
      <c r="D30" s="11" t="s">
        <v>184</v>
      </c>
      <c r="E30" s="12">
        <v>2</v>
      </c>
      <c r="F30" s="13" t="s">
        <v>366</v>
      </c>
      <c r="G30" s="11" t="s">
        <v>390</v>
      </c>
      <c r="H30" s="14">
        <v>4</v>
      </c>
      <c r="I30" s="15" t="s">
        <v>419</v>
      </c>
      <c r="J30" s="19" t="s">
        <v>420</v>
      </c>
      <c r="K30" s="109" t="s">
        <v>392</v>
      </c>
      <c r="L30" s="109" t="s">
        <v>421</v>
      </c>
      <c r="M30" s="6" t="s">
        <v>190</v>
      </c>
      <c r="N30" s="6" t="s">
        <v>422</v>
      </c>
      <c r="O30" s="6" t="s">
        <v>423</v>
      </c>
      <c r="Q30" t="s">
        <v>424</v>
      </c>
      <c r="S30" t="s">
        <v>425</v>
      </c>
      <c r="V30" t="s">
        <v>426</v>
      </c>
      <c r="AC30" s="17">
        <v>25</v>
      </c>
      <c r="AE30" t="s">
        <v>424</v>
      </c>
    </row>
    <row r="31" spans="2:31" hidden="1">
      <c r="B31" s="9">
        <v>1</v>
      </c>
      <c r="C31" s="10" t="s">
        <v>183</v>
      </c>
      <c r="D31" s="11" t="s">
        <v>184</v>
      </c>
      <c r="E31" s="12">
        <v>2</v>
      </c>
      <c r="F31" s="13" t="s">
        <v>366</v>
      </c>
      <c r="G31" s="11" t="s">
        <v>390</v>
      </c>
      <c r="H31" s="14">
        <v>5</v>
      </c>
      <c r="I31" s="15" t="s">
        <v>427</v>
      </c>
      <c r="J31" s="19" t="s">
        <v>428</v>
      </c>
      <c r="K31" s="109" t="s">
        <v>392</v>
      </c>
      <c r="L31" s="109" t="s">
        <v>429</v>
      </c>
      <c r="M31" s="6" t="s">
        <v>190</v>
      </c>
      <c r="N31" s="6" t="s">
        <v>430</v>
      </c>
      <c r="O31" s="6" t="s">
        <v>431</v>
      </c>
      <c r="Q31" t="s">
        <v>432</v>
      </c>
      <c r="S31" t="s">
        <v>239</v>
      </c>
      <c r="V31" t="s">
        <v>433</v>
      </c>
    </row>
    <row r="32" spans="2:31" ht="16.5" hidden="1">
      <c r="B32" s="9">
        <v>1</v>
      </c>
      <c r="C32" s="10" t="s">
        <v>183</v>
      </c>
      <c r="D32" s="11" t="s">
        <v>184</v>
      </c>
      <c r="E32" s="12">
        <v>2</v>
      </c>
      <c r="F32" s="13" t="s">
        <v>366</v>
      </c>
      <c r="G32" s="11" t="s">
        <v>390</v>
      </c>
      <c r="H32" s="14">
        <v>6</v>
      </c>
      <c r="I32" s="15" t="s">
        <v>434</v>
      </c>
      <c r="J32" s="19" t="s">
        <v>435</v>
      </c>
      <c r="K32" s="109" t="s">
        <v>392</v>
      </c>
      <c r="L32" s="109" t="s">
        <v>436</v>
      </c>
      <c r="M32" s="6" t="s">
        <v>190</v>
      </c>
      <c r="N32" s="6" t="s">
        <v>437</v>
      </c>
      <c r="O32" s="6" t="s">
        <v>438</v>
      </c>
      <c r="S32" t="s">
        <v>439</v>
      </c>
      <c r="V32" t="s">
        <v>440</v>
      </c>
      <c r="AE32" s="16" t="s">
        <v>441</v>
      </c>
    </row>
    <row r="33" spans="2:79" hidden="1">
      <c r="B33" s="9">
        <v>1</v>
      </c>
      <c r="C33" s="10" t="s">
        <v>183</v>
      </c>
      <c r="D33" s="11" t="s">
        <v>184</v>
      </c>
      <c r="E33" s="12">
        <v>3</v>
      </c>
      <c r="F33" s="13" t="s">
        <v>417</v>
      </c>
      <c r="G33" s="11" t="s">
        <v>442</v>
      </c>
      <c r="H33" s="14">
        <v>1</v>
      </c>
      <c r="I33" s="15" t="s">
        <v>443</v>
      </c>
      <c r="J33" s="19" t="s">
        <v>444</v>
      </c>
      <c r="K33" s="109" t="s">
        <v>445</v>
      </c>
      <c r="L33" s="109" t="s">
        <v>446</v>
      </c>
      <c r="M33" s="6" t="s">
        <v>190</v>
      </c>
      <c r="N33" s="6" t="s">
        <v>447</v>
      </c>
      <c r="O33" s="6" t="s">
        <v>448</v>
      </c>
      <c r="S33" t="s">
        <v>449</v>
      </c>
      <c r="V33" t="s">
        <v>450</v>
      </c>
    </row>
    <row r="34" spans="2:79" hidden="1">
      <c r="B34" s="9">
        <v>1</v>
      </c>
      <c r="C34" s="10" t="s">
        <v>183</v>
      </c>
      <c r="D34" s="11" t="s">
        <v>184</v>
      </c>
      <c r="E34" s="12">
        <v>3</v>
      </c>
      <c r="F34" s="13" t="s">
        <v>417</v>
      </c>
      <c r="G34" s="11" t="s">
        <v>442</v>
      </c>
      <c r="H34" s="14">
        <v>2</v>
      </c>
      <c r="I34" s="15" t="s">
        <v>451</v>
      </c>
      <c r="J34" s="19" t="s">
        <v>452</v>
      </c>
      <c r="K34" s="109" t="s">
        <v>445</v>
      </c>
      <c r="L34" s="109" t="s">
        <v>453</v>
      </c>
      <c r="M34" s="6" t="s">
        <v>190</v>
      </c>
      <c r="N34" s="6" t="s">
        <v>454</v>
      </c>
      <c r="O34" s="6" t="s">
        <v>455</v>
      </c>
      <c r="S34" t="s">
        <v>249</v>
      </c>
      <c r="V34" t="s">
        <v>456</v>
      </c>
      <c r="AE34" t="s">
        <v>184</v>
      </c>
      <c r="AG34" t="s">
        <v>457</v>
      </c>
      <c r="AI34" t="s">
        <v>458</v>
      </c>
      <c r="AK34" t="s">
        <v>459</v>
      </c>
      <c r="AM34" s="18" t="s">
        <v>460</v>
      </c>
      <c r="AO34" s="18" t="s">
        <v>461</v>
      </c>
      <c r="AQ34" s="18" t="s">
        <v>462</v>
      </c>
      <c r="AS34" s="18" t="s">
        <v>463</v>
      </c>
      <c r="AU34" s="18" t="s">
        <v>464</v>
      </c>
      <c r="AW34" s="18" t="s">
        <v>465</v>
      </c>
      <c r="AY34" s="18" t="s">
        <v>466</v>
      </c>
      <c r="BA34" s="18" t="s">
        <v>467</v>
      </c>
      <c r="BC34" s="18" t="s">
        <v>468</v>
      </c>
      <c r="BE34" s="18" t="s">
        <v>469</v>
      </c>
      <c r="BG34" s="18" t="s">
        <v>470</v>
      </c>
      <c r="BI34" s="18" t="s">
        <v>471</v>
      </c>
      <c r="BK34" s="18" t="s">
        <v>472</v>
      </c>
      <c r="BM34" s="18" t="s">
        <v>473</v>
      </c>
      <c r="BO34" s="18" t="s">
        <v>474</v>
      </c>
      <c r="BQ34" s="18" t="s">
        <v>475</v>
      </c>
      <c r="BS34" s="18" t="s">
        <v>476</v>
      </c>
      <c r="BU34" s="18" t="s">
        <v>477</v>
      </c>
      <c r="BW34" s="18" t="s">
        <v>478</v>
      </c>
      <c r="BY34" s="18" t="s">
        <v>479</v>
      </c>
      <c r="CA34" s="18" t="s">
        <v>480</v>
      </c>
    </row>
    <row r="35" spans="2:79" hidden="1">
      <c r="B35" s="9">
        <v>1</v>
      </c>
      <c r="C35" s="10" t="s">
        <v>183</v>
      </c>
      <c r="D35" s="11" t="s">
        <v>184</v>
      </c>
      <c r="E35" s="12">
        <v>3</v>
      </c>
      <c r="F35" s="13" t="s">
        <v>417</v>
      </c>
      <c r="G35" s="11" t="s">
        <v>442</v>
      </c>
      <c r="H35" s="14">
        <v>3</v>
      </c>
      <c r="I35" s="15" t="s">
        <v>481</v>
      </c>
      <c r="J35" s="19" t="s">
        <v>482</v>
      </c>
      <c r="K35" s="109" t="s">
        <v>445</v>
      </c>
      <c r="L35" s="109" t="s">
        <v>483</v>
      </c>
      <c r="M35" s="6" t="s">
        <v>190</v>
      </c>
      <c r="N35" s="6" t="s">
        <v>484</v>
      </c>
      <c r="O35" s="6" t="s">
        <v>485</v>
      </c>
      <c r="S35" t="s">
        <v>486</v>
      </c>
      <c r="V35" t="s">
        <v>222</v>
      </c>
      <c r="AC35" s="17">
        <v>1</v>
      </c>
      <c r="AE35" t="s">
        <v>366</v>
      </c>
      <c r="AG35" t="s">
        <v>222</v>
      </c>
      <c r="AI35" t="s">
        <v>193</v>
      </c>
      <c r="AK35" t="s">
        <v>221</v>
      </c>
      <c r="AM35" t="s">
        <v>487</v>
      </c>
      <c r="AO35" t="s">
        <v>425</v>
      </c>
      <c r="AQ35" t="s">
        <v>249</v>
      </c>
      <c r="AS35" t="s">
        <v>212</v>
      </c>
      <c r="AU35" t="s">
        <v>202</v>
      </c>
      <c r="AW35" t="s">
        <v>240</v>
      </c>
      <c r="AY35" t="s">
        <v>488</v>
      </c>
      <c r="BA35" t="s">
        <v>489</v>
      </c>
      <c r="BC35" t="s">
        <v>308</v>
      </c>
      <c r="BE35" t="s">
        <v>490</v>
      </c>
      <c r="BG35" t="s">
        <v>376</v>
      </c>
      <c r="BI35" t="s">
        <v>230</v>
      </c>
      <c r="BK35" t="s">
        <v>491</v>
      </c>
      <c r="BM35" t="s">
        <v>492</v>
      </c>
      <c r="BO35" t="s">
        <v>493</v>
      </c>
      <c r="BQ35" t="s">
        <v>336</v>
      </c>
      <c r="BS35" t="s">
        <v>356</v>
      </c>
      <c r="BU35" t="s">
        <v>386</v>
      </c>
      <c r="BW35" t="s">
        <v>494</v>
      </c>
      <c r="BY35" t="s">
        <v>495</v>
      </c>
      <c r="CA35" t="s">
        <v>327</v>
      </c>
    </row>
    <row r="36" spans="2:79" hidden="1">
      <c r="B36" s="9">
        <v>1</v>
      </c>
      <c r="C36" s="10" t="s">
        <v>183</v>
      </c>
      <c r="D36" s="11" t="s">
        <v>184</v>
      </c>
      <c r="E36" s="12">
        <v>3</v>
      </c>
      <c r="F36" s="13" t="s">
        <v>417</v>
      </c>
      <c r="G36" s="11" t="s">
        <v>442</v>
      </c>
      <c r="H36" s="14">
        <v>4</v>
      </c>
      <c r="I36" s="15" t="s">
        <v>496</v>
      </c>
      <c r="J36" s="19" t="s">
        <v>497</v>
      </c>
      <c r="K36" s="109" t="s">
        <v>445</v>
      </c>
      <c r="L36" s="109" t="s">
        <v>498</v>
      </c>
      <c r="M36" s="6" t="s">
        <v>190</v>
      </c>
      <c r="N36" s="6" t="s">
        <v>499</v>
      </c>
      <c r="O36" s="6" t="s">
        <v>500</v>
      </c>
      <c r="S36" t="s">
        <v>501</v>
      </c>
      <c r="V36" t="s">
        <v>502</v>
      </c>
      <c r="AC36" s="17">
        <v>2</v>
      </c>
      <c r="AE36" t="s">
        <v>417</v>
      </c>
      <c r="AG36" t="s">
        <v>289</v>
      </c>
      <c r="AI36" t="s">
        <v>250</v>
      </c>
      <c r="AK36" t="s">
        <v>486</v>
      </c>
      <c r="AM36" t="s">
        <v>503</v>
      </c>
      <c r="AO36" t="s">
        <v>239</v>
      </c>
      <c r="AS36" t="s">
        <v>270</v>
      </c>
      <c r="AU36" t="s">
        <v>260</v>
      </c>
      <c r="AW36" t="s">
        <v>504</v>
      </c>
      <c r="AY36" t="s">
        <v>288</v>
      </c>
      <c r="BA36" t="s">
        <v>505</v>
      </c>
      <c r="BC36" t="s">
        <v>397</v>
      </c>
      <c r="BE36" t="s">
        <v>195</v>
      </c>
      <c r="BG36" t="s">
        <v>439</v>
      </c>
      <c r="BI36" t="s">
        <v>506</v>
      </c>
      <c r="BK36" t="s">
        <v>507</v>
      </c>
      <c r="BM36" t="s">
        <v>508</v>
      </c>
      <c r="BO36" t="s">
        <v>509</v>
      </c>
      <c r="BQ36" t="s">
        <v>510</v>
      </c>
      <c r="BS36" t="s">
        <v>511</v>
      </c>
      <c r="BU36" t="s">
        <v>512</v>
      </c>
      <c r="BW36" t="s">
        <v>513</v>
      </c>
      <c r="BY36" t="s">
        <v>416</v>
      </c>
      <c r="CA36" t="s">
        <v>514</v>
      </c>
    </row>
    <row r="37" spans="2:79" hidden="1">
      <c r="B37" s="9">
        <v>1</v>
      </c>
      <c r="C37" s="10" t="s">
        <v>183</v>
      </c>
      <c r="D37" s="11" t="s">
        <v>184</v>
      </c>
      <c r="E37" s="12">
        <v>3</v>
      </c>
      <c r="F37" s="13" t="s">
        <v>417</v>
      </c>
      <c r="G37" s="11" t="s">
        <v>442</v>
      </c>
      <c r="H37" s="14">
        <v>5</v>
      </c>
      <c r="I37" s="15" t="s">
        <v>515</v>
      </c>
      <c r="J37" s="19" t="s">
        <v>516</v>
      </c>
      <c r="K37" s="109" t="s">
        <v>445</v>
      </c>
      <c r="L37" s="109" t="s">
        <v>517</v>
      </c>
      <c r="M37" s="6" t="s">
        <v>190</v>
      </c>
      <c r="N37" s="6" t="s">
        <v>518</v>
      </c>
      <c r="O37" s="6" t="s">
        <v>519</v>
      </c>
      <c r="S37" t="s">
        <v>520</v>
      </c>
      <c r="V37" t="s">
        <v>521</v>
      </c>
      <c r="AC37" s="17">
        <v>3</v>
      </c>
      <c r="AE37" t="s">
        <v>185</v>
      </c>
      <c r="AG37" t="s">
        <v>196</v>
      </c>
      <c r="AI37" t="s">
        <v>280</v>
      </c>
      <c r="AK37" t="s">
        <v>522</v>
      </c>
      <c r="AM37" t="s">
        <v>523</v>
      </c>
      <c r="AO37" t="s">
        <v>524</v>
      </c>
      <c r="AS37" t="s">
        <v>449</v>
      </c>
      <c r="AU37" t="s">
        <v>525</v>
      </c>
      <c r="AW37" t="s">
        <v>526</v>
      </c>
      <c r="AY37" t="s">
        <v>527</v>
      </c>
      <c r="BA37" t="s">
        <v>528</v>
      </c>
      <c r="BC37" t="s">
        <v>529</v>
      </c>
      <c r="BE37" t="s">
        <v>317</v>
      </c>
      <c r="BG37" t="s">
        <v>530</v>
      </c>
      <c r="BI37" t="s">
        <v>335</v>
      </c>
      <c r="BK37" t="s">
        <v>531</v>
      </c>
      <c r="BM37" t="s">
        <v>532</v>
      </c>
      <c r="BO37" t="s">
        <v>365</v>
      </c>
      <c r="BQ37" t="s">
        <v>533</v>
      </c>
      <c r="BS37" t="s">
        <v>534</v>
      </c>
      <c r="BU37" t="s">
        <v>535</v>
      </c>
      <c r="BW37" t="s">
        <v>406</v>
      </c>
      <c r="BY37" t="s">
        <v>536</v>
      </c>
      <c r="CA37" t="s">
        <v>537</v>
      </c>
    </row>
    <row r="38" spans="2:79" hidden="1">
      <c r="B38" s="9">
        <v>1</v>
      </c>
      <c r="C38" s="10" t="s">
        <v>183</v>
      </c>
      <c r="D38" s="11" t="s">
        <v>184</v>
      </c>
      <c r="E38" s="12">
        <v>3</v>
      </c>
      <c r="F38" s="13" t="s">
        <v>417</v>
      </c>
      <c r="G38" s="11" t="s">
        <v>442</v>
      </c>
      <c r="H38" s="14">
        <v>6</v>
      </c>
      <c r="I38" s="15" t="s">
        <v>538</v>
      </c>
      <c r="J38" s="19" t="s">
        <v>539</v>
      </c>
      <c r="K38" s="109" t="s">
        <v>445</v>
      </c>
      <c r="L38" s="109" t="s">
        <v>540</v>
      </c>
      <c r="M38" s="6" t="s">
        <v>190</v>
      </c>
      <c r="N38" s="6" t="s">
        <v>541</v>
      </c>
      <c r="O38" s="6" t="s">
        <v>542</v>
      </c>
      <c r="S38" t="s">
        <v>494</v>
      </c>
      <c r="V38" t="s">
        <v>543</v>
      </c>
      <c r="AC38" s="17">
        <v>4</v>
      </c>
      <c r="AE38" t="s">
        <v>544</v>
      </c>
      <c r="AG38" t="s">
        <v>407</v>
      </c>
      <c r="AI38" t="s">
        <v>346</v>
      </c>
      <c r="AK38" t="s">
        <v>545</v>
      </c>
      <c r="AM38" t="s">
        <v>546</v>
      </c>
      <c r="AO38" t="s">
        <v>547</v>
      </c>
      <c r="AS38" t="s">
        <v>501</v>
      </c>
      <c r="AU38" t="s">
        <v>548</v>
      </c>
      <c r="AW38" t="s">
        <v>549</v>
      </c>
      <c r="AY38" t="s">
        <v>550</v>
      </c>
      <c r="BA38" t="s">
        <v>551</v>
      </c>
      <c r="BC38" t="s">
        <v>552</v>
      </c>
      <c r="BG38" t="s">
        <v>205</v>
      </c>
      <c r="BI38" t="s">
        <v>553</v>
      </c>
      <c r="BQ38" t="s">
        <v>554</v>
      </c>
      <c r="BS38" t="s">
        <v>555</v>
      </c>
      <c r="BU38" t="s">
        <v>556</v>
      </c>
      <c r="BW38" t="s">
        <v>557</v>
      </c>
      <c r="CA38" t="s">
        <v>558</v>
      </c>
    </row>
    <row r="39" spans="2:79" hidden="1">
      <c r="B39" s="9">
        <v>1</v>
      </c>
      <c r="C39" s="10" t="s">
        <v>183</v>
      </c>
      <c r="D39" s="11" t="s">
        <v>184</v>
      </c>
      <c r="E39" s="12">
        <v>3</v>
      </c>
      <c r="F39" s="13" t="s">
        <v>417</v>
      </c>
      <c r="G39" s="11" t="s">
        <v>442</v>
      </c>
      <c r="H39" s="14">
        <v>7</v>
      </c>
      <c r="I39" s="15" t="s">
        <v>559</v>
      </c>
      <c r="J39" s="19" t="s">
        <v>560</v>
      </c>
      <c r="K39" s="109" t="s">
        <v>445</v>
      </c>
      <c r="L39" s="109" t="s">
        <v>561</v>
      </c>
      <c r="M39" s="6" t="s">
        <v>190</v>
      </c>
      <c r="N39" s="6" t="s">
        <v>562</v>
      </c>
      <c r="O39" s="6" t="s">
        <v>563</v>
      </c>
      <c r="S39" t="s">
        <v>487</v>
      </c>
      <c r="V39" t="s">
        <v>564</v>
      </c>
      <c r="AC39" s="17">
        <v>5</v>
      </c>
      <c r="AE39" t="s">
        <v>565</v>
      </c>
      <c r="AG39" t="s">
        <v>566</v>
      </c>
      <c r="AI39" t="s">
        <v>567</v>
      </c>
      <c r="AK39" t="s">
        <v>568</v>
      </c>
      <c r="AM39" t="s">
        <v>569</v>
      </c>
      <c r="AO39" t="s">
        <v>570</v>
      </c>
      <c r="AS39" t="s">
        <v>520</v>
      </c>
      <c r="AU39" t="s">
        <v>269</v>
      </c>
      <c r="AW39" t="s">
        <v>279</v>
      </c>
      <c r="AY39" t="s">
        <v>571</v>
      </c>
      <c r="BA39" t="s">
        <v>572</v>
      </c>
      <c r="BC39" t="s">
        <v>573</v>
      </c>
      <c r="BG39" t="s">
        <v>574</v>
      </c>
      <c r="BI39" t="s">
        <v>575</v>
      </c>
      <c r="BQ39" t="s">
        <v>375</v>
      </c>
      <c r="BS39" t="s">
        <v>576</v>
      </c>
      <c r="BU39" t="s">
        <v>577</v>
      </c>
    </row>
    <row r="40" spans="2:79" hidden="1">
      <c r="B40" s="9">
        <v>1</v>
      </c>
      <c r="C40" s="10" t="s">
        <v>183</v>
      </c>
      <c r="D40" s="11" t="s">
        <v>184</v>
      </c>
      <c r="E40" s="12">
        <v>3</v>
      </c>
      <c r="F40" s="13" t="s">
        <v>417</v>
      </c>
      <c r="G40" s="11" t="s">
        <v>442</v>
      </c>
      <c r="H40" s="14">
        <v>8</v>
      </c>
      <c r="I40" s="15" t="s">
        <v>578</v>
      </c>
      <c r="J40" s="19" t="s">
        <v>579</v>
      </c>
      <c r="K40" s="109" t="s">
        <v>445</v>
      </c>
      <c r="L40" s="109" t="s">
        <v>580</v>
      </c>
      <c r="M40" s="6" t="s">
        <v>190</v>
      </c>
      <c r="N40" s="6" t="s">
        <v>581</v>
      </c>
      <c r="O40" s="6" t="s">
        <v>582</v>
      </c>
      <c r="S40" t="s">
        <v>530</v>
      </c>
      <c r="V40" t="s">
        <v>583</v>
      </c>
      <c r="AC40" s="17">
        <v>6</v>
      </c>
      <c r="AE40" t="s">
        <v>584</v>
      </c>
      <c r="AG40" t="s">
        <v>585</v>
      </c>
      <c r="AI40" t="s">
        <v>586</v>
      </c>
      <c r="AK40" t="s">
        <v>587</v>
      </c>
      <c r="AM40" t="s">
        <v>588</v>
      </c>
      <c r="AO40" t="s">
        <v>589</v>
      </c>
      <c r="AS40" t="s">
        <v>590</v>
      </c>
      <c r="AU40" t="s">
        <v>591</v>
      </c>
      <c r="AW40" t="s">
        <v>592</v>
      </c>
      <c r="BA40" t="s">
        <v>298</v>
      </c>
      <c r="BC40" t="s">
        <v>593</v>
      </c>
      <c r="BG40" t="s">
        <v>594</v>
      </c>
      <c r="BI40" t="s">
        <v>595</v>
      </c>
      <c r="BQ40" t="s">
        <v>596</v>
      </c>
      <c r="BS40" t="s">
        <v>597</v>
      </c>
      <c r="BU40" t="s">
        <v>598</v>
      </c>
    </row>
    <row r="41" spans="2:79" hidden="1">
      <c r="B41" s="9">
        <v>1</v>
      </c>
      <c r="C41" s="10" t="s">
        <v>183</v>
      </c>
      <c r="D41" s="11" t="s">
        <v>184</v>
      </c>
      <c r="E41" s="12">
        <v>3</v>
      </c>
      <c r="F41" s="13" t="s">
        <v>417</v>
      </c>
      <c r="G41" s="11" t="s">
        <v>442</v>
      </c>
      <c r="H41" s="14">
        <v>9</v>
      </c>
      <c r="I41" s="15" t="s">
        <v>599</v>
      </c>
      <c r="J41" s="19" t="s">
        <v>600</v>
      </c>
      <c r="K41" s="109" t="s">
        <v>445</v>
      </c>
      <c r="L41" s="109" t="s">
        <v>601</v>
      </c>
      <c r="M41" s="6" t="s">
        <v>190</v>
      </c>
      <c r="N41" s="6" t="s">
        <v>602</v>
      </c>
      <c r="O41" s="6" t="s">
        <v>603</v>
      </c>
      <c r="S41" t="s">
        <v>205</v>
      </c>
      <c r="V41" t="s">
        <v>604</v>
      </c>
      <c r="AC41" s="17">
        <v>7</v>
      </c>
      <c r="AE41" t="s">
        <v>605</v>
      </c>
      <c r="AG41" t="s">
        <v>606</v>
      </c>
      <c r="AI41" t="s">
        <v>607</v>
      </c>
      <c r="AK41" t="s">
        <v>608</v>
      </c>
      <c r="AM41" t="s">
        <v>609</v>
      </c>
      <c r="AO41" t="s">
        <v>610</v>
      </c>
      <c r="AS41" t="s">
        <v>259</v>
      </c>
      <c r="AU41" t="s">
        <v>611</v>
      </c>
      <c r="AW41" t="s">
        <v>612</v>
      </c>
      <c r="BA41" t="s">
        <v>613</v>
      </c>
      <c r="BC41" t="s">
        <v>614</v>
      </c>
      <c r="BG41" t="s">
        <v>615</v>
      </c>
      <c r="BI41" t="s">
        <v>424</v>
      </c>
      <c r="BQ41" t="s">
        <v>616</v>
      </c>
      <c r="BS41" t="s">
        <v>617</v>
      </c>
      <c r="BU41" t="s">
        <v>618</v>
      </c>
    </row>
    <row r="42" spans="2:79" hidden="1">
      <c r="B42" s="9">
        <v>1</v>
      </c>
      <c r="C42" s="10" t="s">
        <v>183</v>
      </c>
      <c r="D42" s="11" t="s">
        <v>184</v>
      </c>
      <c r="E42" s="12">
        <v>3</v>
      </c>
      <c r="F42" s="13" t="s">
        <v>417</v>
      </c>
      <c r="G42" s="11" t="s">
        <v>442</v>
      </c>
      <c r="H42" s="14">
        <v>10</v>
      </c>
      <c r="I42" s="15" t="s">
        <v>619</v>
      </c>
      <c r="J42" s="19" t="s">
        <v>620</v>
      </c>
      <c r="K42" s="109" t="s">
        <v>445</v>
      </c>
      <c r="L42" s="109" t="s">
        <v>621</v>
      </c>
      <c r="M42" s="6" t="s">
        <v>190</v>
      </c>
      <c r="N42" s="6" t="s">
        <v>622</v>
      </c>
      <c r="O42" s="6" t="s">
        <v>623</v>
      </c>
      <c r="S42" t="s">
        <v>511</v>
      </c>
      <c r="V42" t="s">
        <v>624</v>
      </c>
      <c r="AC42" s="17">
        <v>8</v>
      </c>
      <c r="AG42" t="s">
        <v>625</v>
      </c>
      <c r="AK42" t="s">
        <v>626</v>
      </c>
      <c r="AM42" t="s">
        <v>627</v>
      </c>
      <c r="AO42" t="s">
        <v>628</v>
      </c>
      <c r="AS42" t="s">
        <v>629</v>
      </c>
      <c r="AW42" t="s">
        <v>215</v>
      </c>
      <c r="BA42" t="s">
        <v>630</v>
      </c>
      <c r="BC42" t="s">
        <v>631</v>
      </c>
      <c r="BG42" t="s">
        <v>326</v>
      </c>
      <c r="BQ42" t="s">
        <v>632</v>
      </c>
      <c r="BS42" t="s">
        <v>633</v>
      </c>
      <c r="BU42" t="s">
        <v>634</v>
      </c>
    </row>
    <row r="43" spans="2:79" hidden="1">
      <c r="B43" s="9">
        <v>1</v>
      </c>
      <c r="C43" s="10" t="s">
        <v>183</v>
      </c>
      <c r="D43" s="11" t="s">
        <v>184</v>
      </c>
      <c r="E43" s="12">
        <v>3</v>
      </c>
      <c r="F43" s="13" t="s">
        <v>417</v>
      </c>
      <c r="G43" s="11" t="s">
        <v>442</v>
      </c>
      <c r="H43" s="14">
        <v>11</v>
      </c>
      <c r="I43" s="15" t="s">
        <v>635</v>
      </c>
      <c r="J43" s="19" t="s">
        <v>636</v>
      </c>
      <c r="K43" s="109" t="s">
        <v>445</v>
      </c>
      <c r="L43" s="109" t="s">
        <v>637</v>
      </c>
      <c r="M43" s="6" t="s">
        <v>190</v>
      </c>
      <c r="N43" s="6" t="s">
        <v>638</v>
      </c>
      <c r="O43" s="6" t="s">
        <v>639</v>
      </c>
      <c r="S43" t="s">
        <v>522</v>
      </c>
      <c r="V43" t="s">
        <v>640</v>
      </c>
      <c r="AC43" s="17">
        <v>9</v>
      </c>
      <c r="AG43" t="s">
        <v>641</v>
      </c>
      <c r="AM43" t="s">
        <v>642</v>
      </c>
      <c r="AO43" t="s">
        <v>643</v>
      </c>
      <c r="AS43" t="s">
        <v>644</v>
      </c>
      <c r="AW43" t="s">
        <v>645</v>
      </c>
      <c r="BA43" t="s">
        <v>646</v>
      </c>
      <c r="BC43" t="s">
        <v>647</v>
      </c>
      <c r="BG43" t="s">
        <v>648</v>
      </c>
      <c r="BS43" t="s">
        <v>385</v>
      </c>
      <c r="BU43" t="s">
        <v>396</v>
      </c>
    </row>
    <row r="44" spans="2:79" hidden="1">
      <c r="B44" s="9">
        <v>1</v>
      </c>
      <c r="C44" s="10" t="s">
        <v>183</v>
      </c>
      <c r="D44" s="11" t="s">
        <v>184</v>
      </c>
      <c r="E44" s="12">
        <v>3</v>
      </c>
      <c r="F44" s="13" t="s">
        <v>417</v>
      </c>
      <c r="G44" s="11" t="s">
        <v>442</v>
      </c>
      <c r="H44" s="14">
        <v>12</v>
      </c>
      <c r="I44" s="15" t="s">
        <v>649</v>
      </c>
      <c r="J44" s="19" t="s">
        <v>650</v>
      </c>
      <c r="K44" s="109" t="s">
        <v>445</v>
      </c>
      <c r="L44" s="109" t="s">
        <v>651</v>
      </c>
      <c r="M44" s="6" t="s">
        <v>190</v>
      </c>
      <c r="N44" s="6" t="s">
        <v>652</v>
      </c>
      <c r="O44" s="6" t="s">
        <v>653</v>
      </c>
      <c r="S44" t="s">
        <v>566</v>
      </c>
      <c r="V44" t="s">
        <v>654</v>
      </c>
      <c r="AC44" s="17">
        <v>10</v>
      </c>
      <c r="AG44" t="s">
        <v>655</v>
      </c>
      <c r="AM44" t="s">
        <v>656</v>
      </c>
      <c r="AO44" t="s">
        <v>657</v>
      </c>
      <c r="AS44" t="s">
        <v>658</v>
      </c>
      <c r="AW44" t="s">
        <v>659</v>
      </c>
      <c r="BC44" t="s">
        <v>660</v>
      </c>
      <c r="BG44" t="s">
        <v>661</v>
      </c>
      <c r="BS44" t="s">
        <v>662</v>
      </c>
      <c r="BU44" t="s">
        <v>663</v>
      </c>
    </row>
    <row r="45" spans="2:79" hidden="1">
      <c r="B45" s="9">
        <v>1</v>
      </c>
      <c r="C45" s="10" t="s">
        <v>183</v>
      </c>
      <c r="D45" s="11" t="s">
        <v>184</v>
      </c>
      <c r="E45" s="12">
        <v>4</v>
      </c>
      <c r="F45" s="13" t="s">
        <v>544</v>
      </c>
      <c r="G45" s="11" t="s">
        <v>664</v>
      </c>
      <c r="H45" s="14">
        <v>1</v>
      </c>
      <c r="I45" s="15" t="s">
        <v>665</v>
      </c>
      <c r="J45" s="19" t="s">
        <v>666</v>
      </c>
      <c r="K45" s="109" t="s">
        <v>667</v>
      </c>
      <c r="L45" s="109" t="s">
        <v>668</v>
      </c>
      <c r="M45" s="6" t="s">
        <v>190</v>
      </c>
      <c r="N45" s="6" t="s">
        <v>669</v>
      </c>
      <c r="O45" s="6" t="s">
        <v>670</v>
      </c>
      <c r="S45" t="s">
        <v>585</v>
      </c>
      <c r="V45" t="s">
        <v>671</v>
      </c>
      <c r="AC45" s="17">
        <v>11</v>
      </c>
      <c r="AG45" t="s">
        <v>672</v>
      </c>
      <c r="AM45" t="s">
        <v>673</v>
      </c>
      <c r="AO45" t="s">
        <v>674</v>
      </c>
      <c r="AS45" t="s">
        <v>675</v>
      </c>
      <c r="AW45" t="s">
        <v>676</v>
      </c>
      <c r="BC45" t="s">
        <v>677</v>
      </c>
      <c r="BS45" t="s">
        <v>678</v>
      </c>
    </row>
    <row r="46" spans="2:79" hidden="1">
      <c r="B46" s="9">
        <v>1</v>
      </c>
      <c r="C46" s="10" t="s">
        <v>183</v>
      </c>
      <c r="D46" s="11" t="s">
        <v>184</v>
      </c>
      <c r="E46" s="12">
        <v>4</v>
      </c>
      <c r="F46" s="13" t="s">
        <v>544</v>
      </c>
      <c r="G46" s="11" t="s">
        <v>664</v>
      </c>
      <c r="H46" s="14">
        <v>2</v>
      </c>
      <c r="I46" s="15" t="s">
        <v>679</v>
      </c>
      <c r="J46" s="19" t="s">
        <v>680</v>
      </c>
      <c r="K46" s="109" t="s">
        <v>667</v>
      </c>
      <c r="L46" s="109" t="s">
        <v>681</v>
      </c>
      <c r="M46" s="6" t="s">
        <v>190</v>
      </c>
      <c r="N46" s="6" t="s">
        <v>682</v>
      </c>
      <c r="O46" s="6" t="s">
        <v>683</v>
      </c>
      <c r="S46" t="s">
        <v>606</v>
      </c>
      <c r="V46" t="s">
        <v>684</v>
      </c>
      <c r="AC46" s="17">
        <v>12</v>
      </c>
      <c r="AG46" t="s">
        <v>685</v>
      </c>
      <c r="AO46" t="s">
        <v>686</v>
      </c>
      <c r="AS46" t="s">
        <v>687</v>
      </c>
      <c r="BC46" t="s">
        <v>688</v>
      </c>
      <c r="BS46" t="s">
        <v>689</v>
      </c>
    </row>
    <row r="47" spans="2:79" hidden="1">
      <c r="B47" s="9">
        <v>1</v>
      </c>
      <c r="C47" s="10" t="s">
        <v>183</v>
      </c>
      <c r="D47" s="11" t="s">
        <v>184</v>
      </c>
      <c r="E47" s="12">
        <v>4</v>
      </c>
      <c r="F47" s="13" t="s">
        <v>544</v>
      </c>
      <c r="G47" s="11" t="s">
        <v>664</v>
      </c>
      <c r="H47" s="14">
        <v>3</v>
      </c>
      <c r="I47" s="15" t="s">
        <v>690</v>
      </c>
      <c r="J47" s="19" t="s">
        <v>691</v>
      </c>
      <c r="K47" s="109" t="s">
        <v>667</v>
      </c>
      <c r="L47" s="109" t="s">
        <v>692</v>
      </c>
      <c r="M47" s="6" t="s">
        <v>190</v>
      </c>
      <c r="N47" s="6" t="s">
        <v>693</v>
      </c>
      <c r="O47" s="6" t="s">
        <v>694</v>
      </c>
      <c r="S47" t="s">
        <v>545</v>
      </c>
      <c r="V47" t="s">
        <v>695</v>
      </c>
      <c r="AC47" s="17">
        <v>13</v>
      </c>
      <c r="AG47" t="s">
        <v>696</v>
      </c>
      <c r="AO47" t="s">
        <v>697</v>
      </c>
      <c r="AS47" t="s">
        <v>698</v>
      </c>
      <c r="BS47" t="s">
        <v>699</v>
      </c>
    </row>
    <row r="48" spans="2:79" hidden="1">
      <c r="B48" s="9">
        <v>1</v>
      </c>
      <c r="C48" s="10" t="s">
        <v>183</v>
      </c>
      <c r="D48" s="11" t="s">
        <v>184</v>
      </c>
      <c r="E48" s="12">
        <v>5</v>
      </c>
      <c r="F48" s="13" t="s">
        <v>565</v>
      </c>
      <c r="G48" s="11" t="s">
        <v>700</v>
      </c>
      <c r="H48" s="14">
        <v>1</v>
      </c>
      <c r="I48" s="15" t="s">
        <v>701</v>
      </c>
      <c r="J48" s="19" t="s">
        <v>702</v>
      </c>
      <c r="K48" s="109" t="s">
        <v>703</v>
      </c>
      <c r="L48" s="109" t="s">
        <v>704</v>
      </c>
      <c r="M48" s="6" t="s">
        <v>190</v>
      </c>
      <c r="N48" s="6" t="s">
        <v>705</v>
      </c>
      <c r="O48" s="6" t="s">
        <v>706</v>
      </c>
      <c r="S48" t="s">
        <v>525</v>
      </c>
      <c r="V48" t="s">
        <v>707</v>
      </c>
      <c r="AC48" s="17">
        <v>14</v>
      </c>
      <c r="AG48" t="s">
        <v>708</v>
      </c>
    </row>
    <row r="49" spans="2:247" hidden="1">
      <c r="B49" s="9">
        <v>1</v>
      </c>
      <c r="C49" s="10" t="s">
        <v>183</v>
      </c>
      <c r="D49" s="11" t="s">
        <v>184</v>
      </c>
      <c r="E49" s="12">
        <v>5</v>
      </c>
      <c r="F49" s="13" t="s">
        <v>565</v>
      </c>
      <c r="G49" s="11" t="s">
        <v>700</v>
      </c>
      <c r="H49" s="14">
        <v>2</v>
      </c>
      <c r="I49" s="15" t="s">
        <v>709</v>
      </c>
      <c r="J49" s="19" t="s">
        <v>710</v>
      </c>
      <c r="K49" s="109" t="s">
        <v>703</v>
      </c>
      <c r="L49" s="109" t="s">
        <v>711</v>
      </c>
      <c r="M49" s="6" t="s">
        <v>190</v>
      </c>
      <c r="N49" s="6" t="s">
        <v>712</v>
      </c>
      <c r="O49" s="6" t="s">
        <v>713</v>
      </c>
      <c r="S49" t="s">
        <v>568</v>
      </c>
      <c r="V49" t="s">
        <v>714</v>
      </c>
      <c r="AC49" s="17">
        <v>15</v>
      </c>
      <c r="AG49" t="s">
        <v>715</v>
      </c>
    </row>
    <row r="50" spans="2:247" hidden="1">
      <c r="B50" s="9">
        <v>1</v>
      </c>
      <c r="C50" s="10" t="s">
        <v>183</v>
      </c>
      <c r="D50" s="11" t="s">
        <v>184</v>
      </c>
      <c r="E50" s="12">
        <v>5</v>
      </c>
      <c r="F50" s="13" t="s">
        <v>565</v>
      </c>
      <c r="G50" s="11" t="s">
        <v>700</v>
      </c>
      <c r="H50" s="14">
        <v>3</v>
      </c>
      <c r="I50" s="15" t="s">
        <v>716</v>
      </c>
      <c r="J50" s="19" t="s">
        <v>717</v>
      </c>
      <c r="K50" s="109" t="s">
        <v>703</v>
      </c>
      <c r="L50" s="109" t="s">
        <v>718</v>
      </c>
      <c r="M50" s="6" t="s">
        <v>190</v>
      </c>
      <c r="N50" s="6" t="s">
        <v>719</v>
      </c>
      <c r="O50" s="6" t="s">
        <v>720</v>
      </c>
      <c r="S50" t="s">
        <v>524</v>
      </c>
      <c r="V50" t="s">
        <v>721</v>
      </c>
      <c r="AC50" s="17">
        <v>16</v>
      </c>
      <c r="AG50" t="s">
        <v>722</v>
      </c>
    </row>
    <row r="51" spans="2:247" hidden="1">
      <c r="B51" s="9">
        <v>1</v>
      </c>
      <c r="C51" s="10" t="s">
        <v>183</v>
      </c>
      <c r="D51" s="11" t="s">
        <v>184</v>
      </c>
      <c r="E51" s="12">
        <v>5</v>
      </c>
      <c r="F51" s="13" t="s">
        <v>565</v>
      </c>
      <c r="G51" s="11" t="s">
        <v>700</v>
      </c>
      <c r="H51" s="14">
        <v>4</v>
      </c>
      <c r="I51" s="15" t="s">
        <v>723</v>
      </c>
      <c r="J51" s="19" t="s">
        <v>724</v>
      </c>
      <c r="K51" s="109" t="s">
        <v>703</v>
      </c>
      <c r="L51" s="109" t="s">
        <v>725</v>
      </c>
      <c r="M51" s="6" t="s">
        <v>190</v>
      </c>
      <c r="N51" s="6" t="s">
        <v>726</v>
      </c>
      <c r="O51" s="6" t="s">
        <v>727</v>
      </c>
      <c r="S51" t="s">
        <v>185</v>
      </c>
      <c r="V51" t="s">
        <v>728</v>
      </c>
      <c r="AC51" s="17">
        <v>17</v>
      </c>
      <c r="AG51" t="s">
        <v>729</v>
      </c>
    </row>
    <row r="52" spans="2:247" hidden="1">
      <c r="B52" s="9">
        <v>1</v>
      </c>
      <c r="C52" s="10" t="s">
        <v>183</v>
      </c>
      <c r="D52" s="11" t="s">
        <v>184</v>
      </c>
      <c r="E52" s="12">
        <v>5</v>
      </c>
      <c r="F52" s="13" t="s">
        <v>565</v>
      </c>
      <c r="G52" s="11" t="s">
        <v>700</v>
      </c>
      <c r="H52" s="14">
        <v>5</v>
      </c>
      <c r="I52" s="15" t="s">
        <v>730</v>
      </c>
      <c r="J52" s="19" t="s">
        <v>731</v>
      </c>
      <c r="K52" s="109" t="s">
        <v>703</v>
      </c>
      <c r="L52" s="109" t="s">
        <v>732</v>
      </c>
      <c r="M52" s="6" t="s">
        <v>190</v>
      </c>
      <c r="N52" s="6" t="s">
        <v>733</v>
      </c>
      <c r="O52" s="6" t="s">
        <v>734</v>
      </c>
      <c r="S52" t="s">
        <v>489</v>
      </c>
      <c r="V52" t="s">
        <v>735</v>
      </c>
      <c r="AC52" s="17">
        <v>18</v>
      </c>
      <c r="AG52" t="s">
        <v>736</v>
      </c>
    </row>
    <row r="53" spans="2:247" hidden="1">
      <c r="B53" s="9">
        <v>1</v>
      </c>
      <c r="C53" s="10" t="s">
        <v>183</v>
      </c>
      <c r="D53" s="11" t="s">
        <v>184</v>
      </c>
      <c r="E53" s="12">
        <v>5</v>
      </c>
      <c r="F53" s="13" t="s">
        <v>565</v>
      </c>
      <c r="G53" s="11" t="s">
        <v>700</v>
      </c>
      <c r="H53" s="14">
        <v>6</v>
      </c>
      <c r="I53" s="15" t="s">
        <v>737</v>
      </c>
      <c r="J53" s="19" t="s">
        <v>738</v>
      </c>
      <c r="K53" s="109" t="s">
        <v>703</v>
      </c>
      <c r="L53" s="109" t="s">
        <v>739</v>
      </c>
      <c r="M53" s="6" t="s">
        <v>190</v>
      </c>
      <c r="N53" s="6" t="s">
        <v>740</v>
      </c>
      <c r="O53" s="6" t="s">
        <v>741</v>
      </c>
      <c r="S53" t="s">
        <v>529</v>
      </c>
      <c r="V53" t="s">
        <v>742</v>
      </c>
      <c r="AC53" s="17">
        <v>19</v>
      </c>
      <c r="AG53" t="s">
        <v>743</v>
      </c>
    </row>
    <row r="54" spans="2:247" hidden="1">
      <c r="B54" s="9">
        <v>1</v>
      </c>
      <c r="C54" s="10" t="s">
        <v>183</v>
      </c>
      <c r="D54" s="11" t="s">
        <v>184</v>
      </c>
      <c r="E54" s="12">
        <v>5</v>
      </c>
      <c r="F54" s="13" t="s">
        <v>565</v>
      </c>
      <c r="G54" s="11" t="s">
        <v>700</v>
      </c>
      <c r="H54" s="14">
        <v>7</v>
      </c>
      <c r="I54" s="15" t="s">
        <v>744</v>
      </c>
      <c r="J54" s="19" t="s">
        <v>745</v>
      </c>
      <c r="K54" s="109" t="s">
        <v>703</v>
      </c>
      <c r="L54" s="109" t="s">
        <v>746</v>
      </c>
      <c r="M54" s="6" t="s">
        <v>190</v>
      </c>
      <c r="N54" s="6" t="s">
        <v>747</v>
      </c>
      <c r="O54" s="6" t="s">
        <v>748</v>
      </c>
      <c r="S54" t="s">
        <v>490</v>
      </c>
      <c r="V54" t="s">
        <v>749</v>
      </c>
      <c r="AC54" s="17">
        <v>20</v>
      </c>
      <c r="AG54" t="s">
        <v>750</v>
      </c>
    </row>
    <row r="55" spans="2:247" hidden="1">
      <c r="B55" s="9">
        <v>1</v>
      </c>
      <c r="C55" s="10" t="s">
        <v>183</v>
      </c>
      <c r="D55" s="11" t="s">
        <v>184</v>
      </c>
      <c r="E55" s="12">
        <v>5</v>
      </c>
      <c r="F55" s="13" t="s">
        <v>565</v>
      </c>
      <c r="G55" s="11" t="s">
        <v>700</v>
      </c>
      <c r="H55" s="14">
        <v>8</v>
      </c>
      <c r="I55" s="15" t="s">
        <v>751</v>
      </c>
      <c r="J55" s="19" t="s">
        <v>752</v>
      </c>
      <c r="K55" s="109" t="s">
        <v>703</v>
      </c>
      <c r="L55" s="109" t="s">
        <v>753</v>
      </c>
      <c r="M55" s="6" t="s">
        <v>190</v>
      </c>
      <c r="N55" s="6" t="s">
        <v>754</v>
      </c>
      <c r="O55" s="6" t="s">
        <v>755</v>
      </c>
      <c r="S55" t="s">
        <v>488</v>
      </c>
      <c r="V55" t="s">
        <v>756</v>
      </c>
    </row>
    <row r="56" spans="2:247" ht="16.5" hidden="1">
      <c r="B56" s="9">
        <v>1</v>
      </c>
      <c r="C56" s="10" t="s">
        <v>183</v>
      </c>
      <c r="D56" s="11" t="s">
        <v>184</v>
      </c>
      <c r="E56" s="12">
        <v>5</v>
      </c>
      <c r="F56" s="13" t="s">
        <v>565</v>
      </c>
      <c r="G56" s="11" t="s">
        <v>700</v>
      </c>
      <c r="H56" s="14">
        <v>9</v>
      </c>
      <c r="I56" s="15" t="s">
        <v>565</v>
      </c>
      <c r="J56" s="19" t="s">
        <v>757</v>
      </c>
      <c r="K56" s="109" t="s">
        <v>703</v>
      </c>
      <c r="L56" s="109" t="s">
        <v>758</v>
      </c>
      <c r="M56" s="6" t="s">
        <v>190</v>
      </c>
      <c r="N56" s="6" t="s">
        <v>759</v>
      </c>
      <c r="O56" s="6" t="s">
        <v>760</v>
      </c>
      <c r="S56" t="s">
        <v>567</v>
      </c>
      <c r="V56" t="s">
        <v>761</v>
      </c>
      <c r="AE56" s="16" t="s">
        <v>762</v>
      </c>
    </row>
    <row r="57" spans="2:247" hidden="1">
      <c r="B57" s="9">
        <v>1</v>
      </c>
      <c r="C57" s="10" t="s">
        <v>183</v>
      </c>
      <c r="D57" s="11" t="s">
        <v>184</v>
      </c>
      <c r="E57" s="12">
        <v>5</v>
      </c>
      <c r="F57" s="13" t="s">
        <v>565</v>
      </c>
      <c r="G57" s="11" t="s">
        <v>700</v>
      </c>
      <c r="H57" s="14">
        <v>10</v>
      </c>
      <c r="I57" s="15" t="s">
        <v>763</v>
      </c>
      <c r="J57" s="19" t="s">
        <v>764</v>
      </c>
      <c r="K57" s="109" t="s">
        <v>703</v>
      </c>
      <c r="L57" s="109" t="s">
        <v>765</v>
      </c>
      <c r="M57" s="6" t="s">
        <v>190</v>
      </c>
      <c r="N57" s="6" t="s">
        <v>766</v>
      </c>
      <c r="O57" s="6" t="s">
        <v>767</v>
      </c>
      <c r="S57" t="s">
        <v>547</v>
      </c>
      <c r="V57" t="s">
        <v>240</v>
      </c>
    </row>
    <row r="58" spans="2:247" hidden="1">
      <c r="B58" s="9">
        <v>1</v>
      </c>
      <c r="C58" s="10" t="s">
        <v>183</v>
      </c>
      <c r="D58" s="11" t="s">
        <v>184</v>
      </c>
      <c r="E58" s="12">
        <v>5</v>
      </c>
      <c r="F58" s="13" t="s">
        <v>565</v>
      </c>
      <c r="G58" s="11" t="s">
        <v>700</v>
      </c>
      <c r="H58" s="14">
        <v>11</v>
      </c>
      <c r="I58" s="15" t="s">
        <v>768</v>
      </c>
      <c r="J58" s="19" t="s">
        <v>769</v>
      </c>
      <c r="K58" s="109" t="s">
        <v>703</v>
      </c>
      <c r="L58" s="109" t="s">
        <v>770</v>
      </c>
      <c r="M58" s="6" t="s">
        <v>190</v>
      </c>
      <c r="N58" s="6" t="s">
        <v>771</v>
      </c>
      <c r="O58" s="6" t="s">
        <v>772</v>
      </c>
      <c r="S58" t="s">
        <v>534</v>
      </c>
      <c r="V58" t="s">
        <v>773</v>
      </c>
      <c r="AE58" t="s">
        <v>186</v>
      </c>
      <c r="AG58" t="s">
        <v>390</v>
      </c>
      <c r="AI58" t="s">
        <v>442</v>
      </c>
      <c r="AK58" t="s">
        <v>664</v>
      </c>
      <c r="AM58" t="s">
        <v>700</v>
      </c>
      <c r="AO58" t="s">
        <v>774</v>
      </c>
      <c r="AQ58" t="s">
        <v>775</v>
      </c>
      <c r="AS58" t="s">
        <v>776</v>
      </c>
      <c r="AU58" t="s">
        <v>777</v>
      </c>
      <c r="AW58" t="s">
        <v>778</v>
      </c>
      <c r="AY58" t="s">
        <v>779</v>
      </c>
      <c r="BA58" t="s">
        <v>780</v>
      </c>
      <c r="BC58" t="s">
        <v>781</v>
      </c>
      <c r="BE58" t="s">
        <v>782</v>
      </c>
      <c r="BG58" t="s">
        <v>783</v>
      </c>
      <c r="BI58" t="s">
        <v>784</v>
      </c>
      <c r="BK58" t="s">
        <v>785</v>
      </c>
      <c r="BM58" t="s">
        <v>786</v>
      </c>
      <c r="BO58" t="s">
        <v>787</v>
      </c>
      <c r="BQ58" t="s">
        <v>788</v>
      </c>
      <c r="BS58" t="s">
        <v>789</v>
      </c>
      <c r="BU58" t="s">
        <v>790</v>
      </c>
      <c r="BW58" t="s">
        <v>791</v>
      </c>
      <c r="BY58" t="s">
        <v>792</v>
      </c>
      <c r="CA58" t="s">
        <v>793</v>
      </c>
      <c r="CC58" t="s">
        <v>794</v>
      </c>
      <c r="CE58" t="s">
        <v>795</v>
      </c>
      <c r="CG58" t="s">
        <v>796</v>
      </c>
      <c r="CI58" t="s">
        <v>797</v>
      </c>
      <c r="CK58" t="s">
        <v>798</v>
      </c>
      <c r="CM58" t="s">
        <v>799</v>
      </c>
      <c r="CO58" t="s">
        <v>800</v>
      </c>
      <c r="CQ58" t="s">
        <v>801</v>
      </c>
      <c r="CS58" t="s">
        <v>802</v>
      </c>
      <c r="CU58" t="s">
        <v>803</v>
      </c>
      <c r="CW58" t="s">
        <v>804</v>
      </c>
      <c r="CY58" t="s">
        <v>805</v>
      </c>
      <c r="DA58" t="s">
        <v>806</v>
      </c>
      <c r="DC58" t="s">
        <v>807</v>
      </c>
      <c r="DE58" t="s">
        <v>808</v>
      </c>
      <c r="DG58" t="s">
        <v>809</v>
      </c>
      <c r="DI58" t="s">
        <v>810</v>
      </c>
      <c r="DK58" t="s">
        <v>811</v>
      </c>
      <c r="DM58" t="s">
        <v>812</v>
      </c>
      <c r="DO58" t="s">
        <v>813</v>
      </c>
      <c r="DQ58" t="s">
        <v>814</v>
      </c>
      <c r="DS58" t="s">
        <v>815</v>
      </c>
      <c r="DU58" t="s">
        <v>816</v>
      </c>
      <c r="DW58" t="s">
        <v>817</v>
      </c>
      <c r="DY58" t="s">
        <v>818</v>
      </c>
      <c r="EA58" t="s">
        <v>819</v>
      </c>
      <c r="EC58" t="s">
        <v>820</v>
      </c>
      <c r="EE58" t="s">
        <v>821</v>
      </c>
      <c r="EG58" t="s">
        <v>822</v>
      </c>
      <c r="EI58" t="s">
        <v>823</v>
      </c>
      <c r="EK58" t="s">
        <v>824</v>
      </c>
      <c r="EM58" t="s">
        <v>825</v>
      </c>
      <c r="EO58" t="s">
        <v>826</v>
      </c>
      <c r="EQ58" t="s">
        <v>827</v>
      </c>
      <c r="ES58" t="s">
        <v>828</v>
      </c>
      <c r="EU58" t="s">
        <v>829</v>
      </c>
      <c r="EW58" t="s">
        <v>830</v>
      </c>
      <c r="EY58" t="s">
        <v>831</v>
      </c>
      <c r="FA58" t="s">
        <v>832</v>
      </c>
      <c r="FC58" t="s">
        <v>833</v>
      </c>
      <c r="FE58" t="s">
        <v>834</v>
      </c>
      <c r="FG58" t="s">
        <v>835</v>
      </c>
      <c r="FI58" t="s">
        <v>836</v>
      </c>
      <c r="FK58" t="s">
        <v>837</v>
      </c>
      <c r="FM58" t="s">
        <v>838</v>
      </c>
      <c r="FO58" t="s">
        <v>839</v>
      </c>
      <c r="FQ58" t="s">
        <v>840</v>
      </c>
      <c r="FS58" t="s">
        <v>841</v>
      </c>
      <c r="FU58" t="s">
        <v>842</v>
      </c>
      <c r="FW58" t="s">
        <v>843</v>
      </c>
      <c r="FY58" t="s">
        <v>844</v>
      </c>
      <c r="GA58" t="s">
        <v>845</v>
      </c>
      <c r="GC58" t="s">
        <v>846</v>
      </c>
      <c r="GE58" t="s">
        <v>847</v>
      </c>
      <c r="GG58" t="s">
        <v>848</v>
      </c>
      <c r="GI58" t="s">
        <v>849</v>
      </c>
      <c r="GK58" t="s">
        <v>850</v>
      </c>
      <c r="GM58" t="s">
        <v>851</v>
      </c>
      <c r="GO58" t="s">
        <v>852</v>
      </c>
      <c r="GQ58" t="s">
        <v>853</v>
      </c>
      <c r="GS58" t="s">
        <v>854</v>
      </c>
      <c r="GU58" t="s">
        <v>855</v>
      </c>
      <c r="GW58" t="s">
        <v>856</v>
      </c>
      <c r="GY58" t="s">
        <v>857</v>
      </c>
      <c r="HA58" t="s">
        <v>858</v>
      </c>
      <c r="HC58" t="s">
        <v>859</v>
      </c>
      <c r="HE58" t="s">
        <v>860</v>
      </c>
      <c r="HG58" t="s">
        <v>861</v>
      </c>
      <c r="HI58" t="s">
        <v>862</v>
      </c>
      <c r="HK58" t="s">
        <v>863</v>
      </c>
      <c r="HM58" t="s">
        <v>864</v>
      </c>
      <c r="HO58" t="s">
        <v>865</v>
      </c>
      <c r="HQ58" t="s">
        <v>866</v>
      </c>
      <c r="HS58" t="s">
        <v>867</v>
      </c>
      <c r="HU58" t="s">
        <v>868</v>
      </c>
      <c r="HW58" t="s">
        <v>869</v>
      </c>
      <c r="HY58" t="s">
        <v>870</v>
      </c>
      <c r="IA58" t="s">
        <v>871</v>
      </c>
      <c r="IC58" t="s">
        <v>872</v>
      </c>
      <c r="IE58" t="s">
        <v>873</v>
      </c>
      <c r="IG58" t="s">
        <v>874</v>
      </c>
      <c r="II58" t="s">
        <v>875</v>
      </c>
      <c r="IK58" t="s">
        <v>876</v>
      </c>
      <c r="IM58" t="s">
        <v>877</v>
      </c>
    </row>
    <row r="59" spans="2:247" hidden="1">
      <c r="B59" s="9">
        <v>1</v>
      </c>
      <c r="C59" s="10" t="s">
        <v>183</v>
      </c>
      <c r="D59" s="11" t="s">
        <v>184</v>
      </c>
      <c r="E59" s="12">
        <v>5</v>
      </c>
      <c r="F59" s="13" t="s">
        <v>565</v>
      </c>
      <c r="G59" s="11" t="s">
        <v>700</v>
      </c>
      <c r="H59" s="14">
        <v>12</v>
      </c>
      <c r="I59" s="15" t="s">
        <v>878</v>
      </c>
      <c r="J59" s="19" t="s">
        <v>879</v>
      </c>
      <c r="K59" s="109" t="s">
        <v>703</v>
      </c>
      <c r="L59" s="109" t="s">
        <v>880</v>
      </c>
      <c r="M59" s="6" t="s">
        <v>190</v>
      </c>
      <c r="N59" s="6" t="s">
        <v>881</v>
      </c>
      <c r="O59" s="6" t="s">
        <v>882</v>
      </c>
      <c r="S59" t="s">
        <v>590</v>
      </c>
      <c r="V59" t="s">
        <v>883</v>
      </c>
      <c r="AC59" s="17">
        <v>1</v>
      </c>
      <c r="AE59" t="s">
        <v>196</v>
      </c>
      <c r="AG59" t="s">
        <v>401</v>
      </c>
      <c r="AI59" t="s">
        <v>451</v>
      </c>
      <c r="AK59" t="s">
        <v>679</v>
      </c>
      <c r="AM59" t="s">
        <v>709</v>
      </c>
      <c r="AO59" t="s">
        <v>884</v>
      </c>
      <c r="AQ59" t="s">
        <v>885</v>
      </c>
      <c r="AS59" t="s">
        <v>886</v>
      </c>
      <c r="AU59" t="s">
        <v>222</v>
      </c>
      <c r="AW59" t="s">
        <v>418</v>
      </c>
      <c r="AY59" t="s">
        <v>299</v>
      </c>
      <c r="BA59" t="s">
        <v>203</v>
      </c>
      <c r="BC59" t="s">
        <v>337</v>
      </c>
      <c r="BE59" t="s">
        <v>887</v>
      </c>
      <c r="BG59" t="s">
        <v>888</v>
      </c>
      <c r="BI59" t="s">
        <v>271</v>
      </c>
      <c r="BK59" t="s">
        <v>889</v>
      </c>
      <c r="BM59" t="s">
        <v>890</v>
      </c>
      <c r="BO59" t="s">
        <v>891</v>
      </c>
      <c r="BQ59" t="s">
        <v>892</v>
      </c>
      <c r="BS59" t="s">
        <v>223</v>
      </c>
      <c r="BU59" t="s">
        <v>407</v>
      </c>
      <c r="BW59" t="s">
        <v>893</v>
      </c>
      <c r="BY59" t="s">
        <v>894</v>
      </c>
      <c r="CA59" t="s">
        <v>895</v>
      </c>
      <c r="CC59" t="s">
        <v>202</v>
      </c>
      <c r="CE59" t="s">
        <v>896</v>
      </c>
      <c r="CG59" t="s">
        <v>193</v>
      </c>
      <c r="CI59" t="s">
        <v>250</v>
      </c>
      <c r="CK59" t="s">
        <v>280</v>
      </c>
      <c r="CM59" t="s">
        <v>897</v>
      </c>
      <c r="CO59" t="s">
        <v>898</v>
      </c>
      <c r="CQ59" t="s">
        <v>899</v>
      </c>
      <c r="CS59" t="s">
        <v>900</v>
      </c>
      <c r="CU59" t="s">
        <v>728</v>
      </c>
      <c r="CW59" t="s">
        <v>486</v>
      </c>
      <c r="CY59" t="s">
        <v>213</v>
      </c>
      <c r="DA59" t="s">
        <v>901</v>
      </c>
      <c r="DC59" t="s">
        <v>261</v>
      </c>
      <c r="DE59" t="s">
        <v>902</v>
      </c>
      <c r="DG59" t="s">
        <v>903</v>
      </c>
      <c r="DI59" t="s">
        <v>543</v>
      </c>
      <c r="DK59" t="s">
        <v>309</v>
      </c>
      <c r="DM59" t="s">
        <v>487</v>
      </c>
      <c r="DO59" t="s">
        <v>904</v>
      </c>
      <c r="DQ59" t="s">
        <v>905</v>
      </c>
      <c r="DS59" t="s">
        <v>906</v>
      </c>
      <c r="DU59" t="s">
        <v>907</v>
      </c>
      <c r="DW59" t="s">
        <v>908</v>
      </c>
      <c r="DY59" t="s">
        <v>909</v>
      </c>
      <c r="EA59" t="s">
        <v>910</v>
      </c>
      <c r="EC59" t="s">
        <v>564</v>
      </c>
      <c r="EE59" t="s">
        <v>241</v>
      </c>
      <c r="EG59" t="s">
        <v>196</v>
      </c>
      <c r="EI59" t="s">
        <v>911</v>
      </c>
      <c r="EK59" t="s">
        <v>524</v>
      </c>
      <c r="EM59" t="s">
        <v>912</v>
      </c>
      <c r="EO59" t="s">
        <v>913</v>
      </c>
      <c r="EQ59" t="s">
        <v>914</v>
      </c>
      <c r="ES59" t="s">
        <v>915</v>
      </c>
      <c r="EU59" t="s">
        <v>386</v>
      </c>
      <c r="EW59" t="s">
        <v>916</v>
      </c>
      <c r="EY59" t="s">
        <v>917</v>
      </c>
      <c r="FA59" t="s">
        <v>397</v>
      </c>
      <c r="FC59" t="s">
        <v>918</v>
      </c>
      <c r="FE59" t="s">
        <v>919</v>
      </c>
      <c r="FG59" t="s">
        <v>386</v>
      </c>
      <c r="FI59" t="s">
        <v>920</v>
      </c>
      <c r="FK59" t="s">
        <v>212</v>
      </c>
      <c r="FM59" t="s">
        <v>921</v>
      </c>
      <c r="FO59" t="s">
        <v>449</v>
      </c>
      <c r="FQ59" t="s">
        <v>922</v>
      </c>
      <c r="FS59" t="s">
        <v>923</v>
      </c>
      <c r="FU59" t="s">
        <v>924</v>
      </c>
      <c r="FW59" t="s">
        <v>714</v>
      </c>
      <c r="FY59" t="s">
        <v>925</v>
      </c>
      <c r="GA59" t="s">
        <v>231</v>
      </c>
      <c r="GC59" t="s">
        <v>926</v>
      </c>
      <c r="GE59" t="s">
        <v>927</v>
      </c>
      <c r="GG59" t="s">
        <v>928</v>
      </c>
      <c r="GI59" t="s">
        <v>290</v>
      </c>
      <c r="GK59" t="s">
        <v>202</v>
      </c>
      <c r="GM59" t="s">
        <v>929</v>
      </c>
      <c r="GO59" t="s">
        <v>930</v>
      </c>
      <c r="GQ59" t="s">
        <v>931</v>
      </c>
      <c r="GS59" t="s">
        <v>932</v>
      </c>
      <c r="GU59" t="s">
        <v>398</v>
      </c>
      <c r="GW59" t="s">
        <v>749</v>
      </c>
      <c r="GY59" t="s">
        <v>240</v>
      </c>
      <c r="HA59" t="s">
        <v>933</v>
      </c>
      <c r="HC59" t="s">
        <v>934</v>
      </c>
      <c r="HE59" t="s">
        <v>935</v>
      </c>
      <c r="HG59" t="s">
        <v>936</v>
      </c>
      <c r="HI59" t="s">
        <v>937</v>
      </c>
      <c r="HK59" t="s">
        <v>938</v>
      </c>
      <c r="HM59" t="s">
        <v>939</v>
      </c>
      <c r="HO59" t="s">
        <v>940</v>
      </c>
      <c r="HQ59" t="s">
        <v>941</v>
      </c>
      <c r="HS59" t="s">
        <v>288</v>
      </c>
      <c r="HU59" t="s">
        <v>695</v>
      </c>
      <c r="HW59" t="s">
        <v>942</v>
      </c>
      <c r="HY59" t="s">
        <v>943</v>
      </c>
      <c r="IA59" t="s">
        <v>944</v>
      </c>
      <c r="IC59" t="s">
        <v>945</v>
      </c>
      <c r="IE59" t="s">
        <v>271</v>
      </c>
      <c r="IG59" t="s">
        <v>489</v>
      </c>
      <c r="II59" t="s">
        <v>318</v>
      </c>
      <c r="IK59" t="s">
        <v>946</v>
      </c>
      <c r="IM59" t="s">
        <v>947</v>
      </c>
    </row>
    <row r="60" spans="2:247" hidden="1">
      <c r="B60" s="9">
        <v>1</v>
      </c>
      <c r="C60" s="10" t="s">
        <v>183</v>
      </c>
      <c r="D60" s="11" t="s">
        <v>184</v>
      </c>
      <c r="E60" s="12">
        <v>5</v>
      </c>
      <c r="F60" s="13" t="s">
        <v>565</v>
      </c>
      <c r="G60" s="11" t="s">
        <v>700</v>
      </c>
      <c r="H60" s="14">
        <v>13</v>
      </c>
      <c r="I60" s="15" t="s">
        <v>948</v>
      </c>
      <c r="J60" s="19" t="s">
        <v>949</v>
      </c>
      <c r="K60" s="109" t="s">
        <v>703</v>
      </c>
      <c r="L60" s="109" t="s">
        <v>950</v>
      </c>
      <c r="M60" s="6" t="s">
        <v>190</v>
      </c>
      <c r="N60" s="6" t="s">
        <v>951</v>
      </c>
      <c r="O60" s="6" t="s">
        <v>952</v>
      </c>
      <c r="S60" t="s">
        <v>505</v>
      </c>
      <c r="V60" t="s">
        <v>953</v>
      </c>
      <c r="AC60" s="17">
        <v>2</v>
      </c>
      <c r="AE60" t="s">
        <v>206</v>
      </c>
      <c r="AG60" t="s">
        <v>366</v>
      </c>
      <c r="AI60" t="s">
        <v>481</v>
      </c>
      <c r="AK60" t="s">
        <v>665</v>
      </c>
      <c r="AM60" t="s">
        <v>716</v>
      </c>
      <c r="AO60" t="s">
        <v>954</v>
      </c>
      <c r="AQ60" t="s">
        <v>955</v>
      </c>
      <c r="AS60" t="s">
        <v>956</v>
      </c>
      <c r="AU60" t="s">
        <v>957</v>
      </c>
      <c r="AW60" t="s">
        <v>958</v>
      </c>
      <c r="AY60" t="s">
        <v>959</v>
      </c>
      <c r="BA60" t="s">
        <v>289</v>
      </c>
      <c r="BC60" t="s">
        <v>756</v>
      </c>
      <c r="BE60" t="s">
        <v>960</v>
      </c>
      <c r="BG60" t="s">
        <v>606</v>
      </c>
      <c r="BI60" t="s">
        <v>961</v>
      </c>
      <c r="BK60" t="s">
        <v>962</v>
      </c>
      <c r="BM60" t="s">
        <v>963</v>
      </c>
      <c r="BO60" t="s">
        <v>964</v>
      </c>
      <c r="BQ60" t="s">
        <v>965</v>
      </c>
      <c r="BS60" t="s">
        <v>966</v>
      </c>
      <c r="BU60" t="s">
        <v>967</v>
      </c>
      <c r="BW60" t="s">
        <v>968</v>
      </c>
      <c r="BY60" t="s">
        <v>969</v>
      </c>
      <c r="CA60" t="s">
        <v>970</v>
      </c>
      <c r="CC60" t="s">
        <v>604</v>
      </c>
      <c r="CE60" t="s">
        <v>971</v>
      </c>
      <c r="CG60" t="s">
        <v>972</v>
      </c>
      <c r="CI60" t="s">
        <v>973</v>
      </c>
      <c r="CK60" t="s">
        <v>974</v>
      </c>
      <c r="CM60" t="s">
        <v>975</v>
      </c>
      <c r="CO60" t="s">
        <v>586</v>
      </c>
      <c r="CQ60" t="s">
        <v>567</v>
      </c>
      <c r="CS60" t="s">
        <v>976</v>
      </c>
      <c r="CU60" t="s">
        <v>221</v>
      </c>
      <c r="CW60" t="s">
        <v>977</v>
      </c>
      <c r="CY60" t="s">
        <v>978</v>
      </c>
      <c r="DA60" t="s">
        <v>979</v>
      </c>
      <c r="DC60" t="s">
        <v>980</v>
      </c>
      <c r="DE60" t="s">
        <v>981</v>
      </c>
      <c r="DG60" t="s">
        <v>982</v>
      </c>
      <c r="DI60" t="s">
        <v>983</v>
      </c>
      <c r="DK60" t="s">
        <v>387</v>
      </c>
      <c r="DM60" t="s">
        <v>984</v>
      </c>
      <c r="DO60" t="s">
        <v>985</v>
      </c>
      <c r="DQ60" t="s">
        <v>986</v>
      </c>
      <c r="DS60" t="s">
        <v>931</v>
      </c>
      <c r="DU60" t="s">
        <v>967</v>
      </c>
      <c r="DW60" t="s">
        <v>987</v>
      </c>
      <c r="DY60" t="s">
        <v>988</v>
      </c>
      <c r="EA60" t="s">
        <v>989</v>
      </c>
      <c r="EC60" t="s">
        <v>990</v>
      </c>
      <c r="EE60" t="s">
        <v>991</v>
      </c>
      <c r="EG60" t="s">
        <v>239</v>
      </c>
      <c r="EI60" t="s">
        <v>425</v>
      </c>
      <c r="EK60" t="s">
        <v>992</v>
      </c>
      <c r="EM60" t="s">
        <v>993</v>
      </c>
      <c r="EO60" t="s">
        <v>570</v>
      </c>
      <c r="EQ60" t="s">
        <v>994</v>
      </c>
      <c r="ES60" t="s">
        <v>995</v>
      </c>
      <c r="EU60" t="s">
        <v>996</v>
      </c>
      <c r="EW60" t="s">
        <v>997</v>
      </c>
      <c r="EY60" t="s">
        <v>998</v>
      </c>
      <c r="FA60" t="s">
        <v>999</v>
      </c>
      <c r="FC60" t="s">
        <v>887</v>
      </c>
      <c r="FE60" t="s">
        <v>1000</v>
      </c>
      <c r="FG60" t="s">
        <v>249</v>
      </c>
      <c r="FI60" t="s">
        <v>259</v>
      </c>
      <c r="FK60" t="s">
        <v>347</v>
      </c>
      <c r="FM60" t="s">
        <v>270</v>
      </c>
      <c r="FO60" t="s">
        <v>1001</v>
      </c>
      <c r="FQ60" t="s">
        <v>1002</v>
      </c>
      <c r="FS60" t="s">
        <v>1003</v>
      </c>
      <c r="FU60" t="s">
        <v>1004</v>
      </c>
      <c r="FW60" t="s">
        <v>1005</v>
      </c>
      <c r="FY60" t="s">
        <v>1006</v>
      </c>
      <c r="GA60" t="s">
        <v>1007</v>
      </c>
      <c r="GC60" t="s">
        <v>1008</v>
      </c>
      <c r="GE60" t="s">
        <v>1009</v>
      </c>
      <c r="GG60" t="s">
        <v>1010</v>
      </c>
      <c r="GI60" t="s">
        <v>367</v>
      </c>
      <c r="GK60" t="s">
        <v>919</v>
      </c>
      <c r="GM60" t="s">
        <v>1011</v>
      </c>
      <c r="GO60" t="s">
        <v>1012</v>
      </c>
      <c r="GQ60" t="s">
        <v>1013</v>
      </c>
      <c r="GS60" t="s">
        <v>1014</v>
      </c>
      <c r="GU60" t="s">
        <v>408</v>
      </c>
      <c r="GW60" t="s">
        <v>1015</v>
      </c>
      <c r="GY60" t="s">
        <v>1016</v>
      </c>
      <c r="HA60" t="s">
        <v>626</v>
      </c>
      <c r="HC60" t="s">
        <v>886</v>
      </c>
      <c r="HE60" t="s">
        <v>1017</v>
      </c>
      <c r="HG60" t="s">
        <v>1018</v>
      </c>
      <c r="HI60" t="s">
        <v>1019</v>
      </c>
      <c r="HK60" t="s">
        <v>1020</v>
      </c>
      <c r="HM60" t="s">
        <v>1021</v>
      </c>
      <c r="HO60" t="s">
        <v>1022</v>
      </c>
      <c r="HQ60" t="s">
        <v>1023</v>
      </c>
      <c r="HS60" t="s">
        <v>329</v>
      </c>
      <c r="HU60" t="s">
        <v>1024</v>
      </c>
      <c r="HW60" t="s">
        <v>1025</v>
      </c>
      <c r="HY60" t="s">
        <v>550</v>
      </c>
      <c r="IA60" t="s">
        <v>1026</v>
      </c>
      <c r="IC60" t="s">
        <v>1027</v>
      </c>
      <c r="IE60" t="s">
        <v>1028</v>
      </c>
      <c r="IG60" t="s">
        <v>1029</v>
      </c>
      <c r="II60" t="s">
        <v>1030</v>
      </c>
      <c r="IK60" t="s">
        <v>298</v>
      </c>
      <c r="IM60" t="s">
        <v>1031</v>
      </c>
    </row>
    <row r="61" spans="2:247" hidden="1">
      <c r="B61" s="9">
        <v>1</v>
      </c>
      <c r="C61" s="10" t="s">
        <v>183</v>
      </c>
      <c r="D61" s="11" t="s">
        <v>184</v>
      </c>
      <c r="E61" s="12">
        <v>5</v>
      </c>
      <c r="F61" s="13" t="s">
        <v>565</v>
      </c>
      <c r="G61" s="11" t="s">
        <v>700</v>
      </c>
      <c r="H61" s="14">
        <v>14</v>
      </c>
      <c r="I61" s="15" t="s">
        <v>1032</v>
      </c>
      <c r="J61" s="19" t="s">
        <v>1033</v>
      </c>
      <c r="K61" s="109" t="s">
        <v>703</v>
      </c>
      <c r="L61" s="109" t="s">
        <v>1034</v>
      </c>
      <c r="M61" s="6" t="s">
        <v>190</v>
      </c>
      <c r="N61" s="6" t="s">
        <v>1035</v>
      </c>
      <c r="O61" s="6" t="s">
        <v>1036</v>
      </c>
      <c r="S61" t="s">
        <v>548</v>
      </c>
      <c r="V61" t="s">
        <v>921</v>
      </c>
      <c r="AC61" s="17">
        <v>3</v>
      </c>
      <c r="AE61" t="s">
        <v>185</v>
      </c>
      <c r="AG61" t="s">
        <v>411</v>
      </c>
      <c r="AI61" t="s">
        <v>496</v>
      </c>
      <c r="AK61" t="s">
        <v>690</v>
      </c>
      <c r="AM61" t="s">
        <v>723</v>
      </c>
      <c r="AO61" t="s">
        <v>1037</v>
      </c>
      <c r="AQ61" t="s">
        <v>1038</v>
      </c>
      <c r="AS61" t="s">
        <v>1039</v>
      </c>
      <c r="AU61" t="s">
        <v>1040</v>
      </c>
      <c r="AW61" t="s">
        <v>1041</v>
      </c>
      <c r="BA61" t="s">
        <v>1042</v>
      </c>
      <c r="BC61" t="s">
        <v>270</v>
      </c>
      <c r="BE61" t="s">
        <v>1043</v>
      </c>
      <c r="BG61" t="s">
        <v>1044</v>
      </c>
      <c r="BI61" t="s">
        <v>625</v>
      </c>
      <c r="BK61" t="s">
        <v>1045</v>
      </c>
      <c r="BM61" t="s">
        <v>672</v>
      </c>
      <c r="BO61" t="s">
        <v>1046</v>
      </c>
      <c r="BQ61" t="s">
        <v>1047</v>
      </c>
      <c r="BS61" t="s">
        <v>1048</v>
      </c>
      <c r="BU61" t="s">
        <v>1049</v>
      </c>
      <c r="BW61" t="s">
        <v>722</v>
      </c>
      <c r="BY61" t="s">
        <v>1050</v>
      </c>
      <c r="CA61" t="s">
        <v>1051</v>
      </c>
      <c r="CC61" t="s">
        <v>1052</v>
      </c>
      <c r="CE61" t="s">
        <v>1053</v>
      </c>
      <c r="CG61" t="s">
        <v>1054</v>
      </c>
      <c r="CI61" t="s">
        <v>1055</v>
      </c>
      <c r="CK61" t="s">
        <v>1056</v>
      </c>
      <c r="CM61" t="s">
        <v>1057</v>
      </c>
      <c r="CO61" t="s">
        <v>1058</v>
      </c>
      <c r="CQ61" t="s">
        <v>1059</v>
      </c>
      <c r="CS61" t="s">
        <v>1060</v>
      </c>
      <c r="CU61" t="s">
        <v>1061</v>
      </c>
      <c r="CW61" t="s">
        <v>1062</v>
      </c>
      <c r="CY61" t="s">
        <v>1063</v>
      </c>
      <c r="DA61" t="s">
        <v>1064</v>
      </c>
      <c r="DC61" t="s">
        <v>1065</v>
      </c>
      <c r="DE61" t="s">
        <v>1066</v>
      </c>
      <c r="DG61" t="s">
        <v>608</v>
      </c>
      <c r="DI61" t="s">
        <v>1067</v>
      </c>
      <c r="DK61" t="s">
        <v>1068</v>
      </c>
      <c r="DM61" t="s">
        <v>1069</v>
      </c>
      <c r="DO61" t="s">
        <v>1070</v>
      </c>
      <c r="DQ61" t="s">
        <v>1071</v>
      </c>
      <c r="DS61" t="s">
        <v>1072</v>
      </c>
      <c r="DU61" t="s">
        <v>1073</v>
      </c>
      <c r="DW61" t="s">
        <v>1074</v>
      </c>
      <c r="DY61" t="s">
        <v>597</v>
      </c>
      <c r="EA61" t="s">
        <v>1075</v>
      </c>
      <c r="EC61" t="s">
        <v>1076</v>
      </c>
      <c r="EE61" t="s">
        <v>528</v>
      </c>
      <c r="EG61" t="s">
        <v>1077</v>
      </c>
      <c r="EI61" t="s">
        <v>1078</v>
      </c>
      <c r="EK61" t="s">
        <v>1079</v>
      </c>
      <c r="EM61" t="s">
        <v>1080</v>
      </c>
      <c r="EO61" t="s">
        <v>1081</v>
      </c>
      <c r="EQ61" t="s">
        <v>1082</v>
      </c>
      <c r="ES61" t="s">
        <v>610</v>
      </c>
      <c r="EU61" t="s">
        <v>1083</v>
      </c>
      <c r="EW61" t="s">
        <v>1084</v>
      </c>
      <c r="EY61" t="s">
        <v>1085</v>
      </c>
      <c r="FA61" t="s">
        <v>1086</v>
      </c>
      <c r="FC61" t="s">
        <v>686</v>
      </c>
      <c r="FE61" t="s">
        <v>1087</v>
      </c>
      <c r="FG61" t="s">
        <v>1088</v>
      </c>
      <c r="FI61" t="s">
        <v>1089</v>
      </c>
      <c r="FK61" t="s">
        <v>377</v>
      </c>
      <c r="FM61" t="s">
        <v>1090</v>
      </c>
      <c r="FO61" t="s">
        <v>1091</v>
      </c>
      <c r="FQ61" t="s">
        <v>1092</v>
      </c>
      <c r="FS61" t="s">
        <v>1093</v>
      </c>
      <c r="FU61" t="s">
        <v>1094</v>
      </c>
      <c r="FW61" t="s">
        <v>1095</v>
      </c>
      <c r="FY61" t="s">
        <v>1096</v>
      </c>
      <c r="GA61" t="s">
        <v>1097</v>
      </c>
      <c r="GC61" t="s">
        <v>1098</v>
      </c>
      <c r="GE61" t="s">
        <v>1099</v>
      </c>
      <c r="GG61" t="s">
        <v>1100</v>
      </c>
      <c r="GI61" t="s">
        <v>1101</v>
      </c>
      <c r="GK61" t="s">
        <v>270</v>
      </c>
      <c r="GM61" t="s">
        <v>1102</v>
      </c>
      <c r="GO61" t="s">
        <v>1103</v>
      </c>
      <c r="GQ61" t="s">
        <v>548</v>
      </c>
      <c r="GS61" t="s">
        <v>1104</v>
      </c>
      <c r="GU61" t="s">
        <v>456</v>
      </c>
      <c r="GW61" t="s">
        <v>1105</v>
      </c>
      <c r="GY61" t="s">
        <v>1106</v>
      </c>
      <c r="HA61" t="s">
        <v>1107</v>
      </c>
      <c r="HC61" t="s">
        <v>526</v>
      </c>
      <c r="HE61" t="s">
        <v>1108</v>
      </c>
      <c r="HG61" t="s">
        <v>1109</v>
      </c>
      <c r="HI61" t="s">
        <v>1110</v>
      </c>
      <c r="HK61" t="s">
        <v>1111</v>
      </c>
      <c r="HM61" t="s">
        <v>659</v>
      </c>
      <c r="HO61" t="s">
        <v>1112</v>
      </c>
      <c r="HQ61" t="s">
        <v>1113</v>
      </c>
      <c r="HS61" t="s">
        <v>1114</v>
      </c>
      <c r="HU61" t="s">
        <v>1115</v>
      </c>
      <c r="HW61" t="s">
        <v>1116</v>
      </c>
      <c r="HY61" t="s">
        <v>1117</v>
      </c>
      <c r="IA61" t="s">
        <v>1118</v>
      </c>
      <c r="IC61" t="s">
        <v>1119</v>
      </c>
      <c r="IE61" t="s">
        <v>1120</v>
      </c>
      <c r="IG61" t="s">
        <v>1121</v>
      </c>
      <c r="II61" t="s">
        <v>1122</v>
      </c>
      <c r="IK61" t="s">
        <v>1123</v>
      </c>
      <c r="IM61" t="s">
        <v>1124</v>
      </c>
    </row>
    <row r="62" spans="2:247" hidden="1">
      <c r="B62" s="9">
        <v>1</v>
      </c>
      <c r="C62" s="10" t="s">
        <v>183</v>
      </c>
      <c r="D62" s="11" t="s">
        <v>184</v>
      </c>
      <c r="E62" s="12">
        <v>5</v>
      </c>
      <c r="F62" s="13" t="s">
        <v>565</v>
      </c>
      <c r="G62" s="11" t="s">
        <v>700</v>
      </c>
      <c r="H62" s="14">
        <v>15</v>
      </c>
      <c r="I62" s="15" t="s">
        <v>1125</v>
      </c>
      <c r="J62" s="19" t="s">
        <v>1126</v>
      </c>
      <c r="K62" s="109" t="s">
        <v>703</v>
      </c>
      <c r="L62" s="109" t="s">
        <v>1127</v>
      </c>
      <c r="M62" s="6" t="s">
        <v>190</v>
      </c>
      <c r="N62" s="6" t="s">
        <v>1128</v>
      </c>
      <c r="O62" s="6" t="s">
        <v>1129</v>
      </c>
      <c r="S62" t="s">
        <v>528</v>
      </c>
      <c r="V62" t="s">
        <v>906</v>
      </c>
      <c r="AC62" s="17">
        <v>4</v>
      </c>
      <c r="AE62" t="s">
        <v>216</v>
      </c>
      <c r="AG62" t="s">
        <v>419</v>
      </c>
      <c r="AI62" t="s">
        <v>515</v>
      </c>
      <c r="AM62" t="s">
        <v>730</v>
      </c>
      <c r="AO62" t="s">
        <v>1130</v>
      </c>
      <c r="AQ62" t="s">
        <v>1131</v>
      </c>
      <c r="AS62" t="s">
        <v>641</v>
      </c>
      <c r="AU62" t="s">
        <v>1132</v>
      </c>
      <c r="AW62" t="s">
        <v>1133</v>
      </c>
      <c r="BA62" t="s">
        <v>1134</v>
      </c>
      <c r="BC62" t="s">
        <v>1135</v>
      </c>
      <c r="BG62" t="s">
        <v>1136</v>
      </c>
      <c r="BI62" t="s">
        <v>1137</v>
      </c>
      <c r="BK62" t="s">
        <v>1138</v>
      </c>
      <c r="BM62" t="s">
        <v>1139</v>
      </c>
      <c r="BO62" t="s">
        <v>685</v>
      </c>
      <c r="BQ62" t="s">
        <v>1140</v>
      </c>
      <c r="BS62" t="s">
        <v>1141</v>
      </c>
      <c r="BU62" t="s">
        <v>1142</v>
      </c>
      <c r="BW62" t="s">
        <v>1143</v>
      </c>
      <c r="BY62" t="s">
        <v>1144</v>
      </c>
      <c r="CA62" t="s">
        <v>1145</v>
      </c>
      <c r="CC62" t="s">
        <v>1146</v>
      </c>
      <c r="CE62" t="s">
        <v>1147</v>
      </c>
      <c r="CG62" t="s">
        <v>1148</v>
      </c>
      <c r="CI62" t="s">
        <v>1149</v>
      </c>
      <c r="CK62" t="s">
        <v>1150</v>
      </c>
      <c r="CM62" t="s">
        <v>1151</v>
      </c>
      <c r="CO62" t="s">
        <v>1152</v>
      </c>
      <c r="CQ62" t="s">
        <v>1153</v>
      </c>
      <c r="CS62" t="s">
        <v>1154</v>
      </c>
      <c r="CU62" t="s">
        <v>1155</v>
      </c>
      <c r="CW62" t="s">
        <v>577</v>
      </c>
      <c r="CY62" t="s">
        <v>1156</v>
      </c>
      <c r="DA62" t="s">
        <v>1157</v>
      </c>
      <c r="DC62" t="s">
        <v>568</v>
      </c>
      <c r="DE62" t="s">
        <v>234</v>
      </c>
      <c r="DG62" t="s">
        <v>1158</v>
      </c>
      <c r="DI62" t="s">
        <v>1159</v>
      </c>
      <c r="DK62" t="s">
        <v>229</v>
      </c>
      <c r="DM62" t="s">
        <v>1160</v>
      </c>
      <c r="DO62" t="s">
        <v>1161</v>
      </c>
      <c r="DQ62" t="s">
        <v>1162</v>
      </c>
      <c r="DS62" t="s">
        <v>1163</v>
      </c>
      <c r="DU62" t="s">
        <v>282</v>
      </c>
      <c r="DW62" t="s">
        <v>1164</v>
      </c>
      <c r="DY62" t="s">
        <v>1165</v>
      </c>
      <c r="EA62" t="s">
        <v>301</v>
      </c>
      <c r="EC62" t="s">
        <v>1166</v>
      </c>
      <c r="EE62" t="s">
        <v>1167</v>
      </c>
      <c r="EG62" t="s">
        <v>1168</v>
      </c>
      <c r="EI62" t="s">
        <v>1169</v>
      </c>
      <c r="EK62" t="s">
        <v>1170</v>
      </c>
      <c r="EM62" t="s">
        <v>1171</v>
      </c>
      <c r="EO62" t="s">
        <v>1172</v>
      </c>
      <c r="EQ62" t="s">
        <v>589</v>
      </c>
      <c r="EU62" t="s">
        <v>1173</v>
      </c>
      <c r="EW62" t="s">
        <v>1174</v>
      </c>
      <c r="EY62" t="s">
        <v>1175</v>
      </c>
      <c r="FA62" t="s">
        <v>1176</v>
      </c>
      <c r="FC62" t="s">
        <v>1177</v>
      </c>
      <c r="FE62" t="s">
        <v>1178</v>
      </c>
      <c r="FG62" t="s">
        <v>1179</v>
      </c>
      <c r="FI62" t="s">
        <v>1180</v>
      </c>
      <c r="FK62" t="s">
        <v>1181</v>
      </c>
      <c r="FM62" t="s">
        <v>1182</v>
      </c>
      <c r="FO62" t="s">
        <v>1183</v>
      </c>
      <c r="FQ62" t="s">
        <v>1184</v>
      </c>
      <c r="FS62" t="s">
        <v>1185</v>
      </c>
      <c r="FU62" t="s">
        <v>1186</v>
      </c>
      <c r="FW62" t="s">
        <v>629</v>
      </c>
      <c r="FY62" t="s">
        <v>1187</v>
      </c>
      <c r="GA62" t="s">
        <v>1188</v>
      </c>
      <c r="GC62" t="s">
        <v>1189</v>
      </c>
      <c r="GE62" t="s">
        <v>1190</v>
      </c>
      <c r="GG62" t="s">
        <v>1191</v>
      </c>
      <c r="GI62" t="s">
        <v>1192</v>
      </c>
      <c r="GK62" t="s">
        <v>1193</v>
      </c>
      <c r="GM62" t="s">
        <v>1194</v>
      </c>
      <c r="GO62" t="s">
        <v>525</v>
      </c>
      <c r="GQ62" t="s">
        <v>1195</v>
      </c>
      <c r="GS62" t="s">
        <v>591</v>
      </c>
      <c r="GU62" t="s">
        <v>1196</v>
      </c>
      <c r="GW62" t="s">
        <v>279</v>
      </c>
      <c r="GY62" t="s">
        <v>1197</v>
      </c>
      <c r="HA62" t="s">
        <v>1198</v>
      </c>
      <c r="HC62" t="s">
        <v>1199</v>
      </c>
      <c r="HE62" t="s">
        <v>1200</v>
      </c>
      <c r="HG62" t="s">
        <v>1201</v>
      </c>
      <c r="HI62" t="s">
        <v>1202</v>
      </c>
      <c r="HK62" t="s">
        <v>1203</v>
      </c>
      <c r="HM62" t="s">
        <v>1204</v>
      </c>
      <c r="HO62" t="s">
        <v>1205</v>
      </c>
      <c r="HQ62" t="s">
        <v>1206</v>
      </c>
      <c r="HS62" t="s">
        <v>1207</v>
      </c>
      <c r="HU62" t="s">
        <v>1208</v>
      </c>
      <c r="HW62" t="s">
        <v>527</v>
      </c>
      <c r="HY62" t="s">
        <v>697</v>
      </c>
      <c r="IA62" t="s">
        <v>1209</v>
      </c>
      <c r="IC62" t="s">
        <v>1210</v>
      </c>
      <c r="IE62" t="s">
        <v>1141</v>
      </c>
      <c r="IG62" t="s">
        <v>1211</v>
      </c>
      <c r="II62" t="s">
        <v>1212</v>
      </c>
      <c r="IK62" t="s">
        <v>1213</v>
      </c>
      <c r="IM62" t="s">
        <v>1214</v>
      </c>
    </row>
    <row r="63" spans="2:247" hidden="1">
      <c r="B63" s="9">
        <v>1</v>
      </c>
      <c r="C63" s="10" t="s">
        <v>183</v>
      </c>
      <c r="D63" s="11" t="s">
        <v>184</v>
      </c>
      <c r="E63" s="12">
        <v>5</v>
      </c>
      <c r="F63" s="13" t="s">
        <v>565</v>
      </c>
      <c r="G63" s="11" t="s">
        <v>700</v>
      </c>
      <c r="H63" s="14">
        <v>16</v>
      </c>
      <c r="I63" s="15" t="s">
        <v>1215</v>
      </c>
      <c r="J63" s="19" t="s">
        <v>1216</v>
      </c>
      <c r="K63" s="109" t="s">
        <v>703</v>
      </c>
      <c r="L63" s="109" t="s">
        <v>1217</v>
      </c>
      <c r="M63" s="6" t="s">
        <v>190</v>
      </c>
      <c r="N63" s="6" t="s">
        <v>1218</v>
      </c>
      <c r="O63" s="6" t="s">
        <v>1219</v>
      </c>
      <c r="S63" t="s">
        <v>587</v>
      </c>
      <c r="V63" t="s">
        <v>929</v>
      </c>
      <c r="AC63" s="17">
        <v>5</v>
      </c>
      <c r="AE63" t="s">
        <v>224</v>
      </c>
      <c r="AG63" t="s">
        <v>427</v>
      </c>
      <c r="AI63" t="s">
        <v>538</v>
      </c>
      <c r="AM63" t="s">
        <v>737</v>
      </c>
      <c r="AO63" t="s">
        <v>1220</v>
      </c>
      <c r="AQ63" t="s">
        <v>1221</v>
      </c>
      <c r="AS63" t="s">
        <v>1118</v>
      </c>
      <c r="AU63" t="s">
        <v>1222</v>
      </c>
      <c r="AW63" t="s">
        <v>1223</v>
      </c>
      <c r="BA63" t="s">
        <v>1224</v>
      </c>
      <c r="BC63" t="s">
        <v>566</v>
      </c>
      <c r="BI63" t="s">
        <v>1225</v>
      </c>
      <c r="BK63" t="s">
        <v>1226</v>
      </c>
      <c r="BM63" t="s">
        <v>1227</v>
      </c>
      <c r="BO63" t="s">
        <v>1228</v>
      </c>
      <c r="BQ63" t="s">
        <v>1229</v>
      </c>
      <c r="BS63" t="s">
        <v>1230</v>
      </c>
      <c r="BU63" t="s">
        <v>1231</v>
      </c>
      <c r="BY63" t="s">
        <v>1232</v>
      </c>
      <c r="CA63" t="s">
        <v>1233</v>
      </c>
      <c r="CC63" t="s">
        <v>1010</v>
      </c>
      <c r="CE63" t="s">
        <v>1234</v>
      </c>
      <c r="CG63" t="s">
        <v>1235</v>
      </c>
      <c r="CI63" t="s">
        <v>1236</v>
      </c>
      <c r="CK63" t="s">
        <v>1237</v>
      </c>
      <c r="CM63" t="s">
        <v>956</v>
      </c>
      <c r="CO63" t="s">
        <v>1238</v>
      </c>
      <c r="CQ63" t="s">
        <v>1239</v>
      </c>
      <c r="CS63" t="s">
        <v>1240</v>
      </c>
      <c r="CU63" t="s">
        <v>1241</v>
      </c>
      <c r="CW63" t="s">
        <v>1242</v>
      </c>
      <c r="CY63" t="s">
        <v>1243</v>
      </c>
      <c r="DA63" t="s">
        <v>1244</v>
      </c>
      <c r="DC63" t="s">
        <v>1245</v>
      </c>
      <c r="DE63" t="s">
        <v>1246</v>
      </c>
      <c r="DG63" t="s">
        <v>1247</v>
      </c>
      <c r="DI63" t="s">
        <v>1248</v>
      </c>
      <c r="DK63" t="s">
        <v>1249</v>
      </c>
      <c r="DM63" t="s">
        <v>1250</v>
      </c>
      <c r="DQ63" t="s">
        <v>546</v>
      </c>
      <c r="DS63" t="s">
        <v>1251</v>
      </c>
      <c r="DU63" t="s">
        <v>1252</v>
      </c>
      <c r="DW63" t="s">
        <v>1253</v>
      </c>
      <c r="DY63" t="s">
        <v>1254</v>
      </c>
      <c r="EA63" t="s">
        <v>1255</v>
      </c>
      <c r="EC63" t="s">
        <v>1256</v>
      </c>
      <c r="EE63" t="s">
        <v>1118</v>
      </c>
      <c r="EG63" t="s">
        <v>311</v>
      </c>
      <c r="EK63" t="s">
        <v>1257</v>
      </c>
      <c r="EM63" t="s">
        <v>1258</v>
      </c>
      <c r="EO63" t="s">
        <v>1259</v>
      </c>
      <c r="EQ63" t="s">
        <v>1260</v>
      </c>
      <c r="EU63" t="s">
        <v>628</v>
      </c>
      <c r="EW63" t="s">
        <v>643</v>
      </c>
      <c r="EY63" t="s">
        <v>1261</v>
      </c>
      <c r="FA63" t="s">
        <v>1262</v>
      </c>
      <c r="FE63" t="s">
        <v>1263</v>
      </c>
      <c r="FG63" t="s">
        <v>1264</v>
      </c>
      <c r="FI63" t="s">
        <v>1265</v>
      </c>
      <c r="FK63" t="s">
        <v>1266</v>
      </c>
      <c r="FM63" t="s">
        <v>1267</v>
      </c>
      <c r="FO63" t="s">
        <v>1268</v>
      </c>
      <c r="FQ63" t="s">
        <v>1248</v>
      </c>
      <c r="FS63" t="s">
        <v>686</v>
      </c>
      <c r="FU63" t="s">
        <v>1269</v>
      </c>
      <c r="FW63" t="s">
        <v>1270</v>
      </c>
      <c r="FY63" t="s">
        <v>1271</v>
      </c>
      <c r="GA63" t="s">
        <v>1272</v>
      </c>
      <c r="GC63" t="s">
        <v>1273</v>
      </c>
      <c r="GE63" t="s">
        <v>1274</v>
      </c>
      <c r="GG63" t="s">
        <v>1275</v>
      </c>
      <c r="GI63" t="s">
        <v>1276</v>
      </c>
      <c r="GK63" t="s">
        <v>1277</v>
      </c>
      <c r="GM63" t="s">
        <v>1278</v>
      </c>
      <c r="GO63" t="s">
        <v>1279</v>
      </c>
      <c r="GQ63" t="s">
        <v>1280</v>
      </c>
      <c r="GS63" t="s">
        <v>1281</v>
      </c>
      <c r="GU63" t="s">
        <v>956</v>
      </c>
      <c r="GW63" t="s">
        <v>1282</v>
      </c>
      <c r="GY63" t="s">
        <v>1283</v>
      </c>
      <c r="HA63" t="s">
        <v>1284</v>
      </c>
      <c r="HE63" t="s">
        <v>1285</v>
      </c>
      <c r="HG63" t="s">
        <v>1286</v>
      </c>
      <c r="HI63" t="s">
        <v>1287</v>
      </c>
      <c r="HM63" t="s">
        <v>1288</v>
      </c>
      <c r="HO63" t="s">
        <v>1289</v>
      </c>
      <c r="HQ63" t="s">
        <v>1290</v>
      </c>
      <c r="HS63" t="s">
        <v>1291</v>
      </c>
      <c r="HU63" t="s">
        <v>1280</v>
      </c>
      <c r="HW63" t="s">
        <v>1292</v>
      </c>
      <c r="HY63" t="s">
        <v>1293</v>
      </c>
      <c r="IA63" t="s">
        <v>571</v>
      </c>
      <c r="IC63" t="s">
        <v>1294</v>
      </c>
      <c r="IE63" t="s">
        <v>1295</v>
      </c>
      <c r="IG63" t="s">
        <v>1296</v>
      </c>
      <c r="II63" t="s">
        <v>1297</v>
      </c>
      <c r="IM63" t="s">
        <v>1298</v>
      </c>
    </row>
    <row r="64" spans="2:247" hidden="1">
      <c r="B64" s="9">
        <v>1</v>
      </c>
      <c r="C64" s="10" t="s">
        <v>183</v>
      </c>
      <c r="D64" s="11" t="s">
        <v>184</v>
      </c>
      <c r="E64" s="12">
        <v>5</v>
      </c>
      <c r="F64" s="13" t="s">
        <v>565</v>
      </c>
      <c r="G64" s="11" t="s">
        <v>700</v>
      </c>
      <c r="H64" s="14">
        <v>17</v>
      </c>
      <c r="I64" s="15" t="s">
        <v>1299</v>
      </c>
      <c r="J64" s="19" t="s">
        <v>1300</v>
      </c>
      <c r="K64" s="109" t="s">
        <v>703</v>
      </c>
      <c r="L64" s="109" t="s">
        <v>1301</v>
      </c>
      <c r="M64" s="6" t="s">
        <v>190</v>
      </c>
      <c r="N64" s="6" t="s">
        <v>1302</v>
      </c>
      <c r="O64" s="6" t="s">
        <v>1303</v>
      </c>
      <c r="S64" t="s">
        <v>544</v>
      </c>
      <c r="V64" t="s">
        <v>931</v>
      </c>
      <c r="AC64" s="17">
        <v>6</v>
      </c>
      <c r="AE64" t="s">
        <v>234</v>
      </c>
      <c r="AG64" t="s">
        <v>434</v>
      </c>
      <c r="AI64" t="s">
        <v>559</v>
      </c>
      <c r="AM64" t="s">
        <v>701</v>
      </c>
      <c r="AO64" t="s">
        <v>1304</v>
      </c>
      <c r="AQ64" t="s">
        <v>1305</v>
      </c>
      <c r="AS64" t="s">
        <v>1306</v>
      </c>
      <c r="AW64" t="s">
        <v>1307</v>
      </c>
      <c r="BA64" t="s">
        <v>1308</v>
      </c>
      <c r="BC64" t="s">
        <v>1309</v>
      </c>
      <c r="BI64" t="s">
        <v>1310</v>
      </c>
      <c r="BK64" t="s">
        <v>1311</v>
      </c>
      <c r="BO64" t="s">
        <v>1312</v>
      </c>
      <c r="BQ64" t="s">
        <v>1313</v>
      </c>
      <c r="BS64" t="s">
        <v>1314</v>
      </c>
      <c r="BU64" t="s">
        <v>1315</v>
      </c>
      <c r="BY64" t="s">
        <v>1316</v>
      </c>
      <c r="CA64" t="s">
        <v>233</v>
      </c>
      <c r="CC64" t="s">
        <v>1317</v>
      </c>
      <c r="CE64" t="s">
        <v>1318</v>
      </c>
      <c r="CG64" t="s">
        <v>1319</v>
      </c>
      <c r="CI64" t="s">
        <v>1320</v>
      </c>
      <c r="CK64" t="s">
        <v>1321</v>
      </c>
      <c r="CM64" t="s">
        <v>1322</v>
      </c>
      <c r="CO64" t="s">
        <v>1323</v>
      </c>
      <c r="CQ64" t="s">
        <v>1324</v>
      </c>
      <c r="CS64" t="s">
        <v>1325</v>
      </c>
      <c r="CU64" t="s">
        <v>1326</v>
      </c>
      <c r="CW64" t="s">
        <v>273</v>
      </c>
      <c r="CY64" t="s">
        <v>522</v>
      </c>
      <c r="DA64" t="s">
        <v>1327</v>
      </c>
      <c r="DC64" t="s">
        <v>1095</v>
      </c>
      <c r="DE64" t="s">
        <v>1117</v>
      </c>
      <c r="DG64" t="s">
        <v>1328</v>
      </c>
      <c r="DI64" t="s">
        <v>1329</v>
      </c>
      <c r="DK64" t="s">
        <v>1055</v>
      </c>
      <c r="DM64" t="s">
        <v>1330</v>
      </c>
      <c r="DQ64" t="s">
        <v>1331</v>
      </c>
      <c r="DS64" t="s">
        <v>1332</v>
      </c>
      <c r="DU64" t="s">
        <v>1333</v>
      </c>
      <c r="DW64" t="s">
        <v>1334</v>
      </c>
      <c r="DY64" t="s">
        <v>1335</v>
      </c>
      <c r="EA64" t="s">
        <v>1336</v>
      </c>
      <c r="EC64" t="s">
        <v>1337</v>
      </c>
      <c r="EE64" t="s">
        <v>1338</v>
      </c>
      <c r="EG64" t="s">
        <v>1022</v>
      </c>
      <c r="EK64" t="s">
        <v>1339</v>
      </c>
      <c r="EM64" t="s">
        <v>1340</v>
      </c>
      <c r="EO64" t="s">
        <v>1341</v>
      </c>
      <c r="EQ64" t="s">
        <v>1342</v>
      </c>
      <c r="EU64" t="s">
        <v>1343</v>
      </c>
      <c r="EW64" t="s">
        <v>1344</v>
      </c>
      <c r="EY64" t="s">
        <v>1345</v>
      </c>
      <c r="FA64" t="s">
        <v>1346</v>
      </c>
      <c r="FE64" t="s">
        <v>1347</v>
      </c>
      <c r="FG64" t="s">
        <v>1348</v>
      </c>
      <c r="FI64" t="s">
        <v>1349</v>
      </c>
      <c r="FK64" t="s">
        <v>1350</v>
      </c>
      <c r="FM64" t="s">
        <v>1351</v>
      </c>
      <c r="FO64" t="s">
        <v>1352</v>
      </c>
      <c r="FQ64" t="s">
        <v>1353</v>
      </c>
      <c r="FS64" t="s">
        <v>1354</v>
      </c>
      <c r="FU64" t="s">
        <v>1355</v>
      </c>
      <c r="FW64" t="s">
        <v>1356</v>
      </c>
      <c r="FY64" t="s">
        <v>1324</v>
      </c>
      <c r="GA64" t="s">
        <v>1357</v>
      </c>
      <c r="GC64" t="s">
        <v>675</v>
      </c>
      <c r="GE64" t="s">
        <v>1358</v>
      </c>
      <c r="GG64" t="s">
        <v>698</v>
      </c>
      <c r="GI64" t="s">
        <v>1359</v>
      </c>
      <c r="GK64" t="s">
        <v>1360</v>
      </c>
      <c r="GM64" t="s">
        <v>1361</v>
      </c>
      <c r="GO64" t="s">
        <v>1362</v>
      </c>
      <c r="GQ64" t="s">
        <v>1132</v>
      </c>
      <c r="GS64" t="s">
        <v>1363</v>
      </c>
      <c r="GU64" t="s">
        <v>1364</v>
      </c>
      <c r="GW64" t="s">
        <v>1365</v>
      </c>
      <c r="GY64" t="s">
        <v>1366</v>
      </c>
      <c r="HA64" t="s">
        <v>1367</v>
      </c>
      <c r="HE64" t="s">
        <v>1368</v>
      </c>
      <c r="HG64" t="s">
        <v>1369</v>
      </c>
      <c r="HO64" t="s">
        <v>1370</v>
      </c>
      <c r="HQ64" t="s">
        <v>1371</v>
      </c>
      <c r="HS64" t="s">
        <v>1372</v>
      </c>
      <c r="HU64" t="s">
        <v>1373</v>
      </c>
      <c r="IA64" t="s">
        <v>1374</v>
      </c>
      <c r="IC64" t="s">
        <v>1375</v>
      </c>
      <c r="IE64" t="s">
        <v>528</v>
      </c>
      <c r="IG64" t="s">
        <v>1376</v>
      </c>
      <c r="II64" t="s">
        <v>1377</v>
      </c>
      <c r="IM64" t="s">
        <v>1378</v>
      </c>
    </row>
    <row r="65" spans="2:247" hidden="1">
      <c r="B65" s="9">
        <v>1</v>
      </c>
      <c r="C65" s="10" t="s">
        <v>183</v>
      </c>
      <c r="D65" s="11" t="s">
        <v>184</v>
      </c>
      <c r="E65" s="12">
        <v>5</v>
      </c>
      <c r="F65" s="13" t="s">
        <v>565</v>
      </c>
      <c r="G65" s="11" t="s">
        <v>700</v>
      </c>
      <c r="H65" s="14">
        <v>18</v>
      </c>
      <c r="I65" s="15" t="s">
        <v>1180</v>
      </c>
      <c r="J65" s="19" t="s">
        <v>1379</v>
      </c>
      <c r="K65" s="109" t="s">
        <v>703</v>
      </c>
      <c r="L65" s="109" t="s">
        <v>1380</v>
      </c>
      <c r="M65" s="6" t="s">
        <v>190</v>
      </c>
      <c r="N65" s="6" t="s">
        <v>1381</v>
      </c>
      <c r="O65" s="6" t="s">
        <v>1382</v>
      </c>
      <c r="S65" t="s">
        <v>495</v>
      </c>
      <c r="V65" t="s">
        <v>899</v>
      </c>
      <c r="AC65" s="17">
        <v>7</v>
      </c>
      <c r="AE65" t="s">
        <v>244</v>
      </c>
      <c r="AI65" t="s">
        <v>443</v>
      </c>
      <c r="AM65" t="s">
        <v>744</v>
      </c>
      <c r="AO65" t="s">
        <v>1383</v>
      </c>
      <c r="AQ65" t="s">
        <v>1384</v>
      </c>
      <c r="AS65" t="s">
        <v>307</v>
      </c>
      <c r="BA65" t="s">
        <v>1385</v>
      </c>
      <c r="BC65" t="s">
        <v>1386</v>
      </c>
      <c r="BI65" t="s">
        <v>1387</v>
      </c>
      <c r="BK65" t="s">
        <v>1388</v>
      </c>
      <c r="BO65" t="s">
        <v>1389</v>
      </c>
      <c r="BQ65" t="s">
        <v>1390</v>
      </c>
      <c r="BS65" t="s">
        <v>708</v>
      </c>
      <c r="BU65" t="s">
        <v>1391</v>
      </c>
      <c r="BY65" t="s">
        <v>1392</v>
      </c>
      <c r="CA65" t="s">
        <v>1393</v>
      </c>
      <c r="CC65" t="s">
        <v>1394</v>
      </c>
      <c r="CE65" t="s">
        <v>1395</v>
      </c>
      <c r="CG65" t="s">
        <v>1396</v>
      </c>
      <c r="CI65" t="s">
        <v>1397</v>
      </c>
      <c r="CK65" t="s">
        <v>1398</v>
      </c>
      <c r="CM65" t="s">
        <v>1399</v>
      </c>
      <c r="CQ65" t="s">
        <v>1400</v>
      </c>
      <c r="CS65" t="s">
        <v>1401</v>
      </c>
      <c r="CU65" t="s">
        <v>1402</v>
      </c>
      <c r="CW65" t="s">
        <v>1403</v>
      </c>
      <c r="CY65" t="s">
        <v>1404</v>
      </c>
      <c r="DA65" t="s">
        <v>1405</v>
      </c>
      <c r="DC65" t="s">
        <v>1037</v>
      </c>
      <c r="DE65" t="s">
        <v>1406</v>
      </c>
      <c r="DI65" t="s">
        <v>1407</v>
      </c>
      <c r="DK65" t="s">
        <v>1408</v>
      </c>
      <c r="DQ65" t="s">
        <v>1409</v>
      </c>
      <c r="DS65" t="s">
        <v>1410</v>
      </c>
      <c r="DU65" t="s">
        <v>1411</v>
      </c>
      <c r="DW65" t="s">
        <v>1412</v>
      </c>
      <c r="DY65" t="s">
        <v>1413</v>
      </c>
      <c r="EA65" t="s">
        <v>1414</v>
      </c>
      <c r="EC65" t="s">
        <v>1415</v>
      </c>
      <c r="EE65" t="s">
        <v>673</v>
      </c>
      <c r="EG65" t="s">
        <v>1416</v>
      </c>
      <c r="EK65" t="s">
        <v>1417</v>
      </c>
      <c r="EM65" t="s">
        <v>547</v>
      </c>
      <c r="EO65" t="s">
        <v>1418</v>
      </c>
      <c r="EQ65" t="s">
        <v>1419</v>
      </c>
      <c r="EU65" t="s">
        <v>1420</v>
      </c>
      <c r="EW65" t="s">
        <v>1421</v>
      </c>
      <c r="EY65" t="s">
        <v>1422</v>
      </c>
      <c r="FA65" t="s">
        <v>1423</v>
      </c>
      <c r="FE65" t="s">
        <v>697</v>
      </c>
      <c r="FG65" t="s">
        <v>1424</v>
      </c>
      <c r="FI65" t="s">
        <v>1425</v>
      </c>
      <c r="FK65" t="s">
        <v>1426</v>
      </c>
      <c r="FM65" t="s">
        <v>1427</v>
      </c>
      <c r="FO65" t="s">
        <v>1428</v>
      </c>
      <c r="FQ65" t="s">
        <v>1429</v>
      </c>
      <c r="FS65" t="s">
        <v>1430</v>
      </c>
      <c r="FU65" t="s">
        <v>1431</v>
      </c>
      <c r="FW65" t="s">
        <v>1432</v>
      </c>
      <c r="FY65" t="s">
        <v>1433</v>
      </c>
      <c r="GA65" t="s">
        <v>658</v>
      </c>
      <c r="GE65" t="s">
        <v>1434</v>
      </c>
      <c r="GG65" t="s">
        <v>1435</v>
      </c>
      <c r="GI65" t="s">
        <v>269</v>
      </c>
      <c r="GK65" t="s">
        <v>1436</v>
      </c>
      <c r="GM65" t="s">
        <v>1437</v>
      </c>
      <c r="GO65" t="s">
        <v>1438</v>
      </c>
      <c r="GQ65" t="s">
        <v>1439</v>
      </c>
      <c r="GS65" t="s">
        <v>1440</v>
      </c>
      <c r="GU65" t="s">
        <v>1359</v>
      </c>
      <c r="GW65" t="s">
        <v>1441</v>
      </c>
      <c r="GY65" t="s">
        <v>1442</v>
      </c>
      <c r="HA65" t="s">
        <v>1443</v>
      </c>
      <c r="HE65" t="s">
        <v>1444</v>
      </c>
      <c r="HG65" t="s">
        <v>1445</v>
      </c>
      <c r="HO65" t="s">
        <v>1446</v>
      </c>
      <c r="HQ65" t="s">
        <v>1447</v>
      </c>
      <c r="HS65" t="s">
        <v>1448</v>
      </c>
      <c r="HU65" t="s">
        <v>1448</v>
      </c>
      <c r="IA65" t="s">
        <v>1449</v>
      </c>
      <c r="IC65" t="s">
        <v>1337</v>
      </c>
      <c r="IE65" t="s">
        <v>1450</v>
      </c>
      <c r="II65" t="s">
        <v>1451</v>
      </c>
      <c r="IM65" t="s">
        <v>613</v>
      </c>
    </row>
    <row r="66" spans="2:247" hidden="1">
      <c r="B66" s="9">
        <v>1</v>
      </c>
      <c r="C66" s="10" t="s">
        <v>183</v>
      </c>
      <c r="D66" s="11" t="s">
        <v>184</v>
      </c>
      <c r="E66" s="12">
        <v>5</v>
      </c>
      <c r="F66" s="13" t="s">
        <v>565</v>
      </c>
      <c r="G66" s="11" t="s">
        <v>700</v>
      </c>
      <c r="H66" s="14">
        <v>19</v>
      </c>
      <c r="I66" s="15" t="s">
        <v>1452</v>
      </c>
      <c r="J66" s="19" t="s">
        <v>1453</v>
      </c>
      <c r="K66" s="109" t="s">
        <v>703</v>
      </c>
      <c r="L66" s="109" t="s">
        <v>1454</v>
      </c>
      <c r="M66" s="6" t="s">
        <v>190</v>
      </c>
      <c r="N66" s="6" t="s">
        <v>1455</v>
      </c>
      <c r="O66" s="6" t="s">
        <v>1456</v>
      </c>
      <c r="S66" t="s">
        <v>570</v>
      </c>
      <c r="V66" t="s">
        <v>1457</v>
      </c>
      <c r="AC66" s="17">
        <v>8</v>
      </c>
      <c r="AE66" t="s">
        <v>254</v>
      </c>
      <c r="AI66" t="s">
        <v>578</v>
      </c>
      <c r="AM66" t="s">
        <v>751</v>
      </c>
      <c r="AO66" t="s">
        <v>1458</v>
      </c>
      <c r="AS66" t="s">
        <v>330</v>
      </c>
      <c r="BA66" t="s">
        <v>964</v>
      </c>
      <c r="BC66" t="s">
        <v>1459</v>
      </c>
      <c r="BK66" t="s">
        <v>655</v>
      </c>
      <c r="BO66" t="s">
        <v>697</v>
      </c>
      <c r="BQ66" t="s">
        <v>1460</v>
      </c>
      <c r="BS66" t="s">
        <v>1461</v>
      </c>
      <c r="BU66" t="s">
        <v>715</v>
      </c>
      <c r="BY66" t="s">
        <v>729</v>
      </c>
      <c r="CA66" t="s">
        <v>1462</v>
      </c>
      <c r="CC66" t="s">
        <v>1463</v>
      </c>
      <c r="CE66" t="s">
        <v>750</v>
      </c>
      <c r="CG66" t="s">
        <v>1464</v>
      </c>
      <c r="CI66" t="s">
        <v>1465</v>
      </c>
      <c r="CM66" t="s">
        <v>1466</v>
      </c>
      <c r="CQ66" t="s">
        <v>1467</v>
      </c>
      <c r="CS66" t="s">
        <v>1468</v>
      </c>
      <c r="CU66" t="s">
        <v>1469</v>
      </c>
      <c r="CW66" t="s">
        <v>1470</v>
      </c>
      <c r="CY66" t="s">
        <v>1471</v>
      </c>
      <c r="DA66" t="s">
        <v>1472</v>
      </c>
      <c r="DC66" t="s">
        <v>1473</v>
      </c>
      <c r="DE66" t="s">
        <v>1474</v>
      </c>
      <c r="DI66" t="s">
        <v>1475</v>
      </c>
      <c r="DK66" t="s">
        <v>708</v>
      </c>
      <c r="DQ66" t="s">
        <v>1476</v>
      </c>
      <c r="DS66" t="s">
        <v>674</v>
      </c>
      <c r="DU66" t="s">
        <v>612</v>
      </c>
      <c r="DW66" t="s">
        <v>1477</v>
      </c>
      <c r="DY66" t="s">
        <v>1478</v>
      </c>
      <c r="EA66" t="s">
        <v>1479</v>
      </c>
      <c r="EC66" t="s">
        <v>1480</v>
      </c>
      <c r="EE66" t="s">
        <v>1481</v>
      </c>
      <c r="EG66" t="s">
        <v>1482</v>
      </c>
      <c r="EK66" t="s">
        <v>1483</v>
      </c>
      <c r="EM66" t="s">
        <v>886</v>
      </c>
      <c r="EO66" t="s">
        <v>1484</v>
      </c>
      <c r="EQ66" t="s">
        <v>1485</v>
      </c>
      <c r="EU66" t="s">
        <v>1486</v>
      </c>
      <c r="FA66" t="s">
        <v>1487</v>
      </c>
      <c r="FE66" t="s">
        <v>1488</v>
      </c>
      <c r="FI66" t="s">
        <v>1489</v>
      </c>
      <c r="FM66" t="s">
        <v>1490</v>
      </c>
      <c r="FO66" t="s">
        <v>1491</v>
      </c>
      <c r="FQ66" t="s">
        <v>1492</v>
      </c>
      <c r="FS66" t="s">
        <v>1493</v>
      </c>
      <c r="FU66" t="s">
        <v>1494</v>
      </c>
      <c r="FW66" t="s">
        <v>1495</v>
      </c>
      <c r="FY66" t="s">
        <v>1496</v>
      </c>
      <c r="GA66" t="s">
        <v>1497</v>
      </c>
      <c r="GE66" t="s">
        <v>1498</v>
      </c>
      <c r="GI66" t="s">
        <v>1499</v>
      </c>
      <c r="GK66" t="s">
        <v>1500</v>
      </c>
      <c r="GM66" t="s">
        <v>1501</v>
      </c>
      <c r="GO66" t="s">
        <v>1502</v>
      </c>
      <c r="GQ66" t="s">
        <v>1503</v>
      </c>
      <c r="GS66" t="s">
        <v>1504</v>
      </c>
      <c r="GU66" t="s">
        <v>1505</v>
      </c>
      <c r="GW66" t="s">
        <v>1506</v>
      </c>
      <c r="GY66" t="s">
        <v>1507</v>
      </c>
      <c r="HA66" t="s">
        <v>1508</v>
      </c>
      <c r="HE66" t="s">
        <v>1509</v>
      </c>
      <c r="HG66" t="s">
        <v>1510</v>
      </c>
      <c r="HQ66" t="s">
        <v>1248</v>
      </c>
      <c r="HS66" t="s">
        <v>1511</v>
      </c>
      <c r="HU66" t="s">
        <v>1512</v>
      </c>
      <c r="IA66" t="s">
        <v>1513</v>
      </c>
      <c r="IC66" t="s">
        <v>1514</v>
      </c>
      <c r="IE66" t="s">
        <v>1515</v>
      </c>
      <c r="II66" t="s">
        <v>1516</v>
      </c>
      <c r="IM66" t="s">
        <v>1517</v>
      </c>
    </row>
    <row r="67" spans="2:247" hidden="1">
      <c r="B67" s="9">
        <v>1</v>
      </c>
      <c r="C67" s="10" t="s">
        <v>183</v>
      </c>
      <c r="D67" s="11" t="s">
        <v>184</v>
      </c>
      <c r="E67" s="12">
        <v>5</v>
      </c>
      <c r="F67" s="13" t="s">
        <v>565</v>
      </c>
      <c r="G67" s="11" t="s">
        <v>700</v>
      </c>
      <c r="H67" s="14">
        <v>20</v>
      </c>
      <c r="I67" s="15" t="s">
        <v>1518</v>
      </c>
      <c r="J67" s="19" t="s">
        <v>1519</v>
      </c>
      <c r="K67" s="109" t="s">
        <v>703</v>
      </c>
      <c r="L67" s="109" t="s">
        <v>1520</v>
      </c>
      <c r="M67" s="6" t="s">
        <v>190</v>
      </c>
      <c r="N67" s="6" t="s">
        <v>1521</v>
      </c>
      <c r="O67" s="6" t="s">
        <v>1522</v>
      </c>
      <c r="S67" t="s">
        <v>514</v>
      </c>
      <c r="V67" t="s">
        <v>919</v>
      </c>
      <c r="AC67" s="17">
        <v>9</v>
      </c>
      <c r="AE67" t="s">
        <v>264</v>
      </c>
      <c r="AI67" t="s">
        <v>599</v>
      </c>
      <c r="AM67" t="s">
        <v>565</v>
      </c>
      <c r="AO67" t="s">
        <v>960</v>
      </c>
      <c r="AS67" t="s">
        <v>1523</v>
      </c>
      <c r="BA67" t="s">
        <v>1524</v>
      </c>
      <c r="BC67" t="s">
        <v>1525</v>
      </c>
      <c r="BK67" t="s">
        <v>1526</v>
      </c>
      <c r="BO67" t="s">
        <v>1527</v>
      </c>
      <c r="BS67" t="s">
        <v>1354</v>
      </c>
      <c r="BU67" t="s">
        <v>1523</v>
      </c>
      <c r="BY67" t="s">
        <v>1528</v>
      </c>
      <c r="CA67" t="s">
        <v>736</v>
      </c>
      <c r="CC67" t="s">
        <v>1529</v>
      </c>
      <c r="CG67" t="s">
        <v>1530</v>
      </c>
      <c r="CI67" t="s">
        <v>1531</v>
      </c>
      <c r="CM67" t="s">
        <v>1434</v>
      </c>
      <c r="CQ67" t="s">
        <v>1532</v>
      </c>
      <c r="CS67" t="s">
        <v>1533</v>
      </c>
      <c r="CU67" t="s">
        <v>1534</v>
      </c>
      <c r="CY67" t="s">
        <v>1535</v>
      </c>
      <c r="DA67" t="s">
        <v>1536</v>
      </c>
      <c r="DC67" t="s">
        <v>1537</v>
      </c>
      <c r="DI67" t="s">
        <v>1538</v>
      </c>
      <c r="DK67" t="s">
        <v>1539</v>
      </c>
      <c r="DQ67" t="s">
        <v>1540</v>
      </c>
      <c r="DS67" t="s">
        <v>1541</v>
      </c>
      <c r="DU67" t="s">
        <v>1542</v>
      </c>
      <c r="DY67" t="s">
        <v>1543</v>
      </c>
      <c r="EA67" t="s">
        <v>1544</v>
      </c>
      <c r="EC67" t="s">
        <v>1545</v>
      </c>
      <c r="EG67" t="s">
        <v>293</v>
      </c>
      <c r="EK67" t="s">
        <v>1546</v>
      </c>
      <c r="EM67" t="s">
        <v>1547</v>
      </c>
      <c r="EQ67" t="s">
        <v>1548</v>
      </c>
      <c r="EU67" t="s">
        <v>1549</v>
      </c>
      <c r="FA67" t="s">
        <v>1550</v>
      </c>
      <c r="FE67" t="s">
        <v>1551</v>
      </c>
      <c r="FM67" t="s">
        <v>1552</v>
      </c>
      <c r="FY67" t="s">
        <v>1553</v>
      </c>
      <c r="GA67" t="s">
        <v>1554</v>
      </c>
      <c r="GE67" t="s">
        <v>1555</v>
      </c>
      <c r="GI67" t="s">
        <v>1556</v>
      </c>
      <c r="GM67" t="s">
        <v>1557</v>
      </c>
      <c r="GO67" t="s">
        <v>1558</v>
      </c>
      <c r="GQ67" t="s">
        <v>1559</v>
      </c>
      <c r="GS67" t="s">
        <v>1560</v>
      </c>
      <c r="GU67" t="s">
        <v>1523</v>
      </c>
      <c r="GW67" t="s">
        <v>1561</v>
      </c>
      <c r="HA67" t="s">
        <v>1562</v>
      </c>
      <c r="HE67" t="s">
        <v>1563</v>
      </c>
      <c r="HS67" t="s">
        <v>1564</v>
      </c>
      <c r="HU67" t="s">
        <v>1565</v>
      </c>
      <c r="IC67" t="s">
        <v>1566</v>
      </c>
      <c r="IE67" t="s">
        <v>302</v>
      </c>
      <c r="II67" t="s">
        <v>1567</v>
      </c>
    </row>
    <row r="68" spans="2:247" hidden="1">
      <c r="B68" s="9">
        <v>1</v>
      </c>
      <c r="C68" s="10" t="s">
        <v>183</v>
      </c>
      <c r="D68" s="11" t="s">
        <v>184</v>
      </c>
      <c r="E68" s="12">
        <v>5</v>
      </c>
      <c r="F68" s="13" t="s">
        <v>565</v>
      </c>
      <c r="G68" s="11" t="s">
        <v>700</v>
      </c>
      <c r="H68" s="14">
        <v>21</v>
      </c>
      <c r="I68" s="15" t="s">
        <v>1431</v>
      </c>
      <c r="J68" s="19" t="s">
        <v>1568</v>
      </c>
      <c r="K68" s="109" t="s">
        <v>703</v>
      </c>
      <c r="L68" s="109" t="s">
        <v>1569</v>
      </c>
      <c r="M68" s="6" t="s">
        <v>190</v>
      </c>
      <c r="N68" s="6" t="s">
        <v>1570</v>
      </c>
      <c r="O68" s="6" t="s">
        <v>1571</v>
      </c>
      <c r="S68" t="s">
        <v>625</v>
      </c>
      <c r="V68" t="s">
        <v>901</v>
      </c>
      <c r="AC68" s="17">
        <v>10</v>
      </c>
      <c r="AE68" t="s">
        <v>274</v>
      </c>
      <c r="AI68" t="s">
        <v>619</v>
      </c>
      <c r="AM68" t="s">
        <v>763</v>
      </c>
      <c r="AO68" t="s">
        <v>1541</v>
      </c>
      <c r="AS68" t="s">
        <v>1572</v>
      </c>
      <c r="BA68" t="s">
        <v>1573</v>
      </c>
      <c r="BC68" t="s">
        <v>1574</v>
      </c>
      <c r="BK68" t="s">
        <v>1575</v>
      </c>
      <c r="BO68" t="s">
        <v>1576</v>
      </c>
      <c r="BS68" t="s">
        <v>1577</v>
      </c>
      <c r="BU68" t="s">
        <v>1541</v>
      </c>
      <c r="BY68" t="s">
        <v>1578</v>
      </c>
      <c r="CC68" t="s">
        <v>743</v>
      </c>
      <c r="CI68" t="s">
        <v>1579</v>
      </c>
      <c r="CM68" t="s">
        <v>1580</v>
      </c>
      <c r="CQ68" t="s">
        <v>1581</v>
      </c>
      <c r="CS68" t="s">
        <v>1582</v>
      </c>
      <c r="CU68" t="s">
        <v>1583</v>
      </c>
      <c r="CY68" t="s">
        <v>1584</v>
      </c>
      <c r="DA68" t="s">
        <v>1585</v>
      </c>
      <c r="DC68" t="s">
        <v>1586</v>
      </c>
      <c r="DI68" t="s">
        <v>1587</v>
      </c>
      <c r="DK68" t="s">
        <v>1588</v>
      </c>
      <c r="DQ68" t="s">
        <v>1589</v>
      </c>
      <c r="DS68" t="s">
        <v>1590</v>
      </c>
      <c r="DU68" t="s">
        <v>588</v>
      </c>
      <c r="DY68" t="s">
        <v>1591</v>
      </c>
      <c r="EA68" t="s">
        <v>1592</v>
      </c>
      <c r="EC68" t="s">
        <v>1593</v>
      </c>
      <c r="EG68" t="s">
        <v>1594</v>
      </c>
      <c r="EK68" t="s">
        <v>1595</v>
      </c>
      <c r="EM68" t="s">
        <v>1596</v>
      </c>
      <c r="EQ68" t="s">
        <v>1597</v>
      </c>
      <c r="EU68" t="s">
        <v>1598</v>
      </c>
      <c r="FA68" t="s">
        <v>674</v>
      </c>
      <c r="FE68" t="s">
        <v>1599</v>
      </c>
      <c r="FY68" t="s">
        <v>1600</v>
      </c>
      <c r="GE68" t="s">
        <v>1237</v>
      </c>
      <c r="GI68" t="s">
        <v>1601</v>
      </c>
      <c r="GM68" t="s">
        <v>1602</v>
      </c>
      <c r="GO68" t="s">
        <v>1463</v>
      </c>
      <c r="GQ68" t="s">
        <v>1603</v>
      </c>
      <c r="GS68" t="s">
        <v>1604</v>
      </c>
      <c r="GU68" t="s">
        <v>1605</v>
      </c>
      <c r="GW68" t="s">
        <v>1606</v>
      </c>
      <c r="HE68" t="s">
        <v>1607</v>
      </c>
      <c r="HS68" t="s">
        <v>1608</v>
      </c>
      <c r="HU68" t="s">
        <v>1609</v>
      </c>
      <c r="IC68" t="s">
        <v>1610</v>
      </c>
      <c r="IE68" t="s">
        <v>1611</v>
      </c>
      <c r="II68" t="s">
        <v>1612</v>
      </c>
    </row>
    <row r="69" spans="2:247" hidden="1">
      <c r="B69" s="9">
        <v>1</v>
      </c>
      <c r="C69" s="10" t="s">
        <v>183</v>
      </c>
      <c r="D69" s="11" t="s">
        <v>184</v>
      </c>
      <c r="E69" s="12">
        <v>5</v>
      </c>
      <c r="F69" s="13" t="s">
        <v>565</v>
      </c>
      <c r="G69" s="11" t="s">
        <v>700</v>
      </c>
      <c r="H69" s="14">
        <v>22</v>
      </c>
      <c r="I69" s="15" t="s">
        <v>1613</v>
      </c>
      <c r="J69" s="19" t="s">
        <v>1614</v>
      </c>
      <c r="K69" s="109" t="s">
        <v>703</v>
      </c>
      <c r="L69" s="109" t="s">
        <v>1615</v>
      </c>
      <c r="M69" s="6" t="s">
        <v>190</v>
      </c>
      <c r="N69" s="6" t="s">
        <v>1616</v>
      </c>
      <c r="O69" s="6" t="s">
        <v>1617</v>
      </c>
      <c r="S69" t="s">
        <v>586</v>
      </c>
      <c r="V69" t="s">
        <v>250</v>
      </c>
      <c r="AC69" s="17">
        <v>11</v>
      </c>
      <c r="AE69" t="s">
        <v>283</v>
      </c>
      <c r="AI69" t="s">
        <v>635</v>
      </c>
      <c r="AM69" t="s">
        <v>768</v>
      </c>
      <c r="AO69" t="s">
        <v>1618</v>
      </c>
      <c r="AS69" t="s">
        <v>1619</v>
      </c>
      <c r="BA69" t="s">
        <v>1620</v>
      </c>
      <c r="BC69" t="s">
        <v>1621</v>
      </c>
      <c r="BK69" t="s">
        <v>1622</v>
      </c>
      <c r="BU69" t="s">
        <v>1623</v>
      </c>
      <c r="CI69" t="s">
        <v>1624</v>
      </c>
      <c r="CM69" t="s">
        <v>243</v>
      </c>
      <c r="CS69" t="s">
        <v>1541</v>
      </c>
      <c r="CU69" t="s">
        <v>1368</v>
      </c>
      <c r="CY69" t="s">
        <v>1625</v>
      </c>
      <c r="DA69" t="s">
        <v>1626</v>
      </c>
      <c r="DC69" t="s">
        <v>1627</v>
      </c>
      <c r="DI69" t="s">
        <v>1628</v>
      </c>
      <c r="DK69" t="s">
        <v>1629</v>
      </c>
      <c r="DQ69" t="s">
        <v>1630</v>
      </c>
      <c r="DU69" t="s">
        <v>292</v>
      </c>
      <c r="EA69" t="s">
        <v>1631</v>
      </c>
      <c r="EC69" t="s">
        <v>1632</v>
      </c>
      <c r="EG69" t="s">
        <v>1633</v>
      </c>
      <c r="EK69" t="s">
        <v>642</v>
      </c>
      <c r="EM69" t="s">
        <v>1634</v>
      </c>
      <c r="EQ69" t="s">
        <v>697</v>
      </c>
      <c r="EU69" t="s">
        <v>1635</v>
      </c>
      <c r="FA69" t="s">
        <v>1636</v>
      </c>
      <c r="FE69" t="s">
        <v>1637</v>
      </c>
      <c r="FY69" t="s">
        <v>1638</v>
      </c>
      <c r="GE69" t="s">
        <v>1639</v>
      </c>
      <c r="GI69" t="s">
        <v>1640</v>
      </c>
      <c r="GM69" t="s">
        <v>1641</v>
      </c>
      <c r="GO69" t="s">
        <v>1600</v>
      </c>
      <c r="GQ69" t="s">
        <v>1642</v>
      </c>
      <c r="GS69" t="s">
        <v>1643</v>
      </c>
      <c r="GU69" t="s">
        <v>1644</v>
      </c>
      <c r="GW69" t="s">
        <v>1645</v>
      </c>
      <c r="HE69" t="s">
        <v>1646</v>
      </c>
      <c r="HS69" t="s">
        <v>1349</v>
      </c>
      <c r="HU69" t="s">
        <v>1647</v>
      </c>
      <c r="IC69" t="s">
        <v>1648</v>
      </c>
      <c r="IE69" t="s">
        <v>1649</v>
      </c>
      <c r="II69" t="s">
        <v>572</v>
      </c>
    </row>
    <row r="70" spans="2:247" hidden="1">
      <c r="B70" s="9">
        <v>1</v>
      </c>
      <c r="C70" s="10" t="s">
        <v>183</v>
      </c>
      <c r="D70" s="11" t="s">
        <v>184</v>
      </c>
      <c r="E70" s="12">
        <v>5</v>
      </c>
      <c r="F70" s="13" t="s">
        <v>565</v>
      </c>
      <c r="G70" s="11" t="s">
        <v>700</v>
      </c>
      <c r="H70" s="14">
        <v>23</v>
      </c>
      <c r="I70" s="15" t="s">
        <v>1650</v>
      </c>
      <c r="J70" s="19" t="s">
        <v>1651</v>
      </c>
      <c r="K70" s="109" t="s">
        <v>703</v>
      </c>
      <c r="L70" s="109" t="s">
        <v>1652</v>
      </c>
      <c r="M70" s="6" t="s">
        <v>190</v>
      </c>
      <c r="N70" s="6" t="s">
        <v>1653</v>
      </c>
      <c r="O70" s="6" t="s">
        <v>1654</v>
      </c>
      <c r="S70" t="s">
        <v>259</v>
      </c>
      <c r="V70" t="s">
        <v>927</v>
      </c>
      <c r="AC70" s="17">
        <v>12</v>
      </c>
      <c r="AE70" t="s">
        <v>293</v>
      </c>
      <c r="AI70" t="s">
        <v>649</v>
      </c>
      <c r="AM70" t="s">
        <v>878</v>
      </c>
      <c r="AO70" t="s">
        <v>1292</v>
      </c>
      <c r="AS70" t="s">
        <v>1655</v>
      </c>
      <c r="BA70" t="s">
        <v>1656</v>
      </c>
      <c r="BK70" t="s">
        <v>1657</v>
      </c>
      <c r="CI70" t="s">
        <v>1658</v>
      </c>
      <c r="CM70" t="s">
        <v>253</v>
      </c>
      <c r="CS70" t="s">
        <v>1659</v>
      </c>
      <c r="CU70" t="s">
        <v>1660</v>
      </c>
      <c r="CY70" t="s">
        <v>1661</v>
      </c>
      <c r="DA70" t="s">
        <v>1662</v>
      </c>
      <c r="DC70" t="s">
        <v>1663</v>
      </c>
      <c r="DK70" t="s">
        <v>1608</v>
      </c>
      <c r="DQ70" t="s">
        <v>1664</v>
      </c>
      <c r="DU70" t="s">
        <v>1665</v>
      </c>
      <c r="EC70" t="s">
        <v>1666</v>
      </c>
      <c r="EG70" t="s">
        <v>1463</v>
      </c>
      <c r="EK70" t="s">
        <v>1667</v>
      </c>
      <c r="EM70" t="s">
        <v>1140</v>
      </c>
      <c r="EQ70" t="s">
        <v>1668</v>
      </c>
      <c r="EU70" t="s">
        <v>1541</v>
      </c>
      <c r="FA70" t="s">
        <v>1669</v>
      </c>
      <c r="FY70" t="s">
        <v>1670</v>
      </c>
      <c r="GE70" t="s">
        <v>1671</v>
      </c>
      <c r="GI70" t="s">
        <v>1672</v>
      </c>
      <c r="GM70" t="s">
        <v>1673</v>
      </c>
      <c r="GO70" t="s">
        <v>1674</v>
      </c>
      <c r="GS70" t="s">
        <v>1675</v>
      </c>
      <c r="GU70" t="s">
        <v>320</v>
      </c>
      <c r="GW70" t="s">
        <v>1676</v>
      </c>
      <c r="HS70" t="s">
        <v>1677</v>
      </c>
      <c r="IC70" t="s">
        <v>1678</v>
      </c>
      <c r="IE70" t="s">
        <v>1679</v>
      </c>
      <c r="II70" t="s">
        <v>573</v>
      </c>
    </row>
    <row r="71" spans="2:247" hidden="1">
      <c r="B71" s="9">
        <v>1</v>
      </c>
      <c r="C71" s="10" t="s">
        <v>183</v>
      </c>
      <c r="D71" s="11" t="s">
        <v>184</v>
      </c>
      <c r="E71" s="12">
        <v>6</v>
      </c>
      <c r="F71" s="13" t="s">
        <v>584</v>
      </c>
      <c r="G71" s="11" t="s">
        <v>774</v>
      </c>
      <c r="H71" s="14">
        <v>1</v>
      </c>
      <c r="I71" s="15" t="s">
        <v>960</v>
      </c>
      <c r="J71" s="19" t="s">
        <v>1680</v>
      </c>
      <c r="K71" s="109" t="s">
        <v>1681</v>
      </c>
      <c r="L71" s="109" t="s">
        <v>1682</v>
      </c>
      <c r="M71" s="6" t="s">
        <v>190</v>
      </c>
      <c r="N71" s="6" t="s">
        <v>1683</v>
      </c>
      <c r="O71" s="6" t="s">
        <v>1684</v>
      </c>
      <c r="S71" t="s">
        <v>589</v>
      </c>
      <c r="V71" t="s">
        <v>1685</v>
      </c>
      <c r="AC71" s="17">
        <v>13</v>
      </c>
      <c r="AE71" t="s">
        <v>302</v>
      </c>
      <c r="AM71" t="s">
        <v>948</v>
      </c>
      <c r="BA71" t="s">
        <v>1686</v>
      </c>
      <c r="BK71" t="s">
        <v>1687</v>
      </c>
      <c r="CI71" t="s">
        <v>1436</v>
      </c>
      <c r="CM71" t="s">
        <v>1688</v>
      </c>
      <c r="CS71" t="s">
        <v>1670</v>
      </c>
      <c r="CU71" t="s">
        <v>1689</v>
      </c>
      <c r="CY71" t="s">
        <v>1690</v>
      </c>
      <c r="DA71" t="s">
        <v>1691</v>
      </c>
      <c r="DC71" t="s">
        <v>1692</v>
      </c>
      <c r="DK71" t="s">
        <v>1693</v>
      </c>
      <c r="DU71" t="s">
        <v>1694</v>
      </c>
      <c r="EM71" t="s">
        <v>1695</v>
      </c>
      <c r="EQ71" t="s">
        <v>1431</v>
      </c>
      <c r="FA71" t="s">
        <v>1696</v>
      </c>
      <c r="FY71" t="s">
        <v>1697</v>
      </c>
      <c r="GI71" t="s">
        <v>577</v>
      </c>
      <c r="GO71" t="s">
        <v>1698</v>
      </c>
      <c r="GS71" t="s">
        <v>1699</v>
      </c>
      <c r="GU71" t="s">
        <v>1700</v>
      </c>
      <c r="GW71" t="s">
        <v>1701</v>
      </c>
      <c r="HS71" t="s">
        <v>1702</v>
      </c>
      <c r="IC71" t="s">
        <v>551</v>
      </c>
      <c r="IE71" t="s">
        <v>1703</v>
      </c>
      <c r="II71" t="s">
        <v>1704</v>
      </c>
    </row>
    <row r="72" spans="2:247" hidden="1">
      <c r="B72" s="9">
        <v>1</v>
      </c>
      <c r="C72" s="10" t="s">
        <v>183</v>
      </c>
      <c r="D72" s="11" t="s">
        <v>184</v>
      </c>
      <c r="E72" s="12">
        <v>6</v>
      </c>
      <c r="F72" s="13" t="s">
        <v>584</v>
      </c>
      <c r="G72" s="11" t="s">
        <v>774</v>
      </c>
      <c r="H72" s="14">
        <v>2</v>
      </c>
      <c r="I72" s="15" t="s">
        <v>884</v>
      </c>
      <c r="J72" s="19" t="s">
        <v>1705</v>
      </c>
      <c r="K72" s="109" t="s">
        <v>1681</v>
      </c>
      <c r="L72" s="109" t="s">
        <v>1706</v>
      </c>
      <c r="M72" s="6" t="s">
        <v>190</v>
      </c>
      <c r="N72" s="6" t="s">
        <v>1707</v>
      </c>
      <c r="O72" s="6" t="s">
        <v>1708</v>
      </c>
      <c r="S72" t="s">
        <v>493</v>
      </c>
      <c r="V72" t="s">
        <v>1028</v>
      </c>
      <c r="AC72" s="17">
        <v>14</v>
      </c>
      <c r="AE72" t="s">
        <v>312</v>
      </c>
      <c r="AM72" t="s">
        <v>1032</v>
      </c>
      <c r="BA72" t="s">
        <v>1709</v>
      </c>
      <c r="BK72" t="s">
        <v>657</v>
      </c>
      <c r="CI72" t="s">
        <v>1710</v>
      </c>
      <c r="CM72" t="s">
        <v>1711</v>
      </c>
      <c r="CS72" t="s">
        <v>1712</v>
      </c>
      <c r="CU72" t="s">
        <v>1713</v>
      </c>
      <c r="DA72" t="s">
        <v>1714</v>
      </c>
      <c r="DC72" t="s">
        <v>1715</v>
      </c>
      <c r="DK72" t="s">
        <v>1716</v>
      </c>
      <c r="DU72" t="s">
        <v>1717</v>
      </c>
      <c r="EM72" t="s">
        <v>1718</v>
      </c>
      <c r="EQ72" t="s">
        <v>1719</v>
      </c>
      <c r="FY72" t="s">
        <v>1720</v>
      </c>
      <c r="GI72" t="s">
        <v>1721</v>
      </c>
      <c r="GS72" t="s">
        <v>1722</v>
      </c>
      <c r="GU72" t="s">
        <v>1723</v>
      </c>
      <c r="HS72" t="s">
        <v>1724</v>
      </c>
      <c r="IC72" t="s">
        <v>1725</v>
      </c>
      <c r="IE72" t="s">
        <v>1726</v>
      </c>
      <c r="II72" t="s">
        <v>1727</v>
      </c>
    </row>
    <row r="73" spans="2:247" hidden="1">
      <c r="B73" s="9">
        <v>1</v>
      </c>
      <c r="C73" s="10" t="s">
        <v>183</v>
      </c>
      <c r="D73" s="11" t="s">
        <v>184</v>
      </c>
      <c r="E73" s="12">
        <v>6</v>
      </c>
      <c r="F73" s="13" t="s">
        <v>584</v>
      </c>
      <c r="G73" s="11" t="s">
        <v>774</v>
      </c>
      <c r="H73" s="14">
        <v>3</v>
      </c>
      <c r="I73" s="15" t="s">
        <v>954</v>
      </c>
      <c r="J73" s="19" t="s">
        <v>1728</v>
      </c>
      <c r="K73" s="109" t="s">
        <v>1681</v>
      </c>
      <c r="L73" s="109" t="s">
        <v>1729</v>
      </c>
      <c r="M73" s="6" t="s">
        <v>190</v>
      </c>
      <c r="N73" s="6" t="s">
        <v>1730</v>
      </c>
      <c r="O73" s="6" t="s">
        <v>1731</v>
      </c>
      <c r="S73" t="s">
        <v>506</v>
      </c>
      <c r="V73" t="s">
        <v>973</v>
      </c>
      <c r="AC73" s="17">
        <v>15</v>
      </c>
      <c r="AE73" t="s">
        <v>321</v>
      </c>
      <c r="AM73" t="s">
        <v>1125</v>
      </c>
      <c r="BA73" t="s">
        <v>1732</v>
      </c>
      <c r="BK73" t="s">
        <v>1733</v>
      </c>
      <c r="CI73" t="s">
        <v>1180</v>
      </c>
      <c r="CM73" t="s">
        <v>1734</v>
      </c>
      <c r="CU73" t="s">
        <v>1735</v>
      </c>
      <c r="DC73" t="s">
        <v>1736</v>
      </c>
      <c r="DK73" t="s">
        <v>1737</v>
      </c>
      <c r="DU73" t="s">
        <v>1215</v>
      </c>
      <c r="EM73" t="s">
        <v>1738</v>
      </c>
      <c r="EQ73" t="s">
        <v>1739</v>
      </c>
      <c r="GI73" t="s">
        <v>1740</v>
      </c>
      <c r="GS73" t="s">
        <v>1741</v>
      </c>
      <c r="GU73" t="s">
        <v>1742</v>
      </c>
      <c r="IC73" t="s">
        <v>1743</v>
      </c>
      <c r="IE73" t="s">
        <v>1744</v>
      </c>
      <c r="II73" t="s">
        <v>1745</v>
      </c>
    </row>
    <row r="74" spans="2:247" hidden="1">
      <c r="B74" s="9">
        <v>1</v>
      </c>
      <c r="C74" s="10" t="s">
        <v>183</v>
      </c>
      <c r="D74" s="11" t="s">
        <v>184</v>
      </c>
      <c r="E74" s="12">
        <v>6</v>
      </c>
      <c r="F74" s="13" t="s">
        <v>584</v>
      </c>
      <c r="G74" s="11" t="s">
        <v>774</v>
      </c>
      <c r="H74" s="14">
        <v>4</v>
      </c>
      <c r="I74" s="15" t="s">
        <v>1037</v>
      </c>
      <c r="J74" s="19" t="s">
        <v>1746</v>
      </c>
      <c r="K74" s="109" t="s">
        <v>1681</v>
      </c>
      <c r="L74" s="109" t="s">
        <v>1747</v>
      </c>
      <c r="M74" s="6" t="s">
        <v>190</v>
      </c>
      <c r="N74" s="6" t="s">
        <v>1748</v>
      </c>
      <c r="O74" s="6" t="s">
        <v>1749</v>
      </c>
      <c r="S74" t="s">
        <v>504</v>
      </c>
      <c r="V74" t="s">
        <v>902</v>
      </c>
      <c r="AC74" s="17">
        <v>16</v>
      </c>
      <c r="AE74" t="s">
        <v>330</v>
      </c>
      <c r="AM74" t="s">
        <v>1215</v>
      </c>
      <c r="BK74" t="s">
        <v>1750</v>
      </c>
      <c r="CI74" t="s">
        <v>1751</v>
      </c>
      <c r="CM74" t="s">
        <v>1752</v>
      </c>
      <c r="CU74" t="s">
        <v>263</v>
      </c>
      <c r="DC74" t="s">
        <v>1753</v>
      </c>
      <c r="DK74" t="s">
        <v>1754</v>
      </c>
      <c r="DU74" t="s">
        <v>1463</v>
      </c>
      <c r="EM74" t="s">
        <v>1755</v>
      </c>
      <c r="GI74" t="s">
        <v>1756</v>
      </c>
      <c r="GS74" t="s">
        <v>1590</v>
      </c>
      <c r="GU74" t="s">
        <v>1757</v>
      </c>
      <c r="IC74" t="s">
        <v>1758</v>
      </c>
      <c r="II74" t="s">
        <v>1759</v>
      </c>
    </row>
    <row r="75" spans="2:247" hidden="1">
      <c r="B75" s="9">
        <v>1</v>
      </c>
      <c r="C75" s="10" t="s">
        <v>183</v>
      </c>
      <c r="D75" s="11" t="s">
        <v>184</v>
      </c>
      <c r="E75" s="12">
        <v>6</v>
      </c>
      <c r="F75" s="13" t="s">
        <v>584</v>
      </c>
      <c r="G75" s="11" t="s">
        <v>774</v>
      </c>
      <c r="H75" s="14">
        <v>5</v>
      </c>
      <c r="I75" s="15" t="s">
        <v>1130</v>
      </c>
      <c r="J75" s="19" t="s">
        <v>1760</v>
      </c>
      <c r="K75" s="109" t="s">
        <v>1681</v>
      </c>
      <c r="L75" s="109" t="s">
        <v>1761</v>
      </c>
      <c r="M75" s="6" t="s">
        <v>190</v>
      </c>
      <c r="N75" s="6" t="s">
        <v>1762</v>
      </c>
      <c r="O75" s="6" t="s">
        <v>1763</v>
      </c>
      <c r="S75" t="s">
        <v>555</v>
      </c>
      <c r="V75" t="s">
        <v>1196</v>
      </c>
      <c r="AC75" s="17">
        <v>17</v>
      </c>
      <c r="AE75" t="s">
        <v>340</v>
      </c>
      <c r="AM75" t="s">
        <v>1299</v>
      </c>
      <c r="CI75" t="s">
        <v>1764</v>
      </c>
      <c r="CM75" t="s">
        <v>1765</v>
      </c>
      <c r="CU75" t="s">
        <v>1766</v>
      </c>
      <c r="DC75" t="s">
        <v>1767</v>
      </c>
      <c r="DU75" t="s">
        <v>1354</v>
      </c>
      <c r="EM75" t="s">
        <v>1768</v>
      </c>
      <c r="GI75" t="s">
        <v>1769</v>
      </c>
      <c r="GU75" t="s">
        <v>1770</v>
      </c>
      <c r="IC75" t="s">
        <v>1386</v>
      </c>
      <c r="II75" t="s">
        <v>1771</v>
      </c>
    </row>
    <row r="76" spans="2:247" hidden="1">
      <c r="B76" s="9">
        <v>1</v>
      </c>
      <c r="C76" s="10" t="s">
        <v>183</v>
      </c>
      <c r="D76" s="11" t="s">
        <v>184</v>
      </c>
      <c r="E76" s="12">
        <v>6</v>
      </c>
      <c r="F76" s="13" t="s">
        <v>584</v>
      </c>
      <c r="G76" s="11" t="s">
        <v>774</v>
      </c>
      <c r="H76" s="14">
        <v>6</v>
      </c>
      <c r="I76" s="15" t="s">
        <v>1220</v>
      </c>
      <c r="J76" s="19" t="s">
        <v>1772</v>
      </c>
      <c r="K76" s="109" t="s">
        <v>1681</v>
      </c>
      <c r="L76" s="109" t="s">
        <v>1773</v>
      </c>
      <c r="M76" s="6" t="s">
        <v>190</v>
      </c>
      <c r="N76" s="6" t="s">
        <v>1774</v>
      </c>
      <c r="O76" s="6" t="s">
        <v>1775</v>
      </c>
      <c r="S76" t="s">
        <v>512</v>
      </c>
      <c r="V76" t="s">
        <v>1776</v>
      </c>
      <c r="AC76" s="17">
        <v>18</v>
      </c>
      <c r="AE76" t="s">
        <v>350</v>
      </c>
      <c r="AM76" t="s">
        <v>1180</v>
      </c>
      <c r="CI76" t="s">
        <v>1777</v>
      </c>
      <c r="CU76" t="s">
        <v>1778</v>
      </c>
      <c r="DC76" t="s">
        <v>1779</v>
      </c>
      <c r="DU76" t="s">
        <v>1780</v>
      </c>
      <c r="EM76" t="s">
        <v>1781</v>
      </c>
      <c r="GI76" t="s">
        <v>1782</v>
      </c>
      <c r="GU76" t="s">
        <v>1783</v>
      </c>
      <c r="IC76" t="s">
        <v>1784</v>
      </c>
      <c r="II76" t="s">
        <v>1785</v>
      </c>
    </row>
    <row r="77" spans="2:247" hidden="1">
      <c r="B77" s="9">
        <v>1</v>
      </c>
      <c r="C77" s="10" t="s">
        <v>183</v>
      </c>
      <c r="D77" s="11" t="s">
        <v>184</v>
      </c>
      <c r="E77" s="12">
        <v>6</v>
      </c>
      <c r="F77" s="13" t="s">
        <v>584</v>
      </c>
      <c r="G77" s="11" t="s">
        <v>774</v>
      </c>
      <c r="H77" s="14">
        <v>7</v>
      </c>
      <c r="I77" s="15" t="s">
        <v>1304</v>
      </c>
      <c r="J77" s="19" t="s">
        <v>1786</v>
      </c>
      <c r="K77" s="109" t="s">
        <v>1681</v>
      </c>
      <c r="L77" s="109" t="s">
        <v>1787</v>
      </c>
      <c r="M77" s="6" t="s">
        <v>190</v>
      </c>
      <c r="N77" s="6" t="s">
        <v>1788</v>
      </c>
      <c r="O77" s="6" t="s">
        <v>1789</v>
      </c>
      <c r="S77" t="s">
        <v>629</v>
      </c>
      <c r="V77" t="s">
        <v>1068</v>
      </c>
      <c r="AC77" s="17">
        <v>19</v>
      </c>
      <c r="AE77" t="s">
        <v>360</v>
      </c>
      <c r="AM77" t="s">
        <v>1452</v>
      </c>
      <c r="CI77" t="s">
        <v>1790</v>
      </c>
      <c r="CU77" t="s">
        <v>1791</v>
      </c>
      <c r="DC77" t="s">
        <v>1792</v>
      </c>
      <c r="DU77" t="s">
        <v>1070</v>
      </c>
      <c r="EM77" t="s">
        <v>1793</v>
      </c>
      <c r="GI77" t="s">
        <v>646</v>
      </c>
      <c r="GU77" t="s">
        <v>1794</v>
      </c>
      <c r="IC77" t="s">
        <v>1486</v>
      </c>
      <c r="II77" t="s">
        <v>1795</v>
      </c>
    </row>
    <row r="78" spans="2:247" hidden="1">
      <c r="B78" s="9">
        <v>1</v>
      </c>
      <c r="C78" s="10" t="s">
        <v>183</v>
      </c>
      <c r="D78" s="11" t="s">
        <v>184</v>
      </c>
      <c r="E78" s="12">
        <v>6</v>
      </c>
      <c r="F78" s="13" t="s">
        <v>584</v>
      </c>
      <c r="G78" s="11" t="s">
        <v>774</v>
      </c>
      <c r="H78" s="14">
        <v>8</v>
      </c>
      <c r="I78" s="15" t="s">
        <v>1383</v>
      </c>
      <c r="J78" s="19" t="s">
        <v>1796</v>
      </c>
      <c r="K78" s="109" t="s">
        <v>1681</v>
      </c>
      <c r="L78" s="109" t="s">
        <v>1797</v>
      </c>
      <c r="M78" s="6" t="s">
        <v>190</v>
      </c>
      <c r="N78" s="6" t="s">
        <v>1798</v>
      </c>
      <c r="O78" s="6" t="s">
        <v>1799</v>
      </c>
      <c r="S78" t="s">
        <v>432</v>
      </c>
      <c r="V78" t="s">
        <v>1800</v>
      </c>
      <c r="AC78" s="17">
        <v>20</v>
      </c>
      <c r="AE78" t="s">
        <v>370</v>
      </c>
      <c r="AM78" t="s">
        <v>1518</v>
      </c>
      <c r="CI78" t="s">
        <v>1801</v>
      </c>
      <c r="CU78" t="s">
        <v>1802</v>
      </c>
      <c r="DC78" t="s">
        <v>1803</v>
      </c>
      <c r="DU78" t="s">
        <v>1804</v>
      </c>
      <c r="GU78" t="s">
        <v>1805</v>
      </c>
      <c r="IC78" t="s">
        <v>1806</v>
      </c>
      <c r="II78" t="s">
        <v>1807</v>
      </c>
    </row>
    <row r="79" spans="2:247" hidden="1">
      <c r="B79" s="9">
        <v>1</v>
      </c>
      <c r="C79" s="10" t="s">
        <v>183</v>
      </c>
      <c r="D79" s="11" t="s">
        <v>184</v>
      </c>
      <c r="E79" s="12">
        <v>6</v>
      </c>
      <c r="F79" s="13" t="s">
        <v>584</v>
      </c>
      <c r="G79" s="11" t="s">
        <v>774</v>
      </c>
      <c r="H79" s="14">
        <v>9</v>
      </c>
      <c r="I79" s="15" t="s">
        <v>1458</v>
      </c>
      <c r="J79" s="19" t="s">
        <v>1808</v>
      </c>
      <c r="K79" s="109" t="s">
        <v>1681</v>
      </c>
      <c r="L79" s="109" t="s">
        <v>1809</v>
      </c>
      <c r="M79" s="6" t="s">
        <v>190</v>
      </c>
      <c r="N79" s="6" t="s">
        <v>1810</v>
      </c>
      <c r="O79" s="6" t="s">
        <v>1811</v>
      </c>
      <c r="S79" t="s">
        <v>195</v>
      </c>
      <c r="V79" t="s">
        <v>912</v>
      </c>
      <c r="AC79" s="17">
        <v>21</v>
      </c>
      <c r="AE79" t="s">
        <v>380</v>
      </c>
      <c r="AM79" t="s">
        <v>1431</v>
      </c>
      <c r="CU79" t="s">
        <v>1812</v>
      </c>
      <c r="DU79" t="s">
        <v>1813</v>
      </c>
      <c r="IC79" t="s">
        <v>1814</v>
      </c>
      <c r="II79" t="s">
        <v>1815</v>
      </c>
    </row>
    <row r="80" spans="2:247" hidden="1">
      <c r="B80" s="9">
        <v>1</v>
      </c>
      <c r="C80" s="10" t="s">
        <v>183</v>
      </c>
      <c r="D80" s="11" t="s">
        <v>184</v>
      </c>
      <c r="E80" s="12">
        <v>6</v>
      </c>
      <c r="F80" s="13" t="s">
        <v>584</v>
      </c>
      <c r="G80" s="11" t="s">
        <v>774</v>
      </c>
      <c r="H80" s="14">
        <v>10</v>
      </c>
      <c r="I80" s="15" t="s">
        <v>1541</v>
      </c>
      <c r="J80" s="19" t="s">
        <v>1816</v>
      </c>
      <c r="K80" s="109" t="s">
        <v>1681</v>
      </c>
      <c r="L80" s="109" t="s">
        <v>1817</v>
      </c>
      <c r="M80" s="6" t="s">
        <v>190</v>
      </c>
      <c r="N80" s="6" t="s">
        <v>1818</v>
      </c>
      <c r="O80" s="6" t="s">
        <v>1819</v>
      </c>
      <c r="S80" t="s">
        <v>492</v>
      </c>
      <c r="V80" t="s">
        <v>889</v>
      </c>
      <c r="AC80" s="17">
        <v>22</v>
      </c>
      <c r="AM80" t="s">
        <v>1613</v>
      </c>
      <c r="CU80" t="s">
        <v>1820</v>
      </c>
      <c r="IC80" t="s">
        <v>1821</v>
      </c>
      <c r="II80" t="s">
        <v>1822</v>
      </c>
    </row>
    <row r="81" spans="2:243" hidden="1">
      <c r="B81" s="9">
        <v>1</v>
      </c>
      <c r="C81" s="10" t="s">
        <v>183</v>
      </c>
      <c r="D81" s="11" t="s">
        <v>184</v>
      </c>
      <c r="E81" s="12">
        <v>6</v>
      </c>
      <c r="F81" s="13" t="s">
        <v>584</v>
      </c>
      <c r="G81" s="11" t="s">
        <v>774</v>
      </c>
      <c r="H81" s="14">
        <v>11</v>
      </c>
      <c r="I81" s="15" t="s">
        <v>1618</v>
      </c>
      <c r="J81" s="19" t="s">
        <v>1823</v>
      </c>
      <c r="K81" s="109" t="s">
        <v>1681</v>
      </c>
      <c r="L81" s="109" t="s">
        <v>1824</v>
      </c>
      <c r="M81" s="6" t="s">
        <v>190</v>
      </c>
      <c r="N81" s="6" t="s">
        <v>1825</v>
      </c>
      <c r="O81" s="6" t="s">
        <v>1826</v>
      </c>
      <c r="S81" t="s">
        <v>552</v>
      </c>
      <c r="V81" t="s">
        <v>270</v>
      </c>
      <c r="AC81" s="17">
        <v>23</v>
      </c>
      <c r="AM81" t="s">
        <v>1650</v>
      </c>
      <c r="CU81" t="s">
        <v>1827</v>
      </c>
      <c r="IC81" t="s">
        <v>1828</v>
      </c>
      <c r="II81" t="s">
        <v>1718</v>
      </c>
    </row>
    <row r="82" spans="2:243" hidden="1">
      <c r="B82" s="9">
        <v>1</v>
      </c>
      <c r="C82" s="10" t="s">
        <v>183</v>
      </c>
      <c r="D82" s="11" t="s">
        <v>184</v>
      </c>
      <c r="E82" s="12">
        <v>6</v>
      </c>
      <c r="F82" s="13" t="s">
        <v>584</v>
      </c>
      <c r="G82" s="11" t="s">
        <v>774</v>
      </c>
      <c r="H82" s="14">
        <v>12</v>
      </c>
      <c r="I82" s="15" t="s">
        <v>1292</v>
      </c>
      <c r="J82" s="19" t="s">
        <v>1829</v>
      </c>
      <c r="K82" s="109" t="s">
        <v>1681</v>
      </c>
      <c r="L82" s="109" t="s">
        <v>1830</v>
      </c>
      <c r="M82" s="6" t="s">
        <v>190</v>
      </c>
      <c r="N82" s="6" t="s">
        <v>1831</v>
      </c>
      <c r="O82" s="6" t="s">
        <v>1832</v>
      </c>
      <c r="S82" t="s">
        <v>607</v>
      </c>
      <c r="V82" t="s">
        <v>280</v>
      </c>
      <c r="AC82" s="17">
        <v>24</v>
      </c>
      <c r="CU82" t="s">
        <v>1833</v>
      </c>
      <c r="IC82" t="s">
        <v>1834</v>
      </c>
      <c r="II82" t="s">
        <v>1835</v>
      </c>
    </row>
    <row r="83" spans="2:243" hidden="1">
      <c r="B83" s="9">
        <v>1</v>
      </c>
      <c r="C83" s="10" t="s">
        <v>183</v>
      </c>
      <c r="D83" s="11" t="s">
        <v>184</v>
      </c>
      <c r="E83" s="12">
        <v>7</v>
      </c>
      <c r="F83" s="13" t="s">
        <v>605</v>
      </c>
      <c r="G83" s="11" t="s">
        <v>775</v>
      </c>
      <c r="H83" s="14">
        <v>1</v>
      </c>
      <c r="I83" s="15" t="s">
        <v>885</v>
      </c>
      <c r="J83" s="19" t="s">
        <v>1836</v>
      </c>
      <c r="K83" s="109" t="s">
        <v>1837</v>
      </c>
      <c r="L83" s="109" t="s">
        <v>1838</v>
      </c>
      <c r="M83" s="6" t="s">
        <v>190</v>
      </c>
      <c r="N83" s="6" t="s">
        <v>1839</v>
      </c>
      <c r="O83" s="6" t="s">
        <v>1840</v>
      </c>
      <c r="S83" t="s">
        <v>526</v>
      </c>
      <c r="V83" t="s">
        <v>1841</v>
      </c>
      <c r="AC83" s="17">
        <v>25</v>
      </c>
      <c r="CU83" t="s">
        <v>1842</v>
      </c>
      <c r="IC83" t="s">
        <v>1843</v>
      </c>
      <c r="II83" t="s">
        <v>1844</v>
      </c>
    </row>
    <row r="84" spans="2:243" hidden="1">
      <c r="B84" s="9">
        <v>1</v>
      </c>
      <c r="C84" s="10" t="s">
        <v>183</v>
      </c>
      <c r="D84" s="11" t="s">
        <v>184</v>
      </c>
      <c r="E84" s="12">
        <v>7</v>
      </c>
      <c r="F84" s="13" t="s">
        <v>605</v>
      </c>
      <c r="G84" s="11" t="s">
        <v>775</v>
      </c>
      <c r="H84" s="14">
        <v>2</v>
      </c>
      <c r="I84" s="15" t="s">
        <v>955</v>
      </c>
      <c r="J84" s="19" t="s">
        <v>1845</v>
      </c>
      <c r="K84" s="109" t="s">
        <v>1837</v>
      </c>
      <c r="L84" s="109" t="s">
        <v>1846</v>
      </c>
      <c r="M84" s="6" t="s">
        <v>190</v>
      </c>
      <c r="N84" s="6" t="s">
        <v>1847</v>
      </c>
      <c r="O84" s="6" t="s">
        <v>1848</v>
      </c>
      <c r="S84" t="s">
        <v>610</v>
      </c>
      <c r="V84" t="s">
        <v>1849</v>
      </c>
      <c r="AC84" s="17">
        <v>26</v>
      </c>
      <c r="CU84" t="s">
        <v>1850</v>
      </c>
      <c r="IC84" t="s">
        <v>1851</v>
      </c>
      <c r="II84" t="s">
        <v>1852</v>
      </c>
    </row>
    <row r="85" spans="2:243" hidden="1">
      <c r="B85" s="9">
        <v>1</v>
      </c>
      <c r="C85" s="10" t="s">
        <v>183</v>
      </c>
      <c r="D85" s="11" t="s">
        <v>184</v>
      </c>
      <c r="E85" s="12">
        <v>7</v>
      </c>
      <c r="F85" s="13" t="s">
        <v>605</v>
      </c>
      <c r="G85" s="11" t="s">
        <v>775</v>
      </c>
      <c r="H85" s="14">
        <v>3</v>
      </c>
      <c r="I85" s="15" t="s">
        <v>1038</v>
      </c>
      <c r="J85" s="19" t="s">
        <v>1853</v>
      </c>
      <c r="K85" s="109" t="s">
        <v>1837</v>
      </c>
      <c r="L85" s="109" t="s">
        <v>1854</v>
      </c>
      <c r="M85" s="6" t="s">
        <v>190</v>
      </c>
      <c r="N85" s="6" t="s">
        <v>1855</v>
      </c>
      <c r="O85" s="6" t="s">
        <v>1856</v>
      </c>
      <c r="S85" t="s">
        <v>535</v>
      </c>
      <c r="V85" t="s">
        <v>289</v>
      </c>
      <c r="AC85" s="17">
        <v>27</v>
      </c>
      <c r="CU85" t="s">
        <v>1857</v>
      </c>
      <c r="IC85" t="s">
        <v>1858</v>
      </c>
      <c r="II85" t="s">
        <v>1859</v>
      </c>
    </row>
    <row r="86" spans="2:243" hidden="1">
      <c r="B86" s="9">
        <v>1</v>
      </c>
      <c r="C86" s="10" t="s">
        <v>183</v>
      </c>
      <c r="D86" s="11" t="s">
        <v>184</v>
      </c>
      <c r="E86" s="12">
        <v>7</v>
      </c>
      <c r="F86" s="13" t="s">
        <v>605</v>
      </c>
      <c r="G86" s="11" t="s">
        <v>775</v>
      </c>
      <c r="H86" s="14">
        <v>4</v>
      </c>
      <c r="I86" s="15" t="s">
        <v>1131</v>
      </c>
      <c r="J86" s="19" t="s">
        <v>1860</v>
      </c>
      <c r="K86" s="109" t="s">
        <v>1837</v>
      </c>
      <c r="L86" s="109" t="s">
        <v>1861</v>
      </c>
      <c r="M86" s="6" t="s">
        <v>190</v>
      </c>
      <c r="N86" s="6" t="s">
        <v>1862</v>
      </c>
      <c r="O86" s="6" t="s">
        <v>1863</v>
      </c>
      <c r="S86" t="s">
        <v>549</v>
      </c>
      <c r="V86" t="s">
        <v>941</v>
      </c>
      <c r="AC86" s="17">
        <v>28</v>
      </c>
      <c r="CU86" t="s">
        <v>1864</v>
      </c>
      <c r="IC86" t="s">
        <v>1865</v>
      </c>
      <c r="II86" t="s">
        <v>1866</v>
      </c>
    </row>
    <row r="87" spans="2:243" hidden="1">
      <c r="B87" s="9">
        <v>1</v>
      </c>
      <c r="C87" s="10" t="s">
        <v>183</v>
      </c>
      <c r="D87" s="11" t="s">
        <v>184</v>
      </c>
      <c r="E87" s="12">
        <v>7</v>
      </c>
      <c r="F87" s="13" t="s">
        <v>605</v>
      </c>
      <c r="G87" s="11" t="s">
        <v>775</v>
      </c>
      <c r="H87" s="14">
        <v>5</v>
      </c>
      <c r="I87" s="15" t="s">
        <v>1221</v>
      </c>
      <c r="J87" s="19" t="s">
        <v>1867</v>
      </c>
      <c r="K87" s="109" t="s">
        <v>1837</v>
      </c>
      <c r="L87" s="109" t="s">
        <v>1868</v>
      </c>
      <c r="M87" s="6" t="s">
        <v>190</v>
      </c>
      <c r="N87" s="6" t="s">
        <v>1869</v>
      </c>
      <c r="O87" s="6" t="s">
        <v>1870</v>
      </c>
      <c r="S87" t="s">
        <v>503</v>
      </c>
      <c r="V87" t="s">
        <v>1030</v>
      </c>
      <c r="AC87" s="17">
        <v>29</v>
      </c>
      <c r="CU87" t="s">
        <v>1871</v>
      </c>
      <c r="II87" t="s">
        <v>1872</v>
      </c>
    </row>
    <row r="88" spans="2:243" hidden="1">
      <c r="B88" s="9">
        <v>1</v>
      </c>
      <c r="C88" s="10" t="s">
        <v>183</v>
      </c>
      <c r="D88" s="11" t="s">
        <v>184</v>
      </c>
      <c r="E88" s="12">
        <v>7</v>
      </c>
      <c r="F88" s="13" t="s">
        <v>605</v>
      </c>
      <c r="G88" s="11" t="s">
        <v>775</v>
      </c>
      <c r="H88" s="14">
        <v>6</v>
      </c>
      <c r="I88" s="15" t="s">
        <v>1305</v>
      </c>
      <c r="J88" s="19" t="s">
        <v>1873</v>
      </c>
      <c r="K88" s="109" t="s">
        <v>1837</v>
      </c>
      <c r="L88" s="109" t="s">
        <v>1874</v>
      </c>
      <c r="M88" s="6" t="s">
        <v>190</v>
      </c>
      <c r="N88" s="6" t="s">
        <v>1875</v>
      </c>
      <c r="O88" s="6" t="s">
        <v>1876</v>
      </c>
      <c r="S88" t="s">
        <v>523</v>
      </c>
      <c r="V88" t="s">
        <v>979</v>
      </c>
      <c r="AC88" s="17">
        <v>30</v>
      </c>
      <c r="II88" t="s">
        <v>1877</v>
      </c>
    </row>
    <row r="89" spans="2:243" hidden="1">
      <c r="B89" s="9">
        <v>1</v>
      </c>
      <c r="C89" s="10" t="s">
        <v>183</v>
      </c>
      <c r="D89" s="11" t="s">
        <v>184</v>
      </c>
      <c r="E89" s="12">
        <v>7</v>
      </c>
      <c r="F89" s="13" t="s">
        <v>605</v>
      </c>
      <c r="G89" s="11" t="s">
        <v>775</v>
      </c>
      <c r="H89" s="14">
        <v>7</v>
      </c>
      <c r="I89" s="15" t="s">
        <v>1384</v>
      </c>
      <c r="J89" s="19" t="s">
        <v>1878</v>
      </c>
      <c r="K89" s="109" t="s">
        <v>1837</v>
      </c>
      <c r="L89" s="109" t="s">
        <v>1879</v>
      </c>
      <c r="M89" s="6" t="s">
        <v>190</v>
      </c>
      <c r="N89" s="6" t="s">
        <v>1880</v>
      </c>
      <c r="O89" s="6" t="s">
        <v>1881</v>
      </c>
      <c r="S89" t="s">
        <v>510</v>
      </c>
      <c r="V89" t="s">
        <v>990</v>
      </c>
      <c r="AC89" s="17">
        <v>31</v>
      </c>
      <c r="II89" t="s">
        <v>1882</v>
      </c>
    </row>
    <row r="90" spans="2:243" hidden="1">
      <c r="B90" s="9">
        <v>2</v>
      </c>
      <c r="C90" s="10" t="s">
        <v>201</v>
      </c>
      <c r="D90" s="11" t="s">
        <v>457</v>
      </c>
      <c r="E90" s="12">
        <v>1</v>
      </c>
      <c r="F90" s="13" t="s">
        <v>641</v>
      </c>
      <c r="G90" s="11" t="s">
        <v>776</v>
      </c>
      <c r="H90" s="14">
        <v>1</v>
      </c>
      <c r="I90" s="15" t="s">
        <v>641</v>
      </c>
      <c r="J90" s="19" t="s">
        <v>1883</v>
      </c>
      <c r="K90" s="109" t="s">
        <v>1884</v>
      </c>
      <c r="L90" s="109" t="s">
        <v>1885</v>
      </c>
      <c r="M90" s="6" t="s">
        <v>1886</v>
      </c>
      <c r="N90" s="6" t="s">
        <v>1887</v>
      </c>
      <c r="O90" s="6" t="s">
        <v>1888</v>
      </c>
      <c r="S90" t="s">
        <v>576</v>
      </c>
      <c r="V90" t="s">
        <v>1042</v>
      </c>
      <c r="AC90" s="17">
        <v>32</v>
      </c>
      <c r="II90" t="s">
        <v>1889</v>
      </c>
    </row>
    <row r="91" spans="2:243" hidden="1">
      <c r="B91" s="9">
        <v>2</v>
      </c>
      <c r="C91" s="10" t="s">
        <v>201</v>
      </c>
      <c r="D91" s="11" t="s">
        <v>457</v>
      </c>
      <c r="E91" s="12">
        <v>1</v>
      </c>
      <c r="F91" s="13" t="s">
        <v>641</v>
      </c>
      <c r="G91" s="11" t="s">
        <v>776</v>
      </c>
      <c r="H91" s="14">
        <v>2</v>
      </c>
      <c r="I91" s="15" t="s">
        <v>886</v>
      </c>
      <c r="J91" s="19" t="s">
        <v>1890</v>
      </c>
      <c r="K91" s="109" t="s">
        <v>1884</v>
      </c>
      <c r="L91" s="109" t="s">
        <v>1891</v>
      </c>
      <c r="M91" s="6" t="s">
        <v>1886</v>
      </c>
      <c r="N91" s="6" t="s">
        <v>1892</v>
      </c>
      <c r="O91" s="6" t="s">
        <v>1893</v>
      </c>
      <c r="S91" t="s">
        <v>269</v>
      </c>
      <c r="V91" t="s">
        <v>1894</v>
      </c>
      <c r="AC91" s="17">
        <v>33</v>
      </c>
      <c r="II91" t="s">
        <v>646</v>
      </c>
    </row>
    <row r="92" spans="2:243" hidden="1">
      <c r="B92" s="9">
        <v>2</v>
      </c>
      <c r="C92" s="10" t="s">
        <v>201</v>
      </c>
      <c r="D92" s="11" t="s">
        <v>457</v>
      </c>
      <c r="E92" s="12">
        <v>1</v>
      </c>
      <c r="F92" s="13" t="s">
        <v>641</v>
      </c>
      <c r="G92" s="11" t="s">
        <v>776</v>
      </c>
      <c r="H92" s="14">
        <v>3</v>
      </c>
      <c r="I92" s="15" t="s">
        <v>956</v>
      </c>
      <c r="J92" s="19" t="s">
        <v>1895</v>
      </c>
      <c r="K92" s="109" t="s">
        <v>1884</v>
      </c>
      <c r="L92" s="109" t="s">
        <v>1896</v>
      </c>
      <c r="M92" s="6" t="s">
        <v>1886</v>
      </c>
      <c r="N92" s="6" t="s">
        <v>1897</v>
      </c>
      <c r="O92" s="6" t="s">
        <v>1898</v>
      </c>
      <c r="S92" t="s">
        <v>551</v>
      </c>
      <c r="V92" t="s">
        <v>401</v>
      </c>
      <c r="AC92" s="17">
        <v>34</v>
      </c>
      <c r="II92" t="s">
        <v>661</v>
      </c>
    </row>
    <row r="93" spans="2:243" hidden="1">
      <c r="B93" s="9">
        <v>2</v>
      </c>
      <c r="C93" s="10" t="s">
        <v>201</v>
      </c>
      <c r="D93" s="11" t="s">
        <v>457</v>
      </c>
      <c r="E93" s="12">
        <v>1</v>
      </c>
      <c r="F93" s="13" t="s">
        <v>641</v>
      </c>
      <c r="G93" s="11" t="s">
        <v>776</v>
      </c>
      <c r="H93" s="14">
        <v>4</v>
      </c>
      <c r="I93" s="15" t="s">
        <v>1039</v>
      </c>
      <c r="J93" s="19" t="s">
        <v>1899</v>
      </c>
      <c r="K93" s="109" t="s">
        <v>1884</v>
      </c>
      <c r="L93" s="109" t="s">
        <v>1900</v>
      </c>
      <c r="M93" s="6" t="s">
        <v>1886</v>
      </c>
      <c r="N93" s="6" t="s">
        <v>1901</v>
      </c>
      <c r="O93" s="6" t="s">
        <v>1902</v>
      </c>
      <c r="S93" t="s">
        <v>546</v>
      </c>
      <c r="V93" t="s">
        <v>935</v>
      </c>
      <c r="AC93" s="17">
        <v>35</v>
      </c>
    </row>
    <row r="94" spans="2:243" hidden="1">
      <c r="B94" s="9">
        <v>2</v>
      </c>
      <c r="C94" s="10" t="s">
        <v>201</v>
      </c>
      <c r="D94" s="11" t="s">
        <v>457</v>
      </c>
      <c r="E94" s="12">
        <v>1</v>
      </c>
      <c r="F94" s="13" t="s">
        <v>641</v>
      </c>
      <c r="G94" s="11" t="s">
        <v>776</v>
      </c>
      <c r="H94" s="14">
        <v>5</v>
      </c>
      <c r="I94" s="15" t="s">
        <v>1118</v>
      </c>
      <c r="J94" s="19" t="s">
        <v>1903</v>
      </c>
      <c r="K94" s="109" t="s">
        <v>1884</v>
      </c>
      <c r="L94" s="109" t="s">
        <v>1904</v>
      </c>
      <c r="M94" s="6" t="s">
        <v>1886</v>
      </c>
      <c r="N94" s="6" t="s">
        <v>1905</v>
      </c>
      <c r="O94" s="6" t="s">
        <v>1906</v>
      </c>
      <c r="S94" t="s">
        <v>279</v>
      </c>
      <c r="V94" t="s">
        <v>1907</v>
      </c>
      <c r="AC94" s="17">
        <v>36</v>
      </c>
    </row>
    <row r="95" spans="2:243" hidden="1">
      <c r="B95" s="9">
        <v>2</v>
      </c>
      <c r="C95" s="10" t="s">
        <v>201</v>
      </c>
      <c r="D95" s="11" t="s">
        <v>457</v>
      </c>
      <c r="E95" s="12">
        <v>1</v>
      </c>
      <c r="F95" s="13" t="s">
        <v>641</v>
      </c>
      <c r="G95" s="11" t="s">
        <v>776</v>
      </c>
      <c r="H95" s="14">
        <v>6</v>
      </c>
      <c r="I95" s="15" t="s">
        <v>1306</v>
      </c>
      <c r="J95" s="19" t="s">
        <v>1908</v>
      </c>
      <c r="K95" s="109" t="s">
        <v>1884</v>
      </c>
      <c r="L95" s="109" t="s">
        <v>1909</v>
      </c>
      <c r="M95" s="6" t="s">
        <v>1886</v>
      </c>
      <c r="N95" s="6" t="s">
        <v>1910</v>
      </c>
      <c r="O95" s="6" t="s">
        <v>1911</v>
      </c>
      <c r="S95" t="s">
        <v>574</v>
      </c>
      <c r="V95" t="s">
        <v>1912</v>
      </c>
      <c r="AC95" s="17">
        <v>37</v>
      </c>
    </row>
    <row r="96" spans="2:243" hidden="1">
      <c r="B96" s="9">
        <v>2</v>
      </c>
      <c r="C96" s="10" t="s">
        <v>201</v>
      </c>
      <c r="D96" s="11" t="s">
        <v>457</v>
      </c>
      <c r="E96" s="12">
        <v>1</v>
      </c>
      <c r="F96" s="13" t="s">
        <v>641</v>
      </c>
      <c r="G96" s="11" t="s">
        <v>776</v>
      </c>
      <c r="H96" s="14">
        <v>7</v>
      </c>
      <c r="I96" s="15" t="s">
        <v>307</v>
      </c>
      <c r="J96" s="19" t="s">
        <v>1913</v>
      </c>
      <c r="K96" s="109" t="s">
        <v>1884</v>
      </c>
      <c r="L96" s="109" t="s">
        <v>1914</v>
      </c>
      <c r="M96" s="6" t="s">
        <v>1886</v>
      </c>
      <c r="N96" s="6" t="s">
        <v>1915</v>
      </c>
      <c r="O96" s="6" t="s">
        <v>1916</v>
      </c>
      <c r="S96" t="s">
        <v>641</v>
      </c>
      <c r="V96" t="s">
        <v>221</v>
      </c>
      <c r="AC96" s="17">
        <v>38</v>
      </c>
    </row>
    <row r="97" spans="2:201" hidden="1">
      <c r="B97" s="9">
        <v>2</v>
      </c>
      <c r="C97" s="10" t="s">
        <v>201</v>
      </c>
      <c r="D97" s="11" t="s">
        <v>457</v>
      </c>
      <c r="E97" s="12">
        <v>1</v>
      </c>
      <c r="F97" s="13" t="s">
        <v>641</v>
      </c>
      <c r="G97" s="11" t="s">
        <v>776</v>
      </c>
      <c r="H97" s="14">
        <v>8</v>
      </c>
      <c r="I97" s="15" t="s">
        <v>330</v>
      </c>
      <c r="J97" s="19" t="s">
        <v>1917</v>
      </c>
      <c r="K97" s="109" t="s">
        <v>1884</v>
      </c>
      <c r="L97" s="109" t="s">
        <v>1918</v>
      </c>
      <c r="M97" s="6" t="s">
        <v>1886</v>
      </c>
      <c r="N97" s="6" t="s">
        <v>1919</v>
      </c>
      <c r="O97" s="6" t="s">
        <v>1920</v>
      </c>
      <c r="S97" t="s">
        <v>655</v>
      </c>
      <c r="V97" t="s">
        <v>930</v>
      </c>
      <c r="AC97" s="17">
        <v>39</v>
      </c>
    </row>
    <row r="98" spans="2:201" hidden="1">
      <c r="B98" s="9">
        <v>2</v>
      </c>
      <c r="C98" s="10" t="s">
        <v>201</v>
      </c>
      <c r="D98" s="11" t="s">
        <v>457</v>
      </c>
      <c r="E98" s="12">
        <v>1</v>
      </c>
      <c r="F98" s="13" t="s">
        <v>641</v>
      </c>
      <c r="G98" s="11" t="s">
        <v>776</v>
      </c>
      <c r="H98" s="14">
        <v>9</v>
      </c>
      <c r="I98" s="15" t="s">
        <v>1523</v>
      </c>
      <c r="J98" s="19" t="s">
        <v>1921</v>
      </c>
      <c r="K98" s="109" t="s">
        <v>1884</v>
      </c>
      <c r="L98" s="109" t="s">
        <v>1922</v>
      </c>
      <c r="M98" s="6" t="s">
        <v>1886</v>
      </c>
      <c r="N98" s="6" t="s">
        <v>1923</v>
      </c>
      <c r="O98" s="6" t="s">
        <v>1924</v>
      </c>
      <c r="S98" t="s">
        <v>672</v>
      </c>
      <c r="V98" t="s">
        <v>1101</v>
      </c>
      <c r="AC98" s="17">
        <v>40</v>
      </c>
    </row>
    <row r="99" spans="2:201" hidden="1">
      <c r="B99" s="9">
        <v>2</v>
      </c>
      <c r="C99" s="10" t="s">
        <v>201</v>
      </c>
      <c r="D99" s="11" t="s">
        <v>457</v>
      </c>
      <c r="E99" s="12">
        <v>1</v>
      </c>
      <c r="F99" s="13" t="s">
        <v>641</v>
      </c>
      <c r="G99" s="11" t="s">
        <v>776</v>
      </c>
      <c r="H99" s="14">
        <v>10</v>
      </c>
      <c r="I99" s="15" t="s">
        <v>1572</v>
      </c>
      <c r="J99" s="19" t="s">
        <v>1925</v>
      </c>
      <c r="K99" s="109" t="s">
        <v>1884</v>
      </c>
      <c r="L99" s="109" t="s">
        <v>1926</v>
      </c>
      <c r="M99" s="6" t="s">
        <v>1886</v>
      </c>
      <c r="N99" s="6" t="s">
        <v>1927</v>
      </c>
      <c r="O99" s="6" t="s">
        <v>1928</v>
      </c>
      <c r="S99" t="s">
        <v>594</v>
      </c>
      <c r="V99" t="s">
        <v>308</v>
      </c>
      <c r="AC99" s="17">
        <v>41</v>
      </c>
    </row>
    <row r="100" spans="2:201" hidden="1">
      <c r="B100" s="9">
        <v>2</v>
      </c>
      <c r="C100" s="10" t="s">
        <v>201</v>
      </c>
      <c r="D100" s="11" t="s">
        <v>457</v>
      </c>
      <c r="E100" s="12">
        <v>1</v>
      </c>
      <c r="F100" s="13" t="s">
        <v>641</v>
      </c>
      <c r="G100" s="11" t="s">
        <v>776</v>
      </c>
      <c r="H100" s="14">
        <v>11</v>
      </c>
      <c r="I100" s="15" t="s">
        <v>1619</v>
      </c>
      <c r="J100" s="19" t="s">
        <v>1929</v>
      </c>
      <c r="K100" s="109" t="s">
        <v>1884</v>
      </c>
      <c r="L100" s="109" t="s">
        <v>1930</v>
      </c>
      <c r="M100" s="6" t="s">
        <v>1886</v>
      </c>
      <c r="N100" s="6" t="s">
        <v>1931</v>
      </c>
      <c r="O100" s="6" t="s">
        <v>1932</v>
      </c>
      <c r="S100" t="s">
        <v>615</v>
      </c>
      <c r="V100" t="s">
        <v>1933</v>
      </c>
      <c r="AC100" s="17">
        <v>42</v>
      </c>
    </row>
    <row r="101" spans="2:201" hidden="1">
      <c r="B101" s="9">
        <v>2</v>
      </c>
      <c r="C101" s="10" t="s">
        <v>201</v>
      </c>
      <c r="D101" s="11" t="s">
        <v>457</v>
      </c>
      <c r="E101" s="12">
        <v>1</v>
      </c>
      <c r="F101" s="13" t="s">
        <v>641</v>
      </c>
      <c r="G101" s="11" t="s">
        <v>776</v>
      </c>
      <c r="H101" s="14">
        <v>12</v>
      </c>
      <c r="I101" s="15" t="s">
        <v>1655</v>
      </c>
      <c r="J101" s="19" t="s">
        <v>1934</v>
      </c>
      <c r="K101" s="109" t="s">
        <v>1884</v>
      </c>
      <c r="L101" s="109" t="s">
        <v>1935</v>
      </c>
      <c r="M101" s="6" t="s">
        <v>1886</v>
      </c>
      <c r="N101" s="6" t="s">
        <v>1936</v>
      </c>
      <c r="O101" s="6" t="s">
        <v>1937</v>
      </c>
      <c r="S101" t="s">
        <v>685</v>
      </c>
      <c r="V101" t="s">
        <v>1938</v>
      </c>
      <c r="AC101" s="17">
        <v>43</v>
      </c>
    </row>
    <row r="102" spans="2:201" hidden="1">
      <c r="B102" s="9">
        <v>2</v>
      </c>
      <c r="C102" s="10" t="s">
        <v>201</v>
      </c>
      <c r="D102" s="11" t="s">
        <v>457</v>
      </c>
      <c r="E102" s="12">
        <v>2</v>
      </c>
      <c r="F102" s="13" t="s">
        <v>222</v>
      </c>
      <c r="G102" s="11" t="s">
        <v>777</v>
      </c>
      <c r="H102" s="14">
        <v>1</v>
      </c>
      <c r="I102" s="15" t="s">
        <v>222</v>
      </c>
      <c r="J102" s="19" t="s">
        <v>1939</v>
      </c>
      <c r="K102" s="109" t="s">
        <v>1940</v>
      </c>
      <c r="L102" s="109" t="s">
        <v>1941</v>
      </c>
      <c r="M102" s="6" t="s">
        <v>1886</v>
      </c>
      <c r="N102" s="6" t="s">
        <v>1942</v>
      </c>
      <c r="O102" s="6" t="s">
        <v>1943</v>
      </c>
      <c r="S102" t="s">
        <v>591</v>
      </c>
      <c r="V102" t="s">
        <v>1076</v>
      </c>
    </row>
    <row r="103" spans="2:201" hidden="1">
      <c r="B103" s="9">
        <v>2</v>
      </c>
      <c r="C103" s="10" t="s">
        <v>201</v>
      </c>
      <c r="D103" s="11" t="s">
        <v>457</v>
      </c>
      <c r="E103" s="12">
        <v>2</v>
      </c>
      <c r="F103" s="13" t="s">
        <v>222</v>
      </c>
      <c r="G103" s="11" t="s">
        <v>777</v>
      </c>
      <c r="H103" s="14">
        <v>2</v>
      </c>
      <c r="I103" s="15" t="s">
        <v>957</v>
      </c>
      <c r="J103" s="19" t="s">
        <v>1944</v>
      </c>
      <c r="K103" s="109" t="s">
        <v>1940</v>
      </c>
      <c r="L103" s="109" t="s">
        <v>1945</v>
      </c>
      <c r="M103" s="6" t="s">
        <v>1886</v>
      </c>
      <c r="N103" s="6" t="s">
        <v>1946</v>
      </c>
      <c r="O103" s="6" t="s">
        <v>1947</v>
      </c>
      <c r="S103" t="s">
        <v>288</v>
      </c>
      <c r="V103" t="s">
        <v>196</v>
      </c>
    </row>
    <row r="104" spans="2:201" hidden="1">
      <c r="B104" s="9">
        <v>2</v>
      </c>
      <c r="C104" s="10" t="s">
        <v>201</v>
      </c>
      <c r="D104" s="11" t="s">
        <v>457</v>
      </c>
      <c r="E104" s="12">
        <v>2</v>
      </c>
      <c r="F104" s="13" t="s">
        <v>222</v>
      </c>
      <c r="G104" s="11" t="s">
        <v>777</v>
      </c>
      <c r="H104" s="14">
        <v>3</v>
      </c>
      <c r="I104" s="15" t="s">
        <v>1040</v>
      </c>
      <c r="J104" s="19" t="s">
        <v>1948</v>
      </c>
      <c r="K104" s="109" t="s">
        <v>1940</v>
      </c>
      <c r="L104" s="109" t="s">
        <v>1949</v>
      </c>
      <c r="M104" s="6" t="s">
        <v>1886</v>
      </c>
      <c r="N104" s="6" t="s">
        <v>1950</v>
      </c>
      <c r="O104" s="6" t="s">
        <v>1951</v>
      </c>
      <c r="S104" t="s">
        <v>508</v>
      </c>
      <c r="V104" t="s">
        <v>1135</v>
      </c>
    </row>
    <row r="105" spans="2:201" hidden="1">
      <c r="B105" s="9">
        <v>2</v>
      </c>
      <c r="C105" s="10" t="s">
        <v>201</v>
      </c>
      <c r="D105" s="11" t="s">
        <v>457</v>
      </c>
      <c r="E105" s="12">
        <v>2</v>
      </c>
      <c r="F105" s="13" t="s">
        <v>222</v>
      </c>
      <c r="G105" s="11" t="s">
        <v>777</v>
      </c>
      <c r="H105" s="14">
        <v>4</v>
      </c>
      <c r="I105" s="15" t="s">
        <v>1132</v>
      </c>
      <c r="J105" s="19" t="s">
        <v>1952</v>
      </c>
      <c r="K105" s="109" t="s">
        <v>1940</v>
      </c>
      <c r="L105" s="109" t="s">
        <v>1953</v>
      </c>
      <c r="M105" s="6" t="s">
        <v>1886</v>
      </c>
      <c r="N105" s="6" t="s">
        <v>1954</v>
      </c>
      <c r="O105" s="6" t="s">
        <v>1955</v>
      </c>
      <c r="S105" t="s">
        <v>608</v>
      </c>
      <c r="V105" t="s">
        <v>1122</v>
      </c>
      <c r="AC105" s="17">
        <v>1</v>
      </c>
      <c r="AE105" t="s">
        <v>1956</v>
      </c>
      <c r="AG105" t="s">
        <v>1957</v>
      </c>
      <c r="AI105" t="s">
        <v>1958</v>
      </c>
      <c r="AK105" t="s">
        <v>1959</v>
      </c>
      <c r="AM105" t="s">
        <v>1960</v>
      </c>
      <c r="AO105" t="s">
        <v>1961</v>
      </c>
      <c r="AQ105" t="s">
        <v>1962</v>
      </c>
      <c r="AS105" t="s">
        <v>1963</v>
      </c>
      <c r="AU105" t="s">
        <v>1964</v>
      </c>
      <c r="AW105" t="s">
        <v>1965</v>
      </c>
      <c r="AY105" t="s">
        <v>1966</v>
      </c>
      <c r="BA105" t="s">
        <v>1967</v>
      </c>
      <c r="BC105" t="s">
        <v>1968</v>
      </c>
      <c r="BE105" t="s">
        <v>1969</v>
      </c>
      <c r="BG105" t="s">
        <v>1970</v>
      </c>
      <c r="BI105" t="s">
        <v>1971</v>
      </c>
      <c r="BK105" t="s">
        <v>1972</v>
      </c>
      <c r="BM105" t="s">
        <v>1973</v>
      </c>
      <c r="BO105" t="s">
        <v>1974</v>
      </c>
      <c r="BQ105" t="s">
        <v>1975</v>
      </c>
      <c r="BS105" t="s">
        <v>1976</v>
      </c>
      <c r="BU105" t="s">
        <v>1977</v>
      </c>
      <c r="BW105" t="s">
        <v>1978</v>
      </c>
      <c r="BY105" t="s">
        <v>1979</v>
      </c>
      <c r="CA105" t="s">
        <v>1980</v>
      </c>
      <c r="CC105" t="s">
        <v>1981</v>
      </c>
      <c r="CE105" t="s">
        <v>1982</v>
      </c>
      <c r="CG105" t="s">
        <v>1983</v>
      </c>
      <c r="CI105" t="s">
        <v>1984</v>
      </c>
      <c r="CK105" t="s">
        <v>1985</v>
      </c>
      <c r="CM105" t="s">
        <v>1986</v>
      </c>
      <c r="CO105" t="s">
        <v>1987</v>
      </c>
      <c r="CQ105" t="s">
        <v>1988</v>
      </c>
      <c r="CS105" t="s">
        <v>1989</v>
      </c>
      <c r="CU105" t="s">
        <v>1990</v>
      </c>
      <c r="CW105" t="s">
        <v>1991</v>
      </c>
      <c r="CY105" t="s">
        <v>1992</v>
      </c>
      <c r="DA105" t="s">
        <v>1993</v>
      </c>
      <c r="DC105" t="s">
        <v>1994</v>
      </c>
      <c r="DE105" t="s">
        <v>1995</v>
      </c>
      <c r="DG105" t="s">
        <v>1996</v>
      </c>
      <c r="DI105" t="s">
        <v>1997</v>
      </c>
      <c r="DK105" t="s">
        <v>1998</v>
      </c>
      <c r="DM105" t="s">
        <v>1999</v>
      </c>
      <c r="DO105" t="s">
        <v>2000</v>
      </c>
      <c r="DQ105" t="s">
        <v>2001</v>
      </c>
      <c r="DS105" t="s">
        <v>2002</v>
      </c>
      <c r="DU105" t="s">
        <v>2003</v>
      </c>
      <c r="DW105" t="s">
        <v>2004</v>
      </c>
      <c r="DY105" t="s">
        <v>2005</v>
      </c>
      <c r="EA105" t="s">
        <v>2006</v>
      </c>
      <c r="EC105" t="s">
        <v>2007</v>
      </c>
      <c r="EE105" t="s">
        <v>2008</v>
      </c>
      <c r="EG105" t="s">
        <v>2009</v>
      </c>
      <c r="EI105" t="s">
        <v>2010</v>
      </c>
      <c r="EK105" t="s">
        <v>2011</v>
      </c>
      <c r="EM105" t="s">
        <v>2012</v>
      </c>
      <c r="EO105" t="s">
        <v>2013</v>
      </c>
      <c r="EQ105" t="s">
        <v>2014</v>
      </c>
      <c r="ES105" t="s">
        <v>2015</v>
      </c>
      <c r="EU105" t="s">
        <v>2016</v>
      </c>
      <c r="EW105" t="s">
        <v>2017</v>
      </c>
      <c r="EY105" t="s">
        <v>2018</v>
      </c>
      <c r="FA105" t="s">
        <v>2019</v>
      </c>
      <c r="FC105" t="s">
        <v>2020</v>
      </c>
      <c r="FE105" t="s">
        <v>2021</v>
      </c>
      <c r="FG105" t="s">
        <v>2022</v>
      </c>
      <c r="FI105" t="s">
        <v>2023</v>
      </c>
      <c r="FK105" t="s">
        <v>2024</v>
      </c>
      <c r="FM105" t="s">
        <v>2025</v>
      </c>
      <c r="FO105" t="s">
        <v>2026</v>
      </c>
      <c r="FQ105" t="s">
        <v>2027</v>
      </c>
      <c r="FS105" t="s">
        <v>2028</v>
      </c>
      <c r="FU105" t="s">
        <v>2029</v>
      </c>
      <c r="FW105" t="s">
        <v>2030</v>
      </c>
      <c r="FY105" t="s">
        <v>2031</v>
      </c>
      <c r="GA105" t="s">
        <v>2032</v>
      </c>
      <c r="GC105" t="s">
        <v>2033</v>
      </c>
      <c r="GE105" t="s">
        <v>2034</v>
      </c>
      <c r="GG105" t="s">
        <v>2035</v>
      </c>
      <c r="GI105" t="s">
        <v>2036</v>
      </c>
      <c r="GK105" t="s">
        <v>2037</v>
      </c>
      <c r="GM105" t="s">
        <v>2038</v>
      </c>
      <c r="GO105" t="s">
        <v>2039</v>
      </c>
      <c r="GQ105" t="s">
        <v>2040</v>
      </c>
      <c r="GS105" t="s">
        <v>2041</v>
      </c>
    </row>
    <row r="106" spans="2:201" hidden="1">
      <c r="B106" s="9">
        <v>2</v>
      </c>
      <c r="C106" s="10" t="s">
        <v>201</v>
      </c>
      <c r="D106" s="11" t="s">
        <v>457</v>
      </c>
      <c r="E106" s="12">
        <v>2</v>
      </c>
      <c r="F106" s="13" t="s">
        <v>222</v>
      </c>
      <c r="G106" s="11" t="s">
        <v>777</v>
      </c>
      <c r="H106" s="14">
        <v>5</v>
      </c>
      <c r="I106" s="15" t="s">
        <v>1222</v>
      </c>
      <c r="J106" s="19" t="s">
        <v>2042</v>
      </c>
      <c r="K106" s="109" t="s">
        <v>1940</v>
      </c>
      <c r="L106" s="109" t="s">
        <v>2043</v>
      </c>
      <c r="M106" s="6" t="s">
        <v>1886</v>
      </c>
      <c r="N106" s="6" t="s">
        <v>2044</v>
      </c>
      <c r="O106" s="6" t="s">
        <v>2045</v>
      </c>
      <c r="S106" t="s">
        <v>628</v>
      </c>
      <c r="V106" t="s">
        <v>2046</v>
      </c>
      <c r="AC106" s="17">
        <v>2</v>
      </c>
      <c r="AE106" t="s">
        <v>202</v>
      </c>
      <c r="AG106" t="s">
        <v>2047</v>
      </c>
      <c r="AI106" t="s">
        <v>450</v>
      </c>
      <c r="AK106" t="s">
        <v>1153</v>
      </c>
      <c r="AM106" t="s">
        <v>308</v>
      </c>
      <c r="AO106" t="s">
        <v>915</v>
      </c>
      <c r="AQ106" t="s">
        <v>529</v>
      </c>
      <c r="AS106" t="s">
        <v>2048</v>
      </c>
      <c r="AU106" t="s">
        <v>426</v>
      </c>
      <c r="AW106" t="s">
        <v>2049</v>
      </c>
      <c r="AY106" t="s">
        <v>2050</v>
      </c>
      <c r="BA106" t="s">
        <v>2051</v>
      </c>
      <c r="BC106" t="s">
        <v>1800</v>
      </c>
      <c r="BE106" t="s">
        <v>2052</v>
      </c>
      <c r="BG106" t="s">
        <v>2053</v>
      </c>
      <c r="BI106" t="s">
        <v>2054</v>
      </c>
      <c r="BK106" t="s">
        <v>349</v>
      </c>
      <c r="BM106" t="s">
        <v>2055</v>
      </c>
      <c r="BO106" t="s">
        <v>1457</v>
      </c>
      <c r="BQ106" t="s">
        <v>376</v>
      </c>
      <c r="BS106" t="s">
        <v>439</v>
      </c>
      <c r="BU106" t="s">
        <v>1894</v>
      </c>
      <c r="BW106" t="s">
        <v>1933</v>
      </c>
      <c r="BY106" t="s">
        <v>2046</v>
      </c>
      <c r="CA106" t="s">
        <v>1849</v>
      </c>
      <c r="CC106" t="s">
        <v>761</v>
      </c>
      <c r="CE106" t="s">
        <v>1685</v>
      </c>
      <c r="CG106" t="s">
        <v>624</v>
      </c>
      <c r="CI106" t="s">
        <v>707</v>
      </c>
      <c r="CK106" t="s">
        <v>2056</v>
      </c>
      <c r="CM106" t="s">
        <v>2057</v>
      </c>
      <c r="CO106" t="s">
        <v>2058</v>
      </c>
      <c r="CQ106" t="s">
        <v>735</v>
      </c>
      <c r="CS106" t="s">
        <v>2059</v>
      </c>
      <c r="CU106" t="s">
        <v>1776</v>
      </c>
      <c r="CW106" t="s">
        <v>2060</v>
      </c>
      <c r="CY106" t="s">
        <v>2061</v>
      </c>
      <c r="DA106" t="s">
        <v>2062</v>
      </c>
      <c r="DC106" t="s">
        <v>2063</v>
      </c>
      <c r="DE106" t="s">
        <v>2064</v>
      </c>
      <c r="DG106" t="s">
        <v>2065</v>
      </c>
      <c r="DI106" t="s">
        <v>2066</v>
      </c>
      <c r="DK106" t="s">
        <v>2067</v>
      </c>
      <c r="DM106" t="s">
        <v>2068</v>
      </c>
      <c r="DO106" t="s">
        <v>545</v>
      </c>
      <c r="DQ106" t="s">
        <v>336</v>
      </c>
      <c r="DS106" t="s">
        <v>2069</v>
      </c>
      <c r="DU106" t="s">
        <v>2070</v>
      </c>
      <c r="DW106" t="s">
        <v>773</v>
      </c>
      <c r="DY106" t="s">
        <v>386</v>
      </c>
      <c r="EA106" t="s">
        <v>2071</v>
      </c>
      <c r="EC106" t="s">
        <v>2072</v>
      </c>
      <c r="EE106" t="s">
        <v>357</v>
      </c>
      <c r="EG106" t="s">
        <v>251</v>
      </c>
      <c r="EI106" t="s">
        <v>502</v>
      </c>
      <c r="EK106" t="s">
        <v>2073</v>
      </c>
      <c r="EM106" t="s">
        <v>2074</v>
      </c>
      <c r="EO106" t="s">
        <v>2075</v>
      </c>
      <c r="EQ106" t="s">
        <v>2076</v>
      </c>
      <c r="ES106" t="s">
        <v>1841</v>
      </c>
      <c r="EU106" t="s">
        <v>2077</v>
      </c>
      <c r="EW106" t="s">
        <v>883</v>
      </c>
      <c r="EY106" t="s">
        <v>967</v>
      </c>
      <c r="FA106" t="s">
        <v>684</v>
      </c>
      <c r="FC106" t="s">
        <v>953</v>
      </c>
      <c r="FE106" t="s">
        <v>2078</v>
      </c>
      <c r="FG106" t="s">
        <v>654</v>
      </c>
      <c r="FI106" t="s">
        <v>433</v>
      </c>
      <c r="FK106" t="s">
        <v>721</v>
      </c>
      <c r="FM106" t="s">
        <v>640</v>
      </c>
      <c r="FO106" t="s">
        <v>2079</v>
      </c>
      <c r="FQ106" t="s">
        <v>2070</v>
      </c>
      <c r="FS106" t="s">
        <v>2080</v>
      </c>
      <c r="FU106" t="s">
        <v>521</v>
      </c>
      <c r="FW106" t="s">
        <v>2081</v>
      </c>
      <c r="FY106" t="s">
        <v>671</v>
      </c>
      <c r="GA106" t="s">
        <v>2082</v>
      </c>
      <c r="GC106" t="s">
        <v>2083</v>
      </c>
      <c r="GE106" t="s">
        <v>2084</v>
      </c>
      <c r="GG106" t="s">
        <v>2085</v>
      </c>
      <c r="GI106" t="s">
        <v>2086</v>
      </c>
      <c r="GK106" t="s">
        <v>440</v>
      </c>
      <c r="GM106" t="s">
        <v>2087</v>
      </c>
      <c r="GO106" t="s">
        <v>2088</v>
      </c>
      <c r="GQ106" t="s">
        <v>583</v>
      </c>
      <c r="GS106" t="s">
        <v>558</v>
      </c>
    </row>
    <row r="107" spans="2:201" hidden="1">
      <c r="B107" s="9">
        <v>2</v>
      </c>
      <c r="C107" s="10" t="s">
        <v>201</v>
      </c>
      <c r="D107" s="11" t="s">
        <v>457</v>
      </c>
      <c r="E107" s="12">
        <v>3</v>
      </c>
      <c r="F107" s="13" t="s">
        <v>289</v>
      </c>
      <c r="G107" s="11" t="s">
        <v>778</v>
      </c>
      <c r="H107" s="14">
        <v>1</v>
      </c>
      <c r="I107" s="15" t="s">
        <v>1133</v>
      </c>
      <c r="J107" s="19" t="s">
        <v>2089</v>
      </c>
      <c r="K107" s="109" t="s">
        <v>2090</v>
      </c>
      <c r="L107" s="109" t="s">
        <v>2091</v>
      </c>
      <c r="M107" s="6" t="s">
        <v>1886</v>
      </c>
      <c r="N107" s="6" t="s">
        <v>2092</v>
      </c>
      <c r="O107" s="6" t="s">
        <v>2093</v>
      </c>
      <c r="S107" t="s">
        <v>572</v>
      </c>
      <c r="V107" t="s">
        <v>2094</v>
      </c>
      <c r="AC107" s="17">
        <v>3</v>
      </c>
      <c r="AE107" t="s">
        <v>2095</v>
      </c>
      <c r="AG107" t="s">
        <v>2096</v>
      </c>
      <c r="AI107" t="s">
        <v>2097</v>
      </c>
      <c r="AK107" t="s">
        <v>2098</v>
      </c>
      <c r="AM107" t="s">
        <v>2099</v>
      </c>
      <c r="AO107" t="s">
        <v>397</v>
      </c>
      <c r="AQ107" t="s">
        <v>2100</v>
      </c>
      <c r="AS107" t="s">
        <v>2101</v>
      </c>
      <c r="AU107" t="s">
        <v>2102</v>
      </c>
      <c r="AW107" t="s">
        <v>2103</v>
      </c>
      <c r="AY107" t="s">
        <v>2104</v>
      </c>
      <c r="BA107" t="s">
        <v>2105</v>
      </c>
      <c r="BC107" t="s">
        <v>2106</v>
      </c>
      <c r="BE107" t="s">
        <v>1313</v>
      </c>
      <c r="BG107" t="s">
        <v>2107</v>
      </c>
      <c r="BI107" t="s">
        <v>490</v>
      </c>
      <c r="BK107" t="s">
        <v>195</v>
      </c>
      <c r="BM107" t="s">
        <v>2108</v>
      </c>
      <c r="BO107" t="s">
        <v>2109</v>
      </c>
      <c r="BQ107" t="s">
        <v>2110</v>
      </c>
      <c r="BS107" t="s">
        <v>2111</v>
      </c>
      <c r="BU107" t="s">
        <v>530</v>
      </c>
      <c r="BW107" t="s">
        <v>2112</v>
      </c>
      <c r="BY107" t="s">
        <v>2094</v>
      </c>
      <c r="CA107" t="s">
        <v>2113</v>
      </c>
      <c r="CC107" t="s">
        <v>2114</v>
      </c>
      <c r="CE107" t="s">
        <v>2115</v>
      </c>
      <c r="CG107" t="s">
        <v>2116</v>
      </c>
      <c r="CI107" t="s">
        <v>910</v>
      </c>
      <c r="CK107" t="s">
        <v>2117</v>
      </c>
      <c r="CM107" t="s">
        <v>2118</v>
      </c>
      <c r="CO107" t="s">
        <v>2119</v>
      </c>
      <c r="CQ107" t="s">
        <v>2120</v>
      </c>
      <c r="CS107" t="s">
        <v>2121</v>
      </c>
      <c r="CU107" t="s">
        <v>376</v>
      </c>
      <c r="CW107" t="s">
        <v>2122</v>
      </c>
      <c r="CY107" t="s">
        <v>2123</v>
      </c>
      <c r="DA107" t="s">
        <v>369</v>
      </c>
      <c r="DC107" t="s">
        <v>2124</v>
      </c>
      <c r="DE107" t="s">
        <v>2125</v>
      </c>
      <c r="DG107" t="s">
        <v>508</v>
      </c>
      <c r="DI107" t="s">
        <v>2126</v>
      </c>
      <c r="DK107" t="s">
        <v>2127</v>
      </c>
      <c r="DM107" t="s">
        <v>2128</v>
      </c>
      <c r="DO107" t="s">
        <v>2129</v>
      </c>
      <c r="DQ107" t="s">
        <v>2130</v>
      </c>
      <c r="DS107" t="s">
        <v>2131</v>
      </c>
      <c r="DU107" t="s">
        <v>2132</v>
      </c>
      <c r="DW107" t="s">
        <v>1912</v>
      </c>
      <c r="DY107" t="s">
        <v>2133</v>
      </c>
      <c r="EA107" t="s">
        <v>2134</v>
      </c>
      <c r="EC107" t="s">
        <v>2135</v>
      </c>
      <c r="EE107" t="s">
        <v>742</v>
      </c>
      <c r="EG107" t="s">
        <v>1907</v>
      </c>
      <c r="EI107" t="s">
        <v>2136</v>
      </c>
      <c r="EK107" t="s">
        <v>2137</v>
      </c>
      <c r="EM107" t="s">
        <v>2138</v>
      </c>
      <c r="EO107" t="s">
        <v>576</v>
      </c>
      <c r="EQ107" t="s">
        <v>2139</v>
      </c>
      <c r="ES107" t="s">
        <v>2140</v>
      </c>
      <c r="EU107" t="s">
        <v>2141</v>
      </c>
      <c r="EW107" t="s">
        <v>2142</v>
      </c>
      <c r="EY107" t="s">
        <v>2143</v>
      </c>
      <c r="FA107" t="s">
        <v>2144</v>
      </c>
      <c r="FC107" t="s">
        <v>2145</v>
      </c>
      <c r="FE107" t="s">
        <v>2146</v>
      </c>
      <c r="FG107" t="s">
        <v>2147</v>
      </c>
      <c r="FI107" t="s">
        <v>2148</v>
      </c>
      <c r="FK107" t="s">
        <v>2149</v>
      </c>
      <c r="FM107" t="s">
        <v>2150</v>
      </c>
      <c r="FO107" t="s">
        <v>2151</v>
      </c>
      <c r="FQ107" t="s">
        <v>2152</v>
      </c>
      <c r="FS107" t="s">
        <v>2153</v>
      </c>
      <c r="FU107" t="s">
        <v>2154</v>
      </c>
      <c r="FW107" t="s">
        <v>2155</v>
      </c>
      <c r="FY107" t="s">
        <v>2156</v>
      </c>
      <c r="GA107" t="s">
        <v>2157</v>
      </c>
      <c r="GC107" t="s">
        <v>2158</v>
      </c>
      <c r="GE107" t="s">
        <v>2159</v>
      </c>
      <c r="GG107" t="s">
        <v>2160</v>
      </c>
      <c r="GI107" t="s">
        <v>2161</v>
      </c>
      <c r="GK107" t="s">
        <v>2162</v>
      </c>
      <c r="GM107" t="s">
        <v>2163</v>
      </c>
      <c r="GO107" t="s">
        <v>2164</v>
      </c>
      <c r="GQ107" t="s">
        <v>2165</v>
      </c>
    </row>
    <row r="108" spans="2:201" hidden="1">
      <c r="B108" s="9">
        <v>2</v>
      </c>
      <c r="C108" s="10" t="s">
        <v>201</v>
      </c>
      <c r="D108" s="11" t="s">
        <v>457</v>
      </c>
      <c r="E108" s="12">
        <v>3</v>
      </c>
      <c r="F108" s="13" t="s">
        <v>289</v>
      </c>
      <c r="G108" s="11" t="s">
        <v>778</v>
      </c>
      <c r="H108" s="14">
        <v>2</v>
      </c>
      <c r="I108" s="15" t="s">
        <v>418</v>
      </c>
      <c r="J108" s="19" t="s">
        <v>2166</v>
      </c>
      <c r="K108" s="109" t="s">
        <v>2090</v>
      </c>
      <c r="L108" s="109" t="s">
        <v>2167</v>
      </c>
      <c r="M108" s="6" t="s">
        <v>1886</v>
      </c>
      <c r="N108" s="6" t="s">
        <v>2168</v>
      </c>
      <c r="O108" s="6" t="s">
        <v>2169</v>
      </c>
      <c r="S108" t="s">
        <v>513</v>
      </c>
      <c r="V108" t="s">
        <v>2109</v>
      </c>
      <c r="AC108" s="17">
        <v>4</v>
      </c>
      <c r="AE108" t="s">
        <v>2170</v>
      </c>
      <c r="AG108" t="s">
        <v>2171</v>
      </c>
      <c r="AI108" t="s">
        <v>505</v>
      </c>
      <c r="AK108" t="s">
        <v>2172</v>
      </c>
      <c r="AM108" t="s">
        <v>2173</v>
      </c>
      <c r="AO108" t="s">
        <v>2174</v>
      </c>
      <c r="AQ108" t="s">
        <v>1448</v>
      </c>
      <c r="AS108" t="s">
        <v>2175</v>
      </c>
      <c r="AU108" t="s">
        <v>2176</v>
      </c>
      <c r="AW108" t="s">
        <v>614</v>
      </c>
      <c r="AY108" t="s">
        <v>2177</v>
      </c>
      <c r="BA108" t="s">
        <v>2178</v>
      </c>
      <c r="BC108" t="s">
        <v>2179</v>
      </c>
      <c r="BE108" t="s">
        <v>2180</v>
      </c>
      <c r="BG108" t="s">
        <v>688</v>
      </c>
      <c r="BI108" t="s">
        <v>2181</v>
      </c>
      <c r="BK108" t="s">
        <v>2182</v>
      </c>
      <c r="BM108" t="s">
        <v>2183</v>
      </c>
      <c r="BO108" t="s">
        <v>2184</v>
      </c>
      <c r="BQ108" t="s">
        <v>2185</v>
      </c>
      <c r="BS108" t="s">
        <v>2186</v>
      </c>
      <c r="BU108" t="s">
        <v>2187</v>
      </c>
      <c r="BW108" t="s">
        <v>2188</v>
      </c>
      <c r="BY108" t="s">
        <v>2189</v>
      </c>
      <c r="CA108" t="s">
        <v>2190</v>
      </c>
      <c r="CC108" t="s">
        <v>2191</v>
      </c>
      <c r="CE108" t="s">
        <v>2192</v>
      </c>
      <c r="CG108" t="s">
        <v>2140</v>
      </c>
      <c r="CI108" t="s">
        <v>2193</v>
      </c>
      <c r="CK108" t="s">
        <v>2194</v>
      </c>
      <c r="CM108" t="s">
        <v>2195</v>
      </c>
      <c r="CO108" t="s">
        <v>686</v>
      </c>
      <c r="CQ108" t="s">
        <v>2196</v>
      </c>
      <c r="CS108" t="s">
        <v>2197</v>
      </c>
      <c r="CU108" t="s">
        <v>2198</v>
      </c>
      <c r="CW108" t="s">
        <v>2199</v>
      </c>
      <c r="CY108" t="s">
        <v>345</v>
      </c>
      <c r="DA108" t="s">
        <v>507</v>
      </c>
      <c r="DC108" t="s">
        <v>355</v>
      </c>
      <c r="DE108" t="s">
        <v>379</v>
      </c>
      <c r="DG108" t="s">
        <v>2200</v>
      </c>
      <c r="DI108" t="s">
        <v>2201</v>
      </c>
      <c r="DK108" t="s">
        <v>2202</v>
      </c>
      <c r="DM108" t="s">
        <v>510</v>
      </c>
      <c r="DO108" t="s">
        <v>2203</v>
      </c>
      <c r="DQ108" t="s">
        <v>2204</v>
      </c>
      <c r="DS108" t="s">
        <v>510</v>
      </c>
      <c r="DU108" t="s">
        <v>2205</v>
      </c>
      <c r="DW108" t="s">
        <v>2206</v>
      </c>
      <c r="DY108" t="s">
        <v>2207</v>
      </c>
      <c r="EA108" t="s">
        <v>2208</v>
      </c>
      <c r="EC108" t="s">
        <v>2209</v>
      </c>
      <c r="EE108" t="s">
        <v>2210</v>
      </c>
      <c r="EG108" t="s">
        <v>1938</v>
      </c>
      <c r="EI108" t="s">
        <v>2211</v>
      </c>
      <c r="EK108" t="s">
        <v>2212</v>
      </c>
      <c r="EM108" t="s">
        <v>2213</v>
      </c>
      <c r="EO108" t="s">
        <v>2214</v>
      </c>
      <c r="EQ108" t="s">
        <v>597</v>
      </c>
      <c r="ES108" t="s">
        <v>2215</v>
      </c>
      <c r="EU108" t="s">
        <v>633</v>
      </c>
      <c r="EW108" t="s">
        <v>2216</v>
      </c>
      <c r="EY108" t="s">
        <v>2217</v>
      </c>
      <c r="FA108" t="s">
        <v>2218</v>
      </c>
      <c r="FC108" t="s">
        <v>2219</v>
      </c>
      <c r="FE108" t="s">
        <v>2220</v>
      </c>
      <c r="FG108" t="s">
        <v>386</v>
      </c>
      <c r="FI108" t="s">
        <v>396</v>
      </c>
      <c r="FK108" t="s">
        <v>2221</v>
      </c>
      <c r="FM108" t="s">
        <v>2222</v>
      </c>
      <c r="FO108" t="s">
        <v>2223</v>
      </c>
      <c r="FQ108" t="s">
        <v>618</v>
      </c>
      <c r="FS108" t="s">
        <v>2224</v>
      </c>
      <c r="FU108" t="s">
        <v>2225</v>
      </c>
      <c r="FW108" t="s">
        <v>2226</v>
      </c>
      <c r="FY108" t="s">
        <v>2227</v>
      </c>
      <c r="GA108" t="s">
        <v>494</v>
      </c>
      <c r="GC108" t="s">
        <v>2228</v>
      </c>
      <c r="GE108" t="s">
        <v>2229</v>
      </c>
      <c r="GG108" t="s">
        <v>2230</v>
      </c>
      <c r="GI108" t="s">
        <v>2231</v>
      </c>
      <c r="GK108" t="s">
        <v>2232</v>
      </c>
      <c r="GM108" t="s">
        <v>2233</v>
      </c>
      <c r="GO108" t="s">
        <v>2234</v>
      </c>
      <c r="GQ108" t="s">
        <v>2235</v>
      </c>
    </row>
    <row r="109" spans="2:201" hidden="1">
      <c r="B109" s="9">
        <v>2</v>
      </c>
      <c r="C109" s="10" t="s">
        <v>201</v>
      </c>
      <c r="D109" s="11" t="s">
        <v>457</v>
      </c>
      <c r="E109" s="12">
        <v>3</v>
      </c>
      <c r="F109" s="13" t="s">
        <v>289</v>
      </c>
      <c r="G109" s="11" t="s">
        <v>778</v>
      </c>
      <c r="H109" s="14">
        <v>3</v>
      </c>
      <c r="I109" s="15" t="s">
        <v>958</v>
      </c>
      <c r="J109" s="19" t="s">
        <v>2236</v>
      </c>
      <c r="K109" s="109" t="s">
        <v>2090</v>
      </c>
      <c r="L109" s="109" t="s">
        <v>2237</v>
      </c>
      <c r="M109" s="6" t="s">
        <v>1886</v>
      </c>
      <c r="N109" s="6" t="s">
        <v>2238</v>
      </c>
      <c r="O109" s="6" t="s">
        <v>2239</v>
      </c>
      <c r="S109" t="s">
        <v>573</v>
      </c>
      <c r="V109" t="s">
        <v>978</v>
      </c>
      <c r="AC109" s="17">
        <v>5</v>
      </c>
      <c r="AE109" t="s">
        <v>626</v>
      </c>
      <c r="AG109" t="s">
        <v>2240</v>
      </c>
      <c r="AI109" t="s">
        <v>2241</v>
      </c>
      <c r="AK109" t="s">
        <v>1178</v>
      </c>
      <c r="AM109" t="s">
        <v>2242</v>
      </c>
      <c r="AO109" t="s">
        <v>2243</v>
      </c>
      <c r="AS109" t="s">
        <v>573</v>
      </c>
      <c r="AU109" t="s">
        <v>2244</v>
      </c>
      <c r="AW109" t="s">
        <v>2245</v>
      </c>
      <c r="AY109" t="s">
        <v>2246</v>
      </c>
      <c r="BA109" t="s">
        <v>2247</v>
      </c>
      <c r="BC109" t="s">
        <v>1427</v>
      </c>
      <c r="BE109" t="s">
        <v>2248</v>
      </c>
      <c r="BI109" t="s">
        <v>2249</v>
      </c>
      <c r="BK109" t="s">
        <v>2250</v>
      </c>
      <c r="BM109" t="s">
        <v>317</v>
      </c>
      <c r="BO109" t="s">
        <v>2251</v>
      </c>
      <c r="BQ109" t="s">
        <v>2252</v>
      </c>
      <c r="BS109" t="s">
        <v>2253</v>
      </c>
      <c r="BU109" t="s">
        <v>2254</v>
      </c>
      <c r="BW109" t="s">
        <v>1210</v>
      </c>
      <c r="BY109" t="s">
        <v>917</v>
      </c>
      <c r="CA109" t="s">
        <v>2255</v>
      </c>
      <c r="CC109" t="s">
        <v>2256</v>
      </c>
      <c r="CE109" t="s">
        <v>2257</v>
      </c>
      <c r="CG109" t="s">
        <v>356</v>
      </c>
      <c r="CI109" t="s">
        <v>2258</v>
      </c>
      <c r="CK109" t="s">
        <v>697</v>
      </c>
      <c r="CM109" t="s">
        <v>2259</v>
      </c>
      <c r="CO109" t="s">
        <v>2260</v>
      </c>
      <c r="CQ109" t="s">
        <v>2261</v>
      </c>
      <c r="CS109" t="s">
        <v>1214</v>
      </c>
      <c r="CU109" t="s">
        <v>2262</v>
      </c>
      <c r="CW109" t="s">
        <v>531</v>
      </c>
      <c r="CY109" t="s">
        <v>491</v>
      </c>
      <c r="DC109" t="s">
        <v>2263</v>
      </c>
      <c r="DE109" t="s">
        <v>2264</v>
      </c>
      <c r="DI109" t="s">
        <v>2265</v>
      </c>
      <c r="DK109" t="s">
        <v>2266</v>
      </c>
      <c r="DM109" t="s">
        <v>509</v>
      </c>
      <c r="DO109" t="s">
        <v>2267</v>
      </c>
      <c r="DQ109" t="s">
        <v>2194</v>
      </c>
      <c r="DS109" t="s">
        <v>2268</v>
      </c>
      <c r="DU109" t="s">
        <v>2269</v>
      </c>
      <c r="DW109" t="s">
        <v>2270</v>
      </c>
      <c r="DY109" t="s">
        <v>2271</v>
      </c>
      <c r="EA109" t="s">
        <v>2272</v>
      </c>
      <c r="EC109" t="s">
        <v>2273</v>
      </c>
      <c r="EE109" t="s">
        <v>2274</v>
      </c>
      <c r="EG109" t="s">
        <v>356</v>
      </c>
      <c r="EI109" t="s">
        <v>2275</v>
      </c>
      <c r="EK109" t="s">
        <v>2276</v>
      </c>
      <c r="EM109" t="s">
        <v>2277</v>
      </c>
      <c r="EO109" t="s">
        <v>2278</v>
      </c>
      <c r="EQ109" t="s">
        <v>2279</v>
      </c>
      <c r="ES109" t="s">
        <v>2280</v>
      </c>
      <c r="EU109" t="s">
        <v>2281</v>
      </c>
      <c r="EW109" t="s">
        <v>2282</v>
      </c>
      <c r="EY109" t="s">
        <v>2283</v>
      </c>
      <c r="FA109" t="s">
        <v>2284</v>
      </c>
      <c r="FC109" t="s">
        <v>2285</v>
      </c>
      <c r="FE109" t="s">
        <v>598</v>
      </c>
      <c r="FG109" t="s">
        <v>535</v>
      </c>
      <c r="FI109" t="s">
        <v>1541</v>
      </c>
      <c r="FK109" t="s">
        <v>2286</v>
      </c>
      <c r="FM109" t="s">
        <v>2287</v>
      </c>
      <c r="FO109" t="s">
        <v>2288</v>
      </c>
      <c r="FQ109" t="s">
        <v>2289</v>
      </c>
      <c r="FS109" t="s">
        <v>2290</v>
      </c>
      <c r="FU109" t="s">
        <v>2291</v>
      </c>
      <c r="FW109" t="s">
        <v>663</v>
      </c>
      <c r="FY109" t="s">
        <v>2292</v>
      </c>
      <c r="GA109" t="s">
        <v>2293</v>
      </c>
      <c r="GE109" t="s">
        <v>2294</v>
      </c>
      <c r="GG109" t="s">
        <v>2295</v>
      </c>
      <c r="GK109" t="s">
        <v>536</v>
      </c>
      <c r="GM109" t="s">
        <v>2296</v>
      </c>
      <c r="GO109" t="s">
        <v>2297</v>
      </c>
      <c r="GQ109" t="s">
        <v>2298</v>
      </c>
    </row>
    <row r="110" spans="2:201" hidden="1">
      <c r="B110" s="9">
        <v>2</v>
      </c>
      <c r="C110" s="10" t="s">
        <v>201</v>
      </c>
      <c r="D110" s="11" t="s">
        <v>457</v>
      </c>
      <c r="E110" s="12">
        <v>3</v>
      </c>
      <c r="F110" s="13" t="s">
        <v>289</v>
      </c>
      <c r="G110" s="11" t="s">
        <v>778</v>
      </c>
      <c r="H110" s="14">
        <v>4</v>
      </c>
      <c r="I110" s="15" t="s">
        <v>1041</v>
      </c>
      <c r="J110" s="19" t="s">
        <v>2299</v>
      </c>
      <c r="K110" s="109" t="s">
        <v>2090</v>
      </c>
      <c r="L110" s="109" t="s">
        <v>2300</v>
      </c>
      <c r="M110" s="6" t="s">
        <v>1886</v>
      </c>
      <c r="N110" s="6" t="s">
        <v>2301</v>
      </c>
      <c r="O110" s="6" t="s">
        <v>2302</v>
      </c>
      <c r="S110" t="s">
        <v>298</v>
      </c>
      <c r="V110" t="s">
        <v>1063</v>
      </c>
      <c r="AC110" s="17">
        <v>6</v>
      </c>
      <c r="AE110" t="s">
        <v>1756</v>
      </c>
      <c r="AG110" t="s">
        <v>2303</v>
      </c>
      <c r="AI110" t="s">
        <v>2304</v>
      </c>
      <c r="AK110" t="s">
        <v>2305</v>
      </c>
      <c r="AM110" t="s">
        <v>2306</v>
      </c>
      <c r="AO110" t="s">
        <v>2307</v>
      </c>
      <c r="AU110" t="s">
        <v>2308</v>
      </c>
      <c r="AW110" t="s">
        <v>2309</v>
      </c>
      <c r="AY110" t="s">
        <v>2310</v>
      </c>
      <c r="BA110" t="s">
        <v>2311</v>
      </c>
      <c r="BC110" t="s">
        <v>2312</v>
      </c>
      <c r="BI110" t="s">
        <v>2313</v>
      </c>
      <c r="BK110" t="s">
        <v>2314</v>
      </c>
      <c r="BM110" t="s">
        <v>2315</v>
      </c>
      <c r="BO110" t="s">
        <v>2316</v>
      </c>
      <c r="BQ110" t="s">
        <v>2317</v>
      </c>
      <c r="BS110" t="s">
        <v>2318</v>
      </c>
      <c r="BU110" t="s">
        <v>2319</v>
      </c>
      <c r="BW110" t="s">
        <v>2320</v>
      </c>
      <c r="BY110" t="s">
        <v>574</v>
      </c>
      <c r="CA110" t="s">
        <v>1276</v>
      </c>
      <c r="CC110" t="s">
        <v>2321</v>
      </c>
      <c r="CE110" t="s">
        <v>648</v>
      </c>
      <c r="CG110" t="s">
        <v>2322</v>
      </c>
      <c r="CI110" t="s">
        <v>2323</v>
      </c>
      <c r="CK110" t="s">
        <v>2324</v>
      </c>
      <c r="CM110" t="s">
        <v>2325</v>
      </c>
      <c r="CQ110" t="s">
        <v>2326</v>
      </c>
      <c r="CS110" t="s">
        <v>2327</v>
      </c>
      <c r="CU110" t="s">
        <v>2328</v>
      </c>
      <c r="DC110" t="s">
        <v>1215</v>
      </c>
      <c r="DE110" t="s">
        <v>2329</v>
      </c>
      <c r="DI110" t="s">
        <v>2330</v>
      </c>
      <c r="DK110" t="s">
        <v>2331</v>
      </c>
      <c r="DM110" t="s">
        <v>2332</v>
      </c>
      <c r="DO110" t="s">
        <v>2333</v>
      </c>
      <c r="DQ110" t="s">
        <v>2334</v>
      </c>
      <c r="DS110" t="s">
        <v>2335</v>
      </c>
      <c r="DU110" t="s">
        <v>533</v>
      </c>
      <c r="DW110" t="s">
        <v>554</v>
      </c>
      <c r="DY110" t="s">
        <v>2336</v>
      </c>
      <c r="EA110" t="s">
        <v>2337</v>
      </c>
      <c r="EC110" t="s">
        <v>596</v>
      </c>
      <c r="EE110" t="s">
        <v>534</v>
      </c>
      <c r="EG110" t="s">
        <v>2338</v>
      </c>
      <c r="EI110" t="s">
        <v>2339</v>
      </c>
      <c r="EK110" t="s">
        <v>2340</v>
      </c>
      <c r="EM110" t="s">
        <v>1541</v>
      </c>
      <c r="EO110" t="s">
        <v>2341</v>
      </c>
      <c r="EQ110" t="s">
        <v>2342</v>
      </c>
      <c r="ES110" t="s">
        <v>2343</v>
      </c>
      <c r="EW110" t="s">
        <v>2344</v>
      </c>
      <c r="EY110" t="s">
        <v>674</v>
      </c>
      <c r="FA110" t="s">
        <v>2345</v>
      </c>
      <c r="FC110" t="s">
        <v>2346</v>
      </c>
      <c r="FE110" t="s">
        <v>2347</v>
      </c>
      <c r="FG110" t="s">
        <v>686</v>
      </c>
      <c r="FI110" t="s">
        <v>2348</v>
      </c>
      <c r="FK110" t="s">
        <v>2349</v>
      </c>
      <c r="FM110" t="s">
        <v>556</v>
      </c>
      <c r="FO110" t="s">
        <v>2350</v>
      </c>
      <c r="FQ110" t="s">
        <v>2351</v>
      </c>
      <c r="FS110" t="s">
        <v>2352</v>
      </c>
      <c r="FU110" t="s">
        <v>1153</v>
      </c>
      <c r="FW110" t="s">
        <v>2353</v>
      </c>
      <c r="FY110" t="s">
        <v>2354</v>
      </c>
      <c r="GA110" t="s">
        <v>2355</v>
      </c>
      <c r="GE110" t="s">
        <v>2356</v>
      </c>
      <c r="GG110" t="s">
        <v>2357</v>
      </c>
      <c r="GM110" t="s">
        <v>2358</v>
      </c>
      <c r="GQ110" t="s">
        <v>537</v>
      </c>
    </row>
    <row r="111" spans="2:201" hidden="1">
      <c r="B111" s="9">
        <v>2</v>
      </c>
      <c r="C111" s="10" t="s">
        <v>201</v>
      </c>
      <c r="D111" s="11" t="s">
        <v>457</v>
      </c>
      <c r="E111" s="12">
        <v>3</v>
      </c>
      <c r="F111" s="13" t="s">
        <v>289</v>
      </c>
      <c r="G111" s="11" t="s">
        <v>778</v>
      </c>
      <c r="H111" s="14">
        <v>5</v>
      </c>
      <c r="I111" s="15" t="s">
        <v>1223</v>
      </c>
      <c r="J111" s="19" t="s">
        <v>2359</v>
      </c>
      <c r="K111" s="109" t="s">
        <v>2090</v>
      </c>
      <c r="L111" s="109" t="s">
        <v>2360</v>
      </c>
      <c r="M111" s="6" t="s">
        <v>1886</v>
      </c>
      <c r="N111" s="6" t="s">
        <v>2361</v>
      </c>
      <c r="O111" s="6" t="s">
        <v>2362</v>
      </c>
      <c r="S111" t="s">
        <v>644</v>
      </c>
      <c r="V111" t="s">
        <v>2210</v>
      </c>
      <c r="AC111" s="17">
        <v>7</v>
      </c>
      <c r="AE111" t="s">
        <v>2363</v>
      </c>
      <c r="AG111" t="s">
        <v>1718</v>
      </c>
      <c r="AI111" t="s">
        <v>2364</v>
      </c>
      <c r="AK111" t="s">
        <v>2365</v>
      </c>
      <c r="AM111" t="s">
        <v>2366</v>
      </c>
      <c r="AO111" t="s">
        <v>2367</v>
      </c>
      <c r="AU111" t="s">
        <v>593</v>
      </c>
      <c r="AY111" t="s">
        <v>2368</v>
      </c>
      <c r="BA111" t="s">
        <v>2369</v>
      </c>
      <c r="BC111" t="s">
        <v>2370</v>
      </c>
      <c r="BI111" t="s">
        <v>2371</v>
      </c>
      <c r="BK111" t="s">
        <v>1448</v>
      </c>
      <c r="BM111" t="s">
        <v>2372</v>
      </c>
      <c r="BO111" t="s">
        <v>2373</v>
      </c>
      <c r="BU111" t="s">
        <v>1202</v>
      </c>
      <c r="BW111" t="s">
        <v>2374</v>
      </c>
      <c r="BY111" t="s">
        <v>2375</v>
      </c>
      <c r="CA111" t="s">
        <v>2376</v>
      </c>
      <c r="CC111" t="s">
        <v>615</v>
      </c>
      <c r="CE111" t="s">
        <v>2377</v>
      </c>
      <c r="CG111" t="s">
        <v>2378</v>
      </c>
      <c r="CI111" t="s">
        <v>2379</v>
      </c>
      <c r="CK111" t="s">
        <v>2380</v>
      </c>
      <c r="CQ111" t="s">
        <v>2381</v>
      </c>
      <c r="CS111" t="s">
        <v>2382</v>
      </c>
      <c r="CU111" t="s">
        <v>2383</v>
      </c>
      <c r="DC111" t="s">
        <v>2384</v>
      </c>
      <c r="DE111" t="s">
        <v>2385</v>
      </c>
      <c r="DI111" t="s">
        <v>2386</v>
      </c>
      <c r="DK111" t="s">
        <v>2387</v>
      </c>
      <c r="DM111" t="s">
        <v>2388</v>
      </c>
      <c r="DO111" t="s">
        <v>626</v>
      </c>
      <c r="DQ111" t="s">
        <v>2389</v>
      </c>
      <c r="DS111" t="s">
        <v>2390</v>
      </c>
      <c r="DU111" t="s">
        <v>2391</v>
      </c>
      <c r="DW111" t="s">
        <v>2392</v>
      </c>
      <c r="DY111" t="s">
        <v>2393</v>
      </c>
      <c r="EA111" t="s">
        <v>389</v>
      </c>
      <c r="EC111" t="s">
        <v>2394</v>
      </c>
      <c r="EE111" t="s">
        <v>2395</v>
      </c>
      <c r="EG111" t="s">
        <v>2396</v>
      </c>
      <c r="EI111" t="s">
        <v>2397</v>
      </c>
      <c r="EK111" t="s">
        <v>2398</v>
      </c>
      <c r="EO111" t="s">
        <v>2399</v>
      </c>
      <c r="EQ111" t="s">
        <v>1756</v>
      </c>
      <c r="ES111" t="s">
        <v>2400</v>
      </c>
      <c r="FA111" t="s">
        <v>2401</v>
      </c>
      <c r="FC111" t="s">
        <v>2402</v>
      </c>
      <c r="FE111" t="s">
        <v>2403</v>
      </c>
      <c r="FG111" t="s">
        <v>1442</v>
      </c>
      <c r="FK111" t="s">
        <v>2404</v>
      </c>
      <c r="FM111" t="s">
        <v>2405</v>
      </c>
      <c r="FQ111" t="s">
        <v>1215</v>
      </c>
      <c r="FS111" t="s">
        <v>634</v>
      </c>
      <c r="FU111" t="s">
        <v>2406</v>
      </c>
      <c r="FY111" t="s">
        <v>2407</v>
      </c>
      <c r="GA111" t="s">
        <v>2408</v>
      </c>
      <c r="GE111" t="s">
        <v>557</v>
      </c>
      <c r="GG111" t="s">
        <v>416</v>
      </c>
      <c r="GM111" t="s">
        <v>2409</v>
      </c>
    </row>
    <row r="112" spans="2:201" hidden="1">
      <c r="B112" s="9">
        <v>2</v>
      </c>
      <c r="C112" s="10" t="s">
        <v>201</v>
      </c>
      <c r="D112" s="11" t="s">
        <v>457</v>
      </c>
      <c r="E112" s="12">
        <v>3</v>
      </c>
      <c r="F112" s="13" t="s">
        <v>289</v>
      </c>
      <c r="G112" s="11" t="s">
        <v>778</v>
      </c>
      <c r="H112" s="14">
        <v>6</v>
      </c>
      <c r="I112" s="15" t="s">
        <v>1307</v>
      </c>
      <c r="J112" s="19" t="s">
        <v>2410</v>
      </c>
      <c r="K112" s="109" t="s">
        <v>2090</v>
      </c>
      <c r="L112" s="109" t="s">
        <v>2411</v>
      </c>
      <c r="M112" s="6" t="s">
        <v>1886</v>
      </c>
      <c r="N112" s="6" t="s">
        <v>2412</v>
      </c>
      <c r="O112" s="6" t="s">
        <v>2413</v>
      </c>
      <c r="S112" t="s">
        <v>569</v>
      </c>
      <c r="V112" t="s">
        <v>2189</v>
      </c>
      <c r="AC112" s="17">
        <v>8</v>
      </c>
      <c r="AE112" t="s">
        <v>2414</v>
      </c>
      <c r="AG112" t="s">
        <v>2415</v>
      </c>
      <c r="AI112" t="s">
        <v>2416</v>
      </c>
      <c r="AK112" t="s">
        <v>2417</v>
      </c>
      <c r="AM112" t="s">
        <v>2418</v>
      </c>
      <c r="AU112" t="s">
        <v>2419</v>
      </c>
      <c r="AY112" t="s">
        <v>2420</v>
      </c>
      <c r="BA112" t="s">
        <v>2421</v>
      </c>
      <c r="BC112" t="s">
        <v>660</v>
      </c>
      <c r="BI112" t="s">
        <v>2422</v>
      </c>
      <c r="BM112" t="s">
        <v>2423</v>
      </c>
      <c r="BO112" t="s">
        <v>2424</v>
      </c>
      <c r="BU112" t="s">
        <v>2425</v>
      </c>
      <c r="BW112" t="s">
        <v>2426</v>
      </c>
      <c r="BY112" t="s">
        <v>2427</v>
      </c>
      <c r="CA112" t="s">
        <v>2428</v>
      </c>
      <c r="CC112" t="s">
        <v>612</v>
      </c>
      <c r="CG112" t="s">
        <v>2429</v>
      </c>
      <c r="CI112" t="s">
        <v>2430</v>
      </c>
      <c r="CQ112" t="s">
        <v>595</v>
      </c>
      <c r="CU112" t="s">
        <v>2431</v>
      </c>
      <c r="DE112" t="s">
        <v>2432</v>
      </c>
      <c r="DI112" t="s">
        <v>675</v>
      </c>
      <c r="DK112" t="s">
        <v>1670</v>
      </c>
      <c r="DM112" t="s">
        <v>2433</v>
      </c>
      <c r="DO112" t="s">
        <v>2434</v>
      </c>
      <c r="DQ112" t="s">
        <v>2435</v>
      </c>
      <c r="DS112" t="s">
        <v>2436</v>
      </c>
      <c r="DU112" t="s">
        <v>2437</v>
      </c>
      <c r="DW112" t="s">
        <v>2438</v>
      </c>
      <c r="DY112" t="s">
        <v>2391</v>
      </c>
      <c r="EE112" t="s">
        <v>1046</v>
      </c>
      <c r="EG112" t="s">
        <v>2439</v>
      </c>
      <c r="EI112" t="s">
        <v>2440</v>
      </c>
      <c r="EK112" t="s">
        <v>2441</v>
      </c>
      <c r="EO112" t="s">
        <v>2442</v>
      </c>
      <c r="EQ112" t="s">
        <v>2443</v>
      </c>
      <c r="ES112" t="s">
        <v>2444</v>
      </c>
      <c r="FA112" t="s">
        <v>2445</v>
      </c>
      <c r="FC112" t="s">
        <v>699</v>
      </c>
      <c r="FM112" t="s">
        <v>2446</v>
      </c>
      <c r="FQ112" t="s">
        <v>2447</v>
      </c>
      <c r="FS112" t="s">
        <v>2448</v>
      </c>
      <c r="FU112" t="s">
        <v>2449</v>
      </c>
      <c r="FY112" t="s">
        <v>2450</v>
      </c>
      <c r="GE112" t="s">
        <v>2451</v>
      </c>
      <c r="GM112" t="s">
        <v>2452</v>
      </c>
    </row>
    <row r="113" spans="2:187" hidden="1">
      <c r="B113" s="9">
        <v>2</v>
      </c>
      <c r="C113" s="10" t="s">
        <v>201</v>
      </c>
      <c r="D113" s="11" t="s">
        <v>457</v>
      </c>
      <c r="E113" s="12">
        <v>4</v>
      </c>
      <c r="F113" s="13" t="s">
        <v>196</v>
      </c>
      <c r="G113" s="11" t="s">
        <v>779</v>
      </c>
      <c r="H113" s="14">
        <v>1</v>
      </c>
      <c r="I113" s="15" t="s">
        <v>959</v>
      </c>
      <c r="J113" s="19" t="s">
        <v>2453</v>
      </c>
      <c r="K113" s="109" t="s">
        <v>2454</v>
      </c>
      <c r="L113" s="109" t="s">
        <v>2455</v>
      </c>
      <c r="M113" s="6" t="s">
        <v>1886</v>
      </c>
      <c r="N113" s="6" t="s">
        <v>2456</v>
      </c>
      <c r="O113" s="6" t="s">
        <v>2457</v>
      </c>
      <c r="S113" t="s">
        <v>626</v>
      </c>
      <c r="V113" t="s">
        <v>907</v>
      </c>
      <c r="AC113" s="17">
        <v>9</v>
      </c>
      <c r="AE113" t="s">
        <v>2458</v>
      </c>
      <c r="AG113" t="s">
        <v>2459</v>
      </c>
      <c r="AI113" t="s">
        <v>2460</v>
      </c>
      <c r="AK113" t="s">
        <v>2461</v>
      </c>
      <c r="AM113" t="s">
        <v>2462</v>
      </c>
      <c r="AU113" t="s">
        <v>2463</v>
      </c>
      <c r="AY113" t="s">
        <v>631</v>
      </c>
      <c r="BA113" t="s">
        <v>2464</v>
      </c>
      <c r="BC113" t="s">
        <v>2465</v>
      </c>
      <c r="BI113" t="s">
        <v>2194</v>
      </c>
      <c r="BM113" t="s">
        <v>2466</v>
      </c>
      <c r="BO113" t="s">
        <v>2467</v>
      </c>
      <c r="BW113" t="s">
        <v>2468</v>
      </c>
      <c r="BY113" t="s">
        <v>2469</v>
      </c>
      <c r="CA113" t="s">
        <v>594</v>
      </c>
      <c r="CC113" t="s">
        <v>2470</v>
      </c>
      <c r="CG113" t="s">
        <v>2471</v>
      </c>
      <c r="CI113" t="s">
        <v>2472</v>
      </c>
      <c r="CQ113" t="s">
        <v>2473</v>
      </c>
      <c r="CU113" t="s">
        <v>2474</v>
      </c>
      <c r="DE113" t="s">
        <v>2475</v>
      </c>
      <c r="DI113" t="s">
        <v>2476</v>
      </c>
      <c r="DK113" t="s">
        <v>2477</v>
      </c>
      <c r="DM113" t="s">
        <v>2478</v>
      </c>
      <c r="DO113" t="s">
        <v>375</v>
      </c>
      <c r="DQ113" t="s">
        <v>2479</v>
      </c>
      <c r="DS113" t="s">
        <v>2480</v>
      </c>
      <c r="DU113" t="s">
        <v>2481</v>
      </c>
      <c r="DY113" t="s">
        <v>616</v>
      </c>
      <c r="EE113" t="s">
        <v>400</v>
      </c>
      <c r="EG113" t="s">
        <v>410</v>
      </c>
      <c r="EI113" t="s">
        <v>2482</v>
      </c>
      <c r="EO113" t="s">
        <v>2483</v>
      </c>
      <c r="EQ113" t="s">
        <v>1486</v>
      </c>
      <c r="ES113" t="s">
        <v>1541</v>
      </c>
      <c r="FA113" t="s">
        <v>2484</v>
      </c>
      <c r="FM113" t="s">
        <v>2485</v>
      </c>
      <c r="FQ113" t="s">
        <v>2486</v>
      </c>
      <c r="FS113" t="s">
        <v>2487</v>
      </c>
      <c r="FU113" t="s">
        <v>2488</v>
      </c>
      <c r="FY113" t="s">
        <v>1756</v>
      </c>
      <c r="GE113" t="s">
        <v>2489</v>
      </c>
    </row>
    <row r="114" spans="2:187" hidden="1">
      <c r="B114" s="9">
        <v>2</v>
      </c>
      <c r="C114" s="10" t="s">
        <v>201</v>
      </c>
      <c r="D114" s="11" t="s">
        <v>457</v>
      </c>
      <c r="E114" s="12">
        <v>4</v>
      </c>
      <c r="F114" s="13" t="s">
        <v>196</v>
      </c>
      <c r="G114" s="11" t="s">
        <v>779</v>
      </c>
      <c r="H114" s="14">
        <v>2</v>
      </c>
      <c r="I114" s="15" t="s">
        <v>299</v>
      </c>
      <c r="J114" s="19" t="s">
        <v>2490</v>
      </c>
      <c r="K114" s="109" t="s">
        <v>2454</v>
      </c>
      <c r="L114" s="109" t="s">
        <v>2491</v>
      </c>
      <c r="M114" s="6" t="s">
        <v>1886</v>
      </c>
      <c r="N114" s="6" t="s">
        <v>2492</v>
      </c>
      <c r="O114" s="6" t="s">
        <v>2493</v>
      </c>
      <c r="S114" t="s">
        <v>556</v>
      </c>
      <c r="V114" t="s">
        <v>1012</v>
      </c>
      <c r="AC114" s="17">
        <v>10</v>
      </c>
      <c r="AE114" t="s">
        <v>630</v>
      </c>
      <c r="AG114" t="s">
        <v>2494</v>
      </c>
      <c r="AI114" t="s">
        <v>2495</v>
      </c>
      <c r="AK114" t="s">
        <v>2496</v>
      </c>
      <c r="AU114" t="s">
        <v>2497</v>
      </c>
      <c r="AY114" t="s">
        <v>2498</v>
      </c>
      <c r="BI114" t="s">
        <v>2499</v>
      </c>
      <c r="BM114" t="s">
        <v>2500</v>
      </c>
      <c r="BO114" t="s">
        <v>1295</v>
      </c>
      <c r="BW114" t="s">
        <v>2501</v>
      </c>
      <c r="BY114" t="s">
        <v>2502</v>
      </c>
      <c r="CA114" t="s">
        <v>2503</v>
      </c>
      <c r="CC114" t="s">
        <v>2504</v>
      </c>
      <c r="CG114" t="s">
        <v>1141</v>
      </c>
      <c r="CI114" t="s">
        <v>2505</v>
      </c>
      <c r="CQ114" t="s">
        <v>2506</v>
      </c>
      <c r="DE114" t="s">
        <v>2507</v>
      </c>
      <c r="DI114" t="s">
        <v>2508</v>
      </c>
      <c r="DO114" t="s">
        <v>2509</v>
      </c>
      <c r="DQ114" t="s">
        <v>2510</v>
      </c>
      <c r="DU114" t="s">
        <v>2511</v>
      </c>
      <c r="EE114" t="s">
        <v>2512</v>
      </c>
      <c r="EG114" t="s">
        <v>2513</v>
      </c>
      <c r="EI114" t="s">
        <v>2514</v>
      </c>
      <c r="EQ114" t="s">
        <v>1813</v>
      </c>
      <c r="ES114" t="s">
        <v>2515</v>
      </c>
      <c r="FA114" t="s">
        <v>689</v>
      </c>
      <c r="FM114" t="s">
        <v>2516</v>
      </c>
      <c r="FQ114" t="s">
        <v>2517</v>
      </c>
      <c r="FS114" t="s">
        <v>2518</v>
      </c>
      <c r="FU114" t="s">
        <v>2519</v>
      </c>
      <c r="FY114" t="s">
        <v>2520</v>
      </c>
    </row>
    <row r="115" spans="2:187" hidden="1">
      <c r="B115" s="9">
        <v>2</v>
      </c>
      <c r="C115" s="10" t="s">
        <v>201</v>
      </c>
      <c r="D115" s="11" t="s">
        <v>457</v>
      </c>
      <c r="E115" s="12">
        <v>5</v>
      </c>
      <c r="F115" s="13" t="s">
        <v>407</v>
      </c>
      <c r="G115" s="11" t="s">
        <v>780</v>
      </c>
      <c r="H115" s="14">
        <v>1</v>
      </c>
      <c r="I115" s="15" t="s">
        <v>1308</v>
      </c>
      <c r="J115" s="19" t="s">
        <v>2521</v>
      </c>
      <c r="K115" s="109" t="s">
        <v>2522</v>
      </c>
      <c r="L115" s="109" t="s">
        <v>2523</v>
      </c>
      <c r="M115" s="6" t="s">
        <v>1886</v>
      </c>
      <c r="N115" s="6" t="s">
        <v>2524</v>
      </c>
      <c r="O115" s="6" t="s">
        <v>2525</v>
      </c>
      <c r="S115" t="s">
        <v>317</v>
      </c>
      <c r="V115" t="s">
        <v>2080</v>
      </c>
      <c r="AC115" s="17">
        <v>11</v>
      </c>
      <c r="AG115" t="s">
        <v>646</v>
      </c>
      <c r="AK115" t="s">
        <v>677</v>
      </c>
      <c r="AU115" t="s">
        <v>2526</v>
      </c>
      <c r="AY115" t="s">
        <v>2527</v>
      </c>
      <c r="BI115" t="s">
        <v>2528</v>
      </c>
      <c r="BM115" t="s">
        <v>1511</v>
      </c>
      <c r="BO115" t="s">
        <v>2529</v>
      </c>
      <c r="BW115" t="s">
        <v>2530</v>
      </c>
      <c r="BY115" t="s">
        <v>2531</v>
      </c>
      <c r="CA115" t="s">
        <v>2532</v>
      </c>
      <c r="CC115" t="s">
        <v>2533</v>
      </c>
      <c r="CG115" t="s">
        <v>2534</v>
      </c>
      <c r="CI115" t="s">
        <v>2535</v>
      </c>
      <c r="CQ115" t="s">
        <v>2536</v>
      </c>
      <c r="DE115" t="s">
        <v>2537</v>
      </c>
      <c r="DI115" t="s">
        <v>2538</v>
      </c>
      <c r="DO115" t="s">
        <v>2539</v>
      </c>
      <c r="DQ115" t="s">
        <v>2540</v>
      </c>
      <c r="DU115" t="s">
        <v>2541</v>
      </c>
      <c r="EE115" t="s">
        <v>2542</v>
      </c>
      <c r="EG115" t="s">
        <v>2543</v>
      </c>
      <c r="EI115" t="s">
        <v>2544</v>
      </c>
      <c r="EQ115" t="s">
        <v>2545</v>
      </c>
      <c r="FA115" t="s">
        <v>2546</v>
      </c>
      <c r="FM115" t="s">
        <v>2547</v>
      </c>
      <c r="FQ115" t="s">
        <v>2548</v>
      </c>
      <c r="FU115" t="s">
        <v>2549</v>
      </c>
      <c r="FY115" t="s">
        <v>2550</v>
      </c>
    </row>
    <row r="116" spans="2:187" hidden="1">
      <c r="B116" s="9">
        <v>2</v>
      </c>
      <c r="C116" s="10" t="s">
        <v>201</v>
      </c>
      <c r="D116" s="11" t="s">
        <v>457</v>
      </c>
      <c r="E116" s="12">
        <v>5</v>
      </c>
      <c r="F116" s="13" t="s">
        <v>407</v>
      </c>
      <c r="G116" s="11" t="s">
        <v>780</v>
      </c>
      <c r="H116" s="14">
        <v>2</v>
      </c>
      <c r="I116" s="15" t="s">
        <v>203</v>
      </c>
      <c r="J116" s="19" t="s">
        <v>2551</v>
      </c>
      <c r="K116" s="109" t="s">
        <v>2522</v>
      </c>
      <c r="L116" s="109" t="s">
        <v>2552</v>
      </c>
      <c r="M116" s="6" t="s">
        <v>1886</v>
      </c>
      <c r="N116" s="6" t="s">
        <v>2553</v>
      </c>
      <c r="O116" s="6" t="s">
        <v>2554</v>
      </c>
      <c r="S116" t="s">
        <v>597</v>
      </c>
      <c r="V116" t="s">
        <v>336</v>
      </c>
      <c r="AC116" s="17">
        <v>12</v>
      </c>
      <c r="AK116" t="s">
        <v>2555</v>
      </c>
      <c r="AY116" t="s">
        <v>2556</v>
      </c>
      <c r="BI116" t="s">
        <v>2557</v>
      </c>
      <c r="BM116" t="s">
        <v>2245</v>
      </c>
      <c r="BO116" t="s">
        <v>1118</v>
      </c>
      <c r="BW116" t="s">
        <v>2558</v>
      </c>
      <c r="BY116" t="s">
        <v>2559</v>
      </c>
      <c r="CA116" t="s">
        <v>2560</v>
      </c>
      <c r="CC116" t="s">
        <v>2561</v>
      </c>
      <c r="CG116" t="s">
        <v>2562</v>
      </c>
      <c r="CI116" t="s">
        <v>1608</v>
      </c>
      <c r="CQ116" t="s">
        <v>2563</v>
      </c>
      <c r="DE116" t="s">
        <v>2564</v>
      </c>
      <c r="DI116" t="s">
        <v>2565</v>
      </c>
      <c r="EE116" t="s">
        <v>2566</v>
      </c>
      <c r="EG116" t="s">
        <v>2567</v>
      </c>
      <c r="FM116" t="s">
        <v>2568</v>
      </c>
      <c r="FU116" t="s">
        <v>1582</v>
      </c>
      <c r="FY116" t="s">
        <v>406</v>
      </c>
    </row>
    <row r="117" spans="2:187" hidden="1">
      <c r="B117" s="9">
        <v>2</v>
      </c>
      <c r="C117" s="10" t="s">
        <v>201</v>
      </c>
      <c r="D117" s="11" t="s">
        <v>457</v>
      </c>
      <c r="E117" s="12">
        <v>5</v>
      </c>
      <c r="F117" s="13" t="s">
        <v>407</v>
      </c>
      <c r="G117" s="11" t="s">
        <v>780</v>
      </c>
      <c r="H117" s="14">
        <v>3</v>
      </c>
      <c r="I117" s="15" t="s">
        <v>289</v>
      </c>
      <c r="J117" s="19" t="s">
        <v>2569</v>
      </c>
      <c r="K117" s="109" t="s">
        <v>2522</v>
      </c>
      <c r="L117" s="109" t="s">
        <v>2570</v>
      </c>
      <c r="M117" s="6" t="s">
        <v>1886</v>
      </c>
      <c r="N117" s="6" t="s">
        <v>2571</v>
      </c>
      <c r="O117" s="6" t="s">
        <v>2572</v>
      </c>
      <c r="S117" t="s">
        <v>592</v>
      </c>
      <c r="V117" t="s">
        <v>229</v>
      </c>
      <c r="AC117" s="17">
        <v>13</v>
      </c>
      <c r="AY117" t="s">
        <v>2573</v>
      </c>
      <c r="BI117" t="s">
        <v>2574</v>
      </c>
      <c r="BM117" t="s">
        <v>2575</v>
      </c>
      <c r="BO117" t="s">
        <v>2576</v>
      </c>
      <c r="BW117" t="s">
        <v>1582</v>
      </c>
      <c r="BY117" t="s">
        <v>2577</v>
      </c>
      <c r="CA117" t="s">
        <v>2578</v>
      </c>
      <c r="CC117" t="s">
        <v>2579</v>
      </c>
      <c r="CG117" t="s">
        <v>2580</v>
      </c>
      <c r="CI117" t="s">
        <v>2581</v>
      </c>
      <c r="DI117" t="s">
        <v>2582</v>
      </c>
      <c r="EE117" t="s">
        <v>385</v>
      </c>
      <c r="EG117" t="s">
        <v>2245</v>
      </c>
      <c r="FU117" t="s">
        <v>2583</v>
      </c>
    </row>
    <row r="118" spans="2:187" hidden="1">
      <c r="B118" s="9">
        <v>2</v>
      </c>
      <c r="C118" s="10" t="s">
        <v>201</v>
      </c>
      <c r="D118" s="11" t="s">
        <v>457</v>
      </c>
      <c r="E118" s="12">
        <v>5</v>
      </c>
      <c r="F118" s="13" t="s">
        <v>407</v>
      </c>
      <c r="G118" s="11" t="s">
        <v>780</v>
      </c>
      <c r="H118" s="14">
        <v>4</v>
      </c>
      <c r="I118" s="15" t="s">
        <v>1042</v>
      </c>
      <c r="J118" s="19" t="s">
        <v>2584</v>
      </c>
      <c r="K118" s="109" t="s">
        <v>2522</v>
      </c>
      <c r="L118" s="109" t="s">
        <v>2585</v>
      </c>
      <c r="M118" s="6" t="s">
        <v>1886</v>
      </c>
      <c r="N118" s="6" t="s">
        <v>2586</v>
      </c>
      <c r="O118" s="6" t="s">
        <v>2587</v>
      </c>
      <c r="S118" t="s">
        <v>612</v>
      </c>
      <c r="V118" t="s">
        <v>905</v>
      </c>
      <c r="AC118" s="17">
        <v>14</v>
      </c>
      <c r="AY118" t="s">
        <v>2588</v>
      </c>
      <c r="BI118" t="s">
        <v>2589</v>
      </c>
      <c r="BO118" t="s">
        <v>2590</v>
      </c>
      <c r="BW118" t="s">
        <v>887</v>
      </c>
      <c r="CA118" t="s">
        <v>2591</v>
      </c>
      <c r="CG118" t="s">
        <v>2592</v>
      </c>
      <c r="CI118" t="s">
        <v>2593</v>
      </c>
      <c r="DI118" t="s">
        <v>2495</v>
      </c>
      <c r="EE118" t="s">
        <v>1582</v>
      </c>
      <c r="EG118" t="s">
        <v>2594</v>
      </c>
      <c r="FU118" t="s">
        <v>2595</v>
      </c>
    </row>
    <row r="119" spans="2:187" hidden="1">
      <c r="B119" s="9">
        <v>2</v>
      </c>
      <c r="C119" s="10" t="s">
        <v>201</v>
      </c>
      <c r="D119" s="11" t="s">
        <v>457</v>
      </c>
      <c r="E119" s="12">
        <v>5</v>
      </c>
      <c r="F119" s="13" t="s">
        <v>407</v>
      </c>
      <c r="G119" s="11" t="s">
        <v>780</v>
      </c>
      <c r="H119" s="14">
        <v>5</v>
      </c>
      <c r="I119" s="15" t="s">
        <v>1134</v>
      </c>
      <c r="J119" s="19" t="s">
        <v>2596</v>
      </c>
      <c r="K119" s="109" t="s">
        <v>2522</v>
      </c>
      <c r="L119" s="109" t="s">
        <v>2597</v>
      </c>
      <c r="M119" s="6" t="s">
        <v>1886</v>
      </c>
      <c r="N119" s="6" t="s">
        <v>2598</v>
      </c>
      <c r="O119" s="6" t="s">
        <v>2599</v>
      </c>
      <c r="S119" t="s">
        <v>326</v>
      </c>
      <c r="V119" t="s">
        <v>2136</v>
      </c>
      <c r="AC119" s="17">
        <v>15</v>
      </c>
      <c r="BI119" t="s">
        <v>2600</v>
      </c>
      <c r="BO119" t="s">
        <v>2422</v>
      </c>
      <c r="BW119" t="s">
        <v>2601</v>
      </c>
      <c r="CA119" t="s">
        <v>2602</v>
      </c>
      <c r="CG119" t="s">
        <v>2603</v>
      </c>
      <c r="EE119" t="s">
        <v>2604</v>
      </c>
      <c r="EG119" t="s">
        <v>2605</v>
      </c>
      <c r="FU119" t="s">
        <v>2606</v>
      </c>
    </row>
    <row r="120" spans="2:187" hidden="1">
      <c r="B120" s="9">
        <v>2</v>
      </c>
      <c r="C120" s="10" t="s">
        <v>201</v>
      </c>
      <c r="D120" s="11" t="s">
        <v>457</v>
      </c>
      <c r="E120" s="12">
        <v>5</v>
      </c>
      <c r="F120" s="13" t="s">
        <v>407</v>
      </c>
      <c r="G120" s="11" t="s">
        <v>780</v>
      </c>
      <c r="H120" s="14">
        <v>6</v>
      </c>
      <c r="I120" s="15" t="s">
        <v>1224</v>
      </c>
      <c r="J120" s="19" t="s">
        <v>2607</v>
      </c>
      <c r="K120" s="109" t="s">
        <v>2522</v>
      </c>
      <c r="L120" s="109" t="s">
        <v>2608</v>
      </c>
      <c r="M120" s="6" t="s">
        <v>1886</v>
      </c>
      <c r="N120" s="6" t="s">
        <v>2609</v>
      </c>
      <c r="O120" s="6" t="s">
        <v>2610</v>
      </c>
      <c r="S120" t="s">
        <v>335</v>
      </c>
      <c r="V120" t="s">
        <v>2116</v>
      </c>
      <c r="AC120" s="17">
        <v>16</v>
      </c>
      <c r="BI120" t="s">
        <v>2611</v>
      </c>
      <c r="BO120" t="s">
        <v>2612</v>
      </c>
      <c r="BW120" t="s">
        <v>2613</v>
      </c>
      <c r="CA120" t="s">
        <v>2614</v>
      </c>
      <c r="CG120" t="s">
        <v>2615</v>
      </c>
      <c r="EE120" t="s">
        <v>2616</v>
      </c>
      <c r="EG120" t="s">
        <v>2617</v>
      </c>
    </row>
    <row r="121" spans="2:187" hidden="1">
      <c r="B121" s="9">
        <v>2</v>
      </c>
      <c r="C121" s="10" t="s">
        <v>201</v>
      </c>
      <c r="D121" s="11" t="s">
        <v>457</v>
      </c>
      <c r="E121" s="12">
        <v>5</v>
      </c>
      <c r="F121" s="13" t="s">
        <v>407</v>
      </c>
      <c r="G121" s="11" t="s">
        <v>780</v>
      </c>
      <c r="H121" s="14">
        <v>7</v>
      </c>
      <c r="I121" s="15" t="s">
        <v>1385</v>
      </c>
      <c r="J121" s="19" t="s">
        <v>2618</v>
      </c>
      <c r="K121" s="109" t="s">
        <v>2522</v>
      </c>
      <c r="L121" s="109" t="s">
        <v>2619</v>
      </c>
      <c r="M121" s="6" t="s">
        <v>1886</v>
      </c>
      <c r="N121" s="6" t="s">
        <v>2620</v>
      </c>
      <c r="O121" s="6" t="s">
        <v>2621</v>
      </c>
      <c r="S121" t="s">
        <v>588</v>
      </c>
      <c r="V121" t="s">
        <v>932</v>
      </c>
      <c r="AC121" s="17">
        <v>17</v>
      </c>
      <c r="BI121" t="s">
        <v>2622</v>
      </c>
      <c r="BO121" t="s">
        <v>2623</v>
      </c>
      <c r="BW121" t="s">
        <v>2624</v>
      </c>
      <c r="CA121" t="s">
        <v>1582</v>
      </c>
      <c r="CG121" t="s">
        <v>2625</v>
      </c>
    </row>
    <row r="122" spans="2:187" hidden="1">
      <c r="B122" s="9">
        <v>2</v>
      </c>
      <c r="C122" s="10" t="s">
        <v>201</v>
      </c>
      <c r="D122" s="11" t="s">
        <v>457</v>
      </c>
      <c r="E122" s="12">
        <v>5</v>
      </c>
      <c r="F122" s="13" t="s">
        <v>407</v>
      </c>
      <c r="G122" s="11" t="s">
        <v>780</v>
      </c>
      <c r="H122" s="14">
        <v>8</v>
      </c>
      <c r="I122" s="15" t="s">
        <v>964</v>
      </c>
      <c r="J122" s="19" t="s">
        <v>2626</v>
      </c>
      <c r="K122" s="109" t="s">
        <v>2522</v>
      </c>
      <c r="L122" s="109" t="s">
        <v>2627</v>
      </c>
      <c r="M122" s="6" t="s">
        <v>1886</v>
      </c>
      <c r="N122" s="6" t="s">
        <v>2628</v>
      </c>
      <c r="O122" s="6" t="s">
        <v>2629</v>
      </c>
      <c r="S122" t="s">
        <v>565</v>
      </c>
      <c r="V122" t="s">
        <v>2140</v>
      </c>
      <c r="AC122" s="17">
        <v>18</v>
      </c>
      <c r="BI122" t="s">
        <v>2630</v>
      </c>
      <c r="BO122" t="s">
        <v>2631</v>
      </c>
      <c r="CA122" t="s">
        <v>2632</v>
      </c>
      <c r="CG122" t="s">
        <v>2560</v>
      </c>
    </row>
    <row r="123" spans="2:187" hidden="1">
      <c r="B123" s="9">
        <v>2</v>
      </c>
      <c r="C123" s="10" t="s">
        <v>201</v>
      </c>
      <c r="D123" s="11" t="s">
        <v>457</v>
      </c>
      <c r="E123" s="12">
        <v>5</v>
      </c>
      <c r="F123" s="13" t="s">
        <v>407</v>
      </c>
      <c r="G123" s="11" t="s">
        <v>780</v>
      </c>
      <c r="H123" s="14">
        <v>9</v>
      </c>
      <c r="I123" s="15" t="s">
        <v>1524</v>
      </c>
      <c r="J123" s="19" t="s">
        <v>2633</v>
      </c>
      <c r="K123" s="109" t="s">
        <v>2522</v>
      </c>
      <c r="L123" s="109" t="s">
        <v>2634</v>
      </c>
      <c r="M123" s="6" t="s">
        <v>1886</v>
      </c>
      <c r="N123" s="6" t="s">
        <v>2635</v>
      </c>
      <c r="O123" s="6" t="s">
        <v>2636</v>
      </c>
      <c r="S123" t="s">
        <v>491</v>
      </c>
      <c r="V123" t="s">
        <v>1072</v>
      </c>
      <c r="AC123" s="17">
        <v>19</v>
      </c>
      <c r="BI123" t="s">
        <v>1541</v>
      </c>
      <c r="BO123" t="s">
        <v>2637</v>
      </c>
      <c r="CA123" t="s">
        <v>2638</v>
      </c>
      <c r="CG123" t="s">
        <v>2639</v>
      </c>
    </row>
    <row r="124" spans="2:187" hidden="1">
      <c r="B124" s="9">
        <v>2</v>
      </c>
      <c r="C124" s="10" t="s">
        <v>201</v>
      </c>
      <c r="D124" s="11" t="s">
        <v>457</v>
      </c>
      <c r="E124" s="12">
        <v>5</v>
      </c>
      <c r="F124" s="13" t="s">
        <v>407</v>
      </c>
      <c r="G124" s="11" t="s">
        <v>780</v>
      </c>
      <c r="H124" s="14">
        <v>10</v>
      </c>
      <c r="I124" s="15" t="s">
        <v>1573</v>
      </c>
      <c r="J124" s="19" t="s">
        <v>2640</v>
      </c>
      <c r="K124" s="109" t="s">
        <v>2522</v>
      </c>
      <c r="L124" s="109" t="s">
        <v>2641</v>
      </c>
      <c r="M124" s="6" t="s">
        <v>1886</v>
      </c>
      <c r="N124" s="6" t="s">
        <v>2642</v>
      </c>
      <c r="O124" s="6" t="s">
        <v>2643</v>
      </c>
      <c r="S124" t="s">
        <v>215</v>
      </c>
      <c r="V124" t="s">
        <v>1064</v>
      </c>
      <c r="AC124" s="17">
        <v>20</v>
      </c>
      <c r="BI124" t="s">
        <v>339</v>
      </c>
      <c r="BO124" t="s">
        <v>2644</v>
      </c>
      <c r="CA124" t="s">
        <v>2645</v>
      </c>
      <c r="CG124" t="s">
        <v>2646</v>
      </c>
    </row>
    <row r="125" spans="2:187" hidden="1">
      <c r="B125" s="9">
        <v>2</v>
      </c>
      <c r="C125" s="10" t="s">
        <v>201</v>
      </c>
      <c r="D125" s="11" t="s">
        <v>457</v>
      </c>
      <c r="E125" s="12">
        <v>5</v>
      </c>
      <c r="F125" s="13" t="s">
        <v>407</v>
      </c>
      <c r="G125" s="11" t="s">
        <v>780</v>
      </c>
      <c r="H125" s="14">
        <v>11</v>
      </c>
      <c r="I125" s="15" t="s">
        <v>1620</v>
      </c>
      <c r="J125" s="19" t="s">
        <v>2647</v>
      </c>
      <c r="K125" s="109" t="s">
        <v>2522</v>
      </c>
      <c r="L125" s="109" t="s">
        <v>2648</v>
      </c>
      <c r="M125" s="6" t="s">
        <v>1886</v>
      </c>
      <c r="N125" s="6" t="s">
        <v>2649</v>
      </c>
      <c r="O125" s="6" t="s">
        <v>2650</v>
      </c>
      <c r="S125" t="s">
        <v>577</v>
      </c>
      <c r="V125" t="s">
        <v>356</v>
      </c>
      <c r="AC125" s="17">
        <v>21</v>
      </c>
      <c r="BI125" t="s">
        <v>2651</v>
      </c>
      <c r="BO125" t="s">
        <v>2652</v>
      </c>
      <c r="CA125" t="s">
        <v>2653</v>
      </c>
      <c r="CG125" t="s">
        <v>1368</v>
      </c>
    </row>
    <row r="126" spans="2:187" hidden="1">
      <c r="B126" s="9">
        <v>2</v>
      </c>
      <c r="C126" s="10" t="s">
        <v>201</v>
      </c>
      <c r="D126" s="11" t="s">
        <v>457</v>
      </c>
      <c r="E126" s="12">
        <v>5</v>
      </c>
      <c r="F126" s="13" t="s">
        <v>407</v>
      </c>
      <c r="G126" s="11" t="s">
        <v>780</v>
      </c>
      <c r="H126" s="14">
        <v>12</v>
      </c>
      <c r="I126" s="15" t="s">
        <v>1656</v>
      </c>
      <c r="J126" s="19" t="s">
        <v>2654</v>
      </c>
      <c r="K126" s="109" t="s">
        <v>2522</v>
      </c>
      <c r="L126" s="109" t="s">
        <v>2655</v>
      </c>
      <c r="M126" s="6" t="s">
        <v>1886</v>
      </c>
      <c r="N126" s="6" t="s">
        <v>2656</v>
      </c>
      <c r="O126" s="6" t="s">
        <v>2657</v>
      </c>
      <c r="S126" t="s">
        <v>696</v>
      </c>
      <c r="V126" t="s">
        <v>366</v>
      </c>
      <c r="AC126" s="17">
        <v>22</v>
      </c>
      <c r="BO126" t="s">
        <v>1368</v>
      </c>
      <c r="CA126" t="s">
        <v>2658</v>
      </c>
      <c r="CG126" t="s">
        <v>2659</v>
      </c>
    </row>
    <row r="127" spans="2:187" hidden="1">
      <c r="B127" s="9">
        <v>2</v>
      </c>
      <c r="C127" s="10" t="s">
        <v>201</v>
      </c>
      <c r="D127" s="11" t="s">
        <v>457</v>
      </c>
      <c r="E127" s="12">
        <v>5</v>
      </c>
      <c r="F127" s="13" t="s">
        <v>407</v>
      </c>
      <c r="G127" s="11" t="s">
        <v>780</v>
      </c>
      <c r="H127" s="14">
        <v>13</v>
      </c>
      <c r="I127" s="15" t="s">
        <v>1686</v>
      </c>
      <c r="J127" s="19" t="s">
        <v>2660</v>
      </c>
      <c r="K127" s="109" t="s">
        <v>2522</v>
      </c>
      <c r="L127" s="109" t="s">
        <v>2661</v>
      </c>
      <c r="M127" s="6" t="s">
        <v>1886</v>
      </c>
      <c r="N127" s="6" t="s">
        <v>2662</v>
      </c>
      <c r="O127" s="6" t="s">
        <v>2663</v>
      </c>
      <c r="S127" t="s">
        <v>532</v>
      </c>
      <c r="V127" t="s">
        <v>885</v>
      </c>
      <c r="AC127" s="17">
        <v>23</v>
      </c>
      <c r="BO127" t="s">
        <v>2664</v>
      </c>
      <c r="CA127" t="s">
        <v>2665</v>
      </c>
      <c r="CG127" t="s">
        <v>2666</v>
      </c>
    </row>
    <row r="128" spans="2:187" hidden="1">
      <c r="B128" s="9">
        <v>2</v>
      </c>
      <c r="C128" s="10" t="s">
        <v>201</v>
      </c>
      <c r="D128" s="11" t="s">
        <v>457</v>
      </c>
      <c r="E128" s="12">
        <v>5</v>
      </c>
      <c r="F128" s="13" t="s">
        <v>407</v>
      </c>
      <c r="G128" s="11" t="s">
        <v>780</v>
      </c>
      <c r="H128" s="14">
        <v>14</v>
      </c>
      <c r="I128" s="15" t="s">
        <v>1709</v>
      </c>
      <c r="J128" s="19" t="s">
        <v>2667</v>
      </c>
      <c r="K128" s="109" t="s">
        <v>2522</v>
      </c>
      <c r="L128" s="109" t="s">
        <v>2668</v>
      </c>
      <c r="M128" s="6" t="s">
        <v>1886</v>
      </c>
      <c r="N128" s="6" t="s">
        <v>2669</v>
      </c>
      <c r="O128" s="6" t="s">
        <v>2670</v>
      </c>
      <c r="S128" t="s">
        <v>553</v>
      </c>
      <c r="V128" t="s">
        <v>2147</v>
      </c>
      <c r="AC128" s="17">
        <v>24</v>
      </c>
      <c r="BO128" t="s">
        <v>2671</v>
      </c>
      <c r="CA128" t="s">
        <v>2672</v>
      </c>
      <c r="CG128" t="s">
        <v>2673</v>
      </c>
    </row>
    <row r="129" spans="2:85" hidden="1">
      <c r="B129" s="9">
        <v>2</v>
      </c>
      <c r="C129" s="10" t="s">
        <v>201</v>
      </c>
      <c r="D129" s="11" t="s">
        <v>457</v>
      </c>
      <c r="E129" s="12">
        <v>5</v>
      </c>
      <c r="F129" s="13" t="s">
        <v>407</v>
      </c>
      <c r="G129" s="11" t="s">
        <v>780</v>
      </c>
      <c r="H129" s="14">
        <v>15</v>
      </c>
      <c r="I129" s="15" t="s">
        <v>1732</v>
      </c>
      <c r="J129" s="19" t="s">
        <v>2674</v>
      </c>
      <c r="K129" s="109" t="s">
        <v>2522</v>
      </c>
      <c r="L129" s="109" t="s">
        <v>2675</v>
      </c>
      <c r="M129" s="6" t="s">
        <v>1886</v>
      </c>
      <c r="N129" s="6" t="s">
        <v>2676</v>
      </c>
      <c r="O129" s="6" t="s">
        <v>2677</v>
      </c>
      <c r="S129" t="s">
        <v>575</v>
      </c>
      <c r="V129" t="s">
        <v>2056</v>
      </c>
      <c r="AC129" s="17">
        <v>25</v>
      </c>
      <c r="BO129" t="s">
        <v>1389</v>
      </c>
      <c r="CA129" t="s">
        <v>2678</v>
      </c>
      <c r="CG129" t="s">
        <v>2679</v>
      </c>
    </row>
    <row r="130" spans="2:85" hidden="1">
      <c r="B130" s="9">
        <v>2</v>
      </c>
      <c r="C130" s="10" t="s">
        <v>201</v>
      </c>
      <c r="D130" s="11" t="s">
        <v>457</v>
      </c>
      <c r="E130" s="12">
        <v>6</v>
      </c>
      <c r="F130" s="13" t="s">
        <v>566</v>
      </c>
      <c r="G130" s="11" t="s">
        <v>781</v>
      </c>
      <c r="H130" s="14">
        <v>1</v>
      </c>
      <c r="I130" s="15" t="s">
        <v>566</v>
      </c>
      <c r="J130" s="19" t="s">
        <v>2680</v>
      </c>
      <c r="K130" s="109" t="s">
        <v>2681</v>
      </c>
      <c r="L130" s="109" t="s">
        <v>2682</v>
      </c>
      <c r="M130" s="6" t="s">
        <v>1886</v>
      </c>
      <c r="N130" s="6" t="s">
        <v>2683</v>
      </c>
      <c r="O130" s="6" t="s">
        <v>2684</v>
      </c>
      <c r="S130" t="s">
        <v>617</v>
      </c>
      <c r="V130" t="s">
        <v>206</v>
      </c>
      <c r="AC130" s="17">
        <v>26</v>
      </c>
      <c r="BO130" t="s">
        <v>2685</v>
      </c>
      <c r="CA130" t="s">
        <v>2686</v>
      </c>
      <c r="CG130" t="s">
        <v>2687</v>
      </c>
    </row>
    <row r="131" spans="2:85" hidden="1">
      <c r="B131" s="9">
        <v>2</v>
      </c>
      <c r="C131" s="10" t="s">
        <v>201</v>
      </c>
      <c r="D131" s="11" t="s">
        <v>457</v>
      </c>
      <c r="E131" s="12">
        <v>6</v>
      </c>
      <c r="F131" s="13" t="s">
        <v>566</v>
      </c>
      <c r="G131" s="11" t="s">
        <v>781</v>
      </c>
      <c r="H131" s="14">
        <v>2</v>
      </c>
      <c r="I131" s="15" t="s">
        <v>337</v>
      </c>
      <c r="J131" s="19" t="s">
        <v>2688</v>
      </c>
      <c r="K131" s="109" t="s">
        <v>2681</v>
      </c>
      <c r="L131" s="109" t="s">
        <v>2689</v>
      </c>
      <c r="M131" s="6" t="s">
        <v>1886</v>
      </c>
      <c r="N131" s="6" t="s">
        <v>2690</v>
      </c>
      <c r="O131" s="6" t="s">
        <v>2691</v>
      </c>
      <c r="S131" t="s">
        <v>633</v>
      </c>
      <c r="V131" t="s">
        <v>915</v>
      </c>
      <c r="AC131" s="17">
        <v>27</v>
      </c>
      <c r="BO131" t="s">
        <v>2692</v>
      </c>
      <c r="CA131" t="s">
        <v>2693</v>
      </c>
      <c r="CG131" t="s">
        <v>2694</v>
      </c>
    </row>
    <row r="132" spans="2:85" hidden="1">
      <c r="B132" s="9">
        <v>2</v>
      </c>
      <c r="C132" s="10" t="s">
        <v>201</v>
      </c>
      <c r="D132" s="11" t="s">
        <v>457</v>
      </c>
      <c r="E132" s="12">
        <v>6</v>
      </c>
      <c r="F132" s="13" t="s">
        <v>566</v>
      </c>
      <c r="G132" s="11" t="s">
        <v>781</v>
      </c>
      <c r="H132" s="14">
        <v>3</v>
      </c>
      <c r="I132" s="15" t="s">
        <v>756</v>
      </c>
      <c r="J132" s="19" t="s">
        <v>2695</v>
      </c>
      <c r="K132" s="109" t="s">
        <v>2681</v>
      </c>
      <c r="L132" s="109" t="s">
        <v>2696</v>
      </c>
      <c r="M132" s="6" t="s">
        <v>1886</v>
      </c>
      <c r="N132" s="6" t="s">
        <v>2697</v>
      </c>
      <c r="O132" s="6" t="s">
        <v>2698</v>
      </c>
      <c r="S132" t="s">
        <v>533</v>
      </c>
      <c r="V132" t="s">
        <v>961</v>
      </c>
      <c r="AC132" s="17">
        <v>28</v>
      </c>
      <c r="BO132" t="s">
        <v>2699</v>
      </c>
      <c r="CA132" t="s">
        <v>2700</v>
      </c>
      <c r="CG132" t="s">
        <v>2701</v>
      </c>
    </row>
    <row r="133" spans="2:85" hidden="1">
      <c r="B133" s="9">
        <v>2</v>
      </c>
      <c r="C133" s="10" t="s">
        <v>201</v>
      </c>
      <c r="D133" s="11" t="s">
        <v>457</v>
      </c>
      <c r="E133" s="12">
        <v>6</v>
      </c>
      <c r="F133" s="13" t="s">
        <v>566</v>
      </c>
      <c r="G133" s="11" t="s">
        <v>781</v>
      </c>
      <c r="H133" s="14">
        <v>4</v>
      </c>
      <c r="I133" s="15" t="s">
        <v>270</v>
      </c>
      <c r="J133" s="19" t="s">
        <v>2702</v>
      </c>
      <c r="K133" s="109" t="s">
        <v>2681</v>
      </c>
      <c r="L133" s="109" t="s">
        <v>2703</v>
      </c>
      <c r="M133" s="6" t="s">
        <v>1886</v>
      </c>
      <c r="N133" s="6" t="s">
        <v>2704</v>
      </c>
      <c r="O133" s="6" t="s">
        <v>2705</v>
      </c>
      <c r="S133" t="s">
        <v>598</v>
      </c>
      <c r="V133" t="s">
        <v>940</v>
      </c>
      <c r="AC133" s="17">
        <v>29</v>
      </c>
      <c r="BO133" t="s">
        <v>2706</v>
      </c>
      <c r="CA133" t="s">
        <v>2707</v>
      </c>
      <c r="CG133" t="s">
        <v>2708</v>
      </c>
    </row>
    <row r="134" spans="2:85" hidden="1">
      <c r="B134" s="9">
        <v>2</v>
      </c>
      <c r="C134" s="10" t="s">
        <v>201</v>
      </c>
      <c r="D134" s="11" t="s">
        <v>457</v>
      </c>
      <c r="E134" s="12">
        <v>6</v>
      </c>
      <c r="F134" s="13" t="s">
        <v>566</v>
      </c>
      <c r="G134" s="11" t="s">
        <v>781</v>
      </c>
      <c r="H134" s="14">
        <v>5</v>
      </c>
      <c r="I134" s="15" t="s">
        <v>1135</v>
      </c>
      <c r="J134" s="19" t="s">
        <v>2709</v>
      </c>
      <c r="K134" s="109" t="s">
        <v>2681</v>
      </c>
      <c r="L134" s="109" t="s">
        <v>2710</v>
      </c>
      <c r="M134" s="6" t="s">
        <v>1886</v>
      </c>
      <c r="N134" s="6" t="s">
        <v>2711</v>
      </c>
      <c r="O134" s="6" t="s">
        <v>2712</v>
      </c>
      <c r="S134" t="s">
        <v>527</v>
      </c>
      <c r="V134" t="s">
        <v>376</v>
      </c>
      <c r="AC134" s="17">
        <v>30</v>
      </c>
      <c r="BO134" t="s">
        <v>2713</v>
      </c>
      <c r="CA134" t="s">
        <v>2714</v>
      </c>
      <c r="CG134" t="s">
        <v>2715</v>
      </c>
    </row>
    <row r="135" spans="2:85" hidden="1">
      <c r="B135" s="9">
        <v>2</v>
      </c>
      <c r="C135" s="10" t="s">
        <v>201</v>
      </c>
      <c r="D135" s="11" t="s">
        <v>457</v>
      </c>
      <c r="E135" s="12">
        <v>6</v>
      </c>
      <c r="F135" s="13" t="s">
        <v>566</v>
      </c>
      <c r="G135" s="11" t="s">
        <v>781</v>
      </c>
      <c r="H135" s="14">
        <v>6</v>
      </c>
      <c r="I135" s="15" t="s">
        <v>1309</v>
      </c>
      <c r="J135" s="19" t="s">
        <v>2716</v>
      </c>
      <c r="K135" s="109" t="s">
        <v>2681</v>
      </c>
      <c r="L135" s="109" t="s">
        <v>2717</v>
      </c>
      <c r="M135" s="6" t="s">
        <v>1886</v>
      </c>
      <c r="N135" s="6" t="s">
        <v>2718</v>
      </c>
      <c r="O135" s="6" t="s">
        <v>2719</v>
      </c>
      <c r="S135" t="s">
        <v>708</v>
      </c>
      <c r="V135" t="s">
        <v>2184</v>
      </c>
      <c r="AC135" s="17">
        <v>31</v>
      </c>
      <c r="BO135" t="s">
        <v>2720</v>
      </c>
      <c r="CA135" t="s">
        <v>2721</v>
      </c>
      <c r="CG135" t="s">
        <v>2722</v>
      </c>
    </row>
    <row r="136" spans="2:85" hidden="1">
      <c r="B136" s="9">
        <v>2</v>
      </c>
      <c r="C136" s="10" t="s">
        <v>201</v>
      </c>
      <c r="D136" s="11" t="s">
        <v>457</v>
      </c>
      <c r="E136" s="12">
        <v>6</v>
      </c>
      <c r="F136" s="13" t="s">
        <v>566</v>
      </c>
      <c r="G136" s="11" t="s">
        <v>781</v>
      </c>
      <c r="H136" s="14">
        <v>7</v>
      </c>
      <c r="I136" s="15" t="s">
        <v>1386</v>
      </c>
      <c r="J136" s="19" t="s">
        <v>2723</v>
      </c>
      <c r="K136" s="109" t="s">
        <v>2681</v>
      </c>
      <c r="L136" s="109" t="s">
        <v>2724</v>
      </c>
      <c r="M136" s="6" t="s">
        <v>1886</v>
      </c>
      <c r="N136" s="6" t="s">
        <v>2725</v>
      </c>
      <c r="O136" s="6" t="s">
        <v>2726</v>
      </c>
      <c r="S136" t="s">
        <v>593</v>
      </c>
      <c r="V136" t="s">
        <v>2150</v>
      </c>
      <c r="AC136" s="17">
        <v>32</v>
      </c>
      <c r="BO136" t="s">
        <v>1675</v>
      </c>
      <c r="CA136" t="s">
        <v>2727</v>
      </c>
      <c r="CG136" t="s">
        <v>359</v>
      </c>
    </row>
    <row r="137" spans="2:85" hidden="1">
      <c r="B137" s="9">
        <v>2</v>
      </c>
      <c r="C137" s="10" t="s">
        <v>201</v>
      </c>
      <c r="D137" s="11" t="s">
        <v>457</v>
      </c>
      <c r="E137" s="12">
        <v>6</v>
      </c>
      <c r="F137" s="13" t="s">
        <v>566</v>
      </c>
      <c r="G137" s="11" t="s">
        <v>781</v>
      </c>
      <c r="H137" s="14">
        <v>8</v>
      </c>
      <c r="I137" s="15" t="s">
        <v>1459</v>
      </c>
      <c r="J137" s="19" t="s">
        <v>2728</v>
      </c>
      <c r="K137" s="109" t="s">
        <v>2681</v>
      </c>
      <c r="L137" s="109" t="s">
        <v>2729</v>
      </c>
      <c r="M137" s="6" t="s">
        <v>1886</v>
      </c>
      <c r="N137" s="6" t="s">
        <v>2730</v>
      </c>
      <c r="O137" s="6" t="s">
        <v>2731</v>
      </c>
      <c r="S137" t="s">
        <v>509</v>
      </c>
      <c r="V137" t="s">
        <v>910</v>
      </c>
      <c r="AC137" s="17">
        <v>33</v>
      </c>
      <c r="BO137" t="s">
        <v>2732</v>
      </c>
      <c r="CA137" t="s">
        <v>2733</v>
      </c>
      <c r="CG137" t="s">
        <v>2734</v>
      </c>
    </row>
    <row r="138" spans="2:85" hidden="1">
      <c r="B138" s="9">
        <v>2</v>
      </c>
      <c r="C138" s="10" t="s">
        <v>201</v>
      </c>
      <c r="D138" s="11" t="s">
        <v>457</v>
      </c>
      <c r="E138" s="12">
        <v>6</v>
      </c>
      <c r="F138" s="13" t="s">
        <v>566</v>
      </c>
      <c r="G138" s="11" t="s">
        <v>781</v>
      </c>
      <c r="H138" s="14">
        <v>9</v>
      </c>
      <c r="I138" s="15" t="s">
        <v>1525</v>
      </c>
      <c r="J138" s="19" t="s">
        <v>2735</v>
      </c>
      <c r="K138" s="109" t="s">
        <v>2681</v>
      </c>
      <c r="L138" s="109" t="s">
        <v>2736</v>
      </c>
      <c r="M138" s="6" t="s">
        <v>1886</v>
      </c>
      <c r="N138" s="6" t="s">
        <v>2737</v>
      </c>
      <c r="O138" s="6" t="s">
        <v>2738</v>
      </c>
      <c r="S138" t="s">
        <v>648</v>
      </c>
      <c r="V138" t="s">
        <v>1156</v>
      </c>
      <c r="AC138" s="17">
        <v>34</v>
      </c>
      <c r="BO138" t="s">
        <v>2739</v>
      </c>
      <c r="CG138" t="s">
        <v>661</v>
      </c>
    </row>
    <row r="139" spans="2:85" hidden="1">
      <c r="B139" s="9">
        <v>2</v>
      </c>
      <c r="C139" s="10" t="s">
        <v>201</v>
      </c>
      <c r="D139" s="11" t="s">
        <v>457</v>
      </c>
      <c r="E139" s="12">
        <v>6</v>
      </c>
      <c r="F139" s="13" t="s">
        <v>566</v>
      </c>
      <c r="G139" s="11" t="s">
        <v>781</v>
      </c>
      <c r="H139" s="14">
        <v>10</v>
      </c>
      <c r="I139" s="15" t="s">
        <v>1574</v>
      </c>
      <c r="J139" s="19" t="s">
        <v>2740</v>
      </c>
      <c r="K139" s="109" t="s">
        <v>2681</v>
      </c>
      <c r="L139" s="109" t="s">
        <v>2741</v>
      </c>
      <c r="M139" s="6" t="s">
        <v>1886</v>
      </c>
      <c r="N139" s="6" t="s">
        <v>2742</v>
      </c>
      <c r="O139" s="6" t="s">
        <v>2743</v>
      </c>
      <c r="S139" t="s">
        <v>614</v>
      </c>
      <c r="V139" t="s">
        <v>386</v>
      </c>
      <c r="AC139" s="17">
        <v>35</v>
      </c>
      <c r="BO139" t="s">
        <v>887</v>
      </c>
    </row>
    <row r="140" spans="2:85" hidden="1">
      <c r="B140" s="9">
        <v>2</v>
      </c>
      <c r="C140" s="10" t="s">
        <v>201</v>
      </c>
      <c r="D140" s="11" t="s">
        <v>457</v>
      </c>
      <c r="E140" s="12">
        <v>6</v>
      </c>
      <c r="F140" s="13" t="s">
        <v>566</v>
      </c>
      <c r="G140" s="11" t="s">
        <v>781</v>
      </c>
      <c r="H140" s="14">
        <v>11</v>
      </c>
      <c r="I140" s="15" t="s">
        <v>1621</v>
      </c>
      <c r="J140" s="19" t="s">
        <v>2744</v>
      </c>
      <c r="K140" s="109" t="s">
        <v>2681</v>
      </c>
      <c r="L140" s="109" t="s">
        <v>2745</v>
      </c>
      <c r="M140" s="6" t="s">
        <v>1886</v>
      </c>
      <c r="N140" s="6" t="s">
        <v>2746</v>
      </c>
      <c r="O140" s="6" t="s">
        <v>2747</v>
      </c>
      <c r="S140" t="s">
        <v>645</v>
      </c>
      <c r="V140" t="s">
        <v>2072</v>
      </c>
      <c r="AC140" s="17">
        <v>36</v>
      </c>
      <c r="BO140" t="s">
        <v>2748</v>
      </c>
    </row>
    <row r="141" spans="2:85" hidden="1">
      <c r="B141" s="9">
        <v>2</v>
      </c>
      <c r="C141" s="10" t="s">
        <v>201</v>
      </c>
      <c r="D141" s="11" t="s">
        <v>457</v>
      </c>
      <c r="E141" s="12">
        <v>7</v>
      </c>
      <c r="F141" s="13" t="s">
        <v>585</v>
      </c>
      <c r="G141" s="11" t="s">
        <v>782</v>
      </c>
      <c r="H141" s="14">
        <v>1</v>
      </c>
      <c r="I141" s="15" t="s">
        <v>887</v>
      </c>
      <c r="J141" s="19" t="s">
        <v>2749</v>
      </c>
      <c r="K141" s="109" t="s">
        <v>2750</v>
      </c>
      <c r="L141" s="109" t="s">
        <v>2751</v>
      </c>
      <c r="M141" s="6" t="s">
        <v>1886</v>
      </c>
      <c r="N141" s="6" t="s">
        <v>2752</v>
      </c>
      <c r="O141" s="6" t="s">
        <v>2753</v>
      </c>
      <c r="S141" t="s">
        <v>537</v>
      </c>
      <c r="V141" t="s">
        <v>2135</v>
      </c>
      <c r="AC141" s="17">
        <v>37</v>
      </c>
      <c r="BO141" t="s">
        <v>674</v>
      </c>
    </row>
    <row r="142" spans="2:85" hidden="1">
      <c r="B142" s="9">
        <v>2</v>
      </c>
      <c r="C142" s="10" t="s">
        <v>201</v>
      </c>
      <c r="D142" s="11" t="s">
        <v>457</v>
      </c>
      <c r="E142" s="12">
        <v>7</v>
      </c>
      <c r="F142" s="13" t="s">
        <v>585</v>
      </c>
      <c r="G142" s="11" t="s">
        <v>782</v>
      </c>
      <c r="H142" s="14">
        <v>2</v>
      </c>
      <c r="I142" s="15" t="s">
        <v>960</v>
      </c>
      <c r="J142" s="19" t="s">
        <v>2754</v>
      </c>
      <c r="K142" s="109" t="s">
        <v>2750</v>
      </c>
      <c r="L142" s="109" t="s">
        <v>2755</v>
      </c>
      <c r="M142" s="6" t="s">
        <v>1886</v>
      </c>
      <c r="N142" s="6" t="s">
        <v>2756</v>
      </c>
      <c r="O142" s="6" t="s">
        <v>2757</v>
      </c>
      <c r="S142" t="s">
        <v>554</v>
      </c>
      <c r="V142" t="s">
        <v>397</v>
      </c>
      <c r="AC142" s="17">
        <v>38</v>
      </c>
      <c r="BO142" t="s">
        <v>2758</v>
      </c>
    </row>
    <row r="143" spans="2:85" hidden="1">
      <c r="B143" s="9">
        <v>2</v>
      </c>
      <c r="C143" s="10" t="s">
        <v>201</v>
      </c>
      <c r="D143" s="11" t="s">
        <v>457</v>
      </c>
      <c r="E143" s="12">
        <v>7</v>
      </c>
      <c r="F143" s="13" t="s">
        <v>585</v>
      </c>
      <c r="G143" s="11" t="s">
        <v>782</v>
      </c>
      <c r="H143" s="14">
        <v>3</v>
      </c>
      <c r="I143" s="15" t="s">
        <v>1043</v>
      </c>
      <c r="J143" s="19" t="s">
        <v>2759</v>
      </c>
      <c r="K143" s="109" t="s">
        <v>2750</v>
      </c>
      <c r="L143" s="109" t="s">
        <v>2760</v>
      </c>
      <c r="M143" s="6" t="s">
        <v>1886</v>
      </c>
      <c r="N143" s="6" t="s">
        <v>2761</v>
      </c>
      <c r="O143" s="6" t="s">
        <v>2762</v>
      </c>
      <c r="S143" t="s">
        <v>715</v>
      </c>
      <c r="V143" t="s">
        <v>407</v>
      </c>
      <c r="AC143" s="17">
        <v>39</v>
      </c>
      <c r="BO143" t="s">
        <v>2763</v>
      </c>
    </row>
    <row r="144" spans="2:85" hidden="1">
      <c r="B144" s="9">
        <v>2</v>
      </c>
      <c r="C144" s="10" t="s">
        <v>201</v>
      </c>
      <c r="D144" s="11" t="s">
        <v>457</v>
      </c>
      <c r="E144" s="12">
        <v>8</v>
      </c>
      <c r="F144" s="13" t="s">
        <v>606</v>
      </c>
      <c r="G144" s="11" t="s">
        <v>783</v>
      </c>
      <c r="H144" s="14">
        <v>1</v>
      </c>
      <c r="I144" s="15" t="s">
        <v>606</v>
      </c>
      <c r="J144" s="19" t="s">
        <v>2764</v>
      </c>
      <c r="K144" s="109" t="s">
        <v>2765</v>
      </c>
      <c r="L144" s="109" t="s">
        <v>2766</v>
      </c>
      <c r="M144" s="6" t="s">
        <v>1886</v>
      </c>
      <c r="N144" s="6" t="s">
        <v>2767</v>
      </c>
      <c r="O144" s="6" t="s">
        <v>2768</v>
      </c>
      <c r="S144" t="s">
        <v>550</v>
      </c>
      <c r="V144" t="s">
        <v>2251</v>
      </c>
      <c r="AC144" s="17">
        <v>40</v>
      </c>
      <c r="BO144" t="s">
        <v>1541</v>
      </c>
    </row>
    <row r="145" spans="2:67" hidden="1">
      <c r="B145" s="9">
        <v>2</v>
      </c>
      <c r="C145" s="10" t="s">
        <v>201</v>
      </c>
      <c r="D145" s="11" t="s">
        <v>457</v>
      </c>
      <c r="E145" s="12">
        <v>8</v>
      </c>
      <c r="F145" s="13" t="s">
        <v>606</v>
      </c>
      <c r="G145" s="11" t="s">
        <v>783</v>
      </c>
      <c r="H145" s="14">
        <v>2</v>
      </c>
      <c r="I145" s="15" t="s">
        <v>888</v>
      </c>
      <c r="J145" s="19" t="s">
        <v>2769</v>
      </c>
      <c r="K145" s="109" t="s">
        <v>2765</v>
      </c>
      <c r="L145" s="109" t="s">
        <v>2770</v>
      </c>
      <c r="M145" s="6" t="s">
        <v>1886</v>
      </c>
      <c r="N145" s="6" t="s">
        <v>2771</v>
      </c>
      <c r="O145" s="6" t="s">
        <v>2772</v>
      </c>
      <c r="S145" t="s">
        <v>609</v>
      </c>
      <c r="V145" t="s">
        <v>888</v>
      </c>
      <c r="AC145" s="17">
        <v>41</v>
      </c>
      <c r="BO145" t="s">
        <v>2773</v>
      </c>
    </row>
    <row r="146" spans="2:67" hidden="1">
      <c r="B146" s="9">
        <v>2</v>
      </c>
      <c r="C146" s="10" t="s">
        <v>201</v>
      </c>
      <c r="D146" s="11" t="s">
        <v>457</v>
      </c>
      <c r="E146" s="12">
        <v>8</v>
      </c>
      <c r="F146" s="13" t="s">
        <v>606</v>
      </c>
      <c r="G146" s="11" t="s">
        <v>783</v>
      </c>
      <c r="H146" s="14">
        <v>3</v>
      </c>
      <c r="I146" s="15" t="s">
        <v>1044</v>
      </c>
      <c r="J146" s="19" t="s">
        <v>2774</v>
      </c>
      <c r="K146" s="109" t="s">
        <v>2765</v>
      </c>
      <c r="L146" s="109" t="s">
        <v>2775</v>
      </c>
      <c r="M146" s="6" t="s">
        <v>1886</v>
      </c>
      <c r="N146" s="6" t="s">
        <v>2776</v>
      </c>
      <c r="O146" s="6" t="s">
        <v>2777</v>
      </c>
      <c r="S146" t="s">
        <v>658</v>
      </c>
      <c r="V146" t="s">
        <v>2070</v>
      </c>
      <c r="AC146" s="17">
        <v>42</v>
      </c>
      <c r="BO146" t="s">
        <v>2778</v>
      </c>
    </row>
    <row r="147" spans="2:67" hidden="1">
      <c r="B147" s="9">
        <v>2</v>
      </c>
      <c r="C147" s="10" t="s">
        <v>201</v>
      </c>
      <c r="D147" s="11" t="s">
        <v>457</v>
      </c>
      <c r="E147" s="12">
        <v>8</v>
      </c>
      <c r="F147" s="13" t="s">
        <v>606</v>
      </c>
      <c r="G147" s="11" t="s">
        <v>783</v>
      </c>
      <c r="H147" s="14">
        <v>4</v>
      </c>
      <c r="I147" s="15" t="s">
        <v>1136</v>
      </c>
      <c r="J147" s="19" t="s">
        <v>2779</v>
      </c>
      <c r="K147" s="109" t="s">
        <v>2765</v>
      </c>
      <c r="L147" s="109" t="s">
        <v>2780</v>
      </c>
      <c r="M147" s="6" t="s">
        <v>1886</v>
      </c>
      <c r="N147" s="6" t="s">
        <v>2781</v>
      </c>
      <c r="O147" s="6" t="s">
        <v>2782</v>
      </c>
      <c r="S147" t="s">
        <v>365</v>
      </c>
      <c r="V147" t="s">
        <v>2050</v>
      </c>
      <c r="AC147" s="17">
        <v>43</v>
      </c>
      <c r="BO147" t="s">
        <v>2783</v>
      </c>
    </row>
    <row r="148" spans="2:67" hidden="1">
      <c r="B148" s="9">
        <v>2</v>
      </c>
      <c r="C148" s="10" t="s">
        <v>201</v>
      </c>
      <c r="D148" s="11" t="s">
        <v>457</v>
      </c>
      <c r="E148" s="12">
        <v>9</v>
      </c>
      <c r="F148" s="13" t="s">
        <v>625</v>
      </c>
      <c r="G148" s="11" t="s">
        <v>784</v>
      </c>
      <c r="H148" s="14">
        <v>1</v>
      </c>
      <c r="I148" s="15" t="s">
        <v>625</v>
      </c>
      <c r="J148" s="19" t="s">
        <v>2784</v>
      </c>
      <c r="K148" s="109" t="s">
        <v>2785</v>
      </c>
      <c r="L148" s="109" t="s">
        <v>2786</v>
      </c>
      <c r="M148" s="6" t="s">
        <v>1886</v>
      </c>
      <c r="N148" s="6" t="s">
        <v>2787</v>
      </c>
      <c r="O148" s="6" t="s">
        <v>2788</v>
      </c>
      <c r="S148" t="s">
        <v>631</v>
      </c>
      <c r="V148" t="s">
        <v>967</v>
      </c>
      <c r="BO148" t="s">
        <v>2789</v>
      </c>
    </row>
    <row r="149" spans="2:67" hidden="1">
      <c r="B149" s="9">
        <v>2</v>
      </c>
      <c r="C149" s="10" t="s">
        <v>201</v>
      </c>
      <c r="D149" s="11" t="s">
        <v>457</v>
      </c>
      <c r="E149" s="12">
        <v>9</v>
      </c>
      <c r="F149" s="13" t="s">
        <v>625</v>
      </c>
      <c r="G149" s="11" t="s">
        <v>784</v>
      </c>
      <c r="H149" s="14">
        <v>2</v>
      </c>
      <c r="I149" s="15" t="s">
        <v>271</v>
      </c>
      <c r="J149" s="19" t="s">
        <v>2790</v>
      </c>
      <c r="K149" s="109" t="s">
        <v>2785</v>
      </c>
      <c r="L149" s="109" t="s">
        <v>2791</v>
      </c>
      <c r="M149" s="6" t="s">
        <v>1886</v>
      </c>
      <c r="N149" s="6" t="s">
        <v>2792</v>
      </c>
      <c r="O149" s="6" t="s">
        <v>2793</v>
      </c>
      <c r="S149" t="s">
        <v>627</v>
      </c>
      <c r="V149" t="s">
        <v>980</v>
      </c>
    </row>
    <row r="150" spans="2:67" hidden="1">
      <c r="B150" s="9">
        <v>2</v>
      </c>
      <c r="C150" s="10" t="s">
        <v>201</v>
      </c>
      <c r="D150" s="11" t="s">
        <v>457</v>
      </c>
      <c r="E150" s="12">
        <v>9</v>
      </c>
      <c r="F150" s="13" t="s">
        <v>625</v>
      </c>
      <c r="G150" s="11" t="s">
        <v>784</v>
      </c>
      <c r="H150" s="14">
        <v>3</v>
      </c>
      <c r="I150" s="15" t="s">
        <v>961</v>
      </c>
      <c r="J150" s="19" t="s">
        <v>2794</v>
      </c>
      <c r="K150" s="109" t="s">
        <v>2785</v>
      </c>
      <c r="L150" s="109" t="s">
        <v>2795</v>
      </c>
      <c r="M150" s="6" t="s">
        <v>1886</v>
      </c>
      <c r="N150" s="6" t="s">
        <v>2796</v>
      </c>
      <c r="O150" s="6" t="s">
        <v>2797</v>
      </c>
      <c r="S150" t="s">
        <v>675</v>
      </c>
      <c r="V150" t="s">
        <v>2076</v>
      </c>
    </row>
    <row r="151" spans="2:67" hidden="1">
      <c r="B151" s="9">
        <v>2</v>
      </c>
      <c r="C151" s="10" t="s">
        <v>201</v>
      </c>
      <c r="D151" s="11" t="s">
        <v>457</v>
      </c>
      <c r="E151" s="12">
        <v>9</v>
      </c>
      <c r="F151" s="13" t="s">
        <v>625</v>
      </c>
      <c r="G151" s="11" t="s">
        <v>784</v>
      </c>
      <c r="H151" s="14">
        <v>4</v>
      </c>
      <c r="I151" s="15" t="s">
        <v>1137</v>
      </c>
      <c r="J151" s="19" t="s">
        <v>2798</v>
      </c>
      <c r="K151" s="109" t="s">
        <v>2785</v>
      </c>
      <c r="L151" s="109" t="s">
        <v>2799</v>
      </c>
      <c r="M151" s="6" t="s">
        <v>1886</v>
      </c>
      <c r="N151" s="6" t="s">
        <v>2800</v>
      </c>
      <c r="O151" s="6" t="s">
        <v>2801</v>
      </c>
      <c r="S151" t="s">
        <v>618</v>
      </c>
      <c r="V151" t="s">
        <v>2143</v>
      </c>
    </row>
    <row r="152" spans="2:67" hidden="1">
      <c r="B152" s="9">
        <v>2</v>
      </c>
      <c r="C152" s="10" t="s">
        <v>201</v>
      </c>
      <c r="D152" s="11" t="s">
        <v>457</v>
      </c>
      <c r="E152" s="12">
        <v>9</v>
      </c>
      <c r="F152" s="13" t="s">
        <v>625</v>
      </c>
      <c r="G152" s="11" t="s">
        <v>784</v>
      </c>
      <c r="H152" s="14">
        <v>5</v>
      </c>
      <c r="I152" s="15" t="s">
        <v>1225</v>
      </c>
      <c r="J152" s="19" t="s">
        <v>2802</v>
      </c>
      <c r="K152" s="109" t="s">
        <v>2785</v>
      </c>
      <c r="L152" s="109" t="s">
        <v>2803</v>
      </c>
      <c r="M152" s="6" t="s">
        <v>1886</v>
      </c>
      <c r="N152" s="6" t="s">
        <v>2804</v>
      </c>
      <c r="O152" s="6" t="s">
        <v>2805</v>
      </c>
      <c r="S152" t="s">
        <v>571</v>
      </c>
      <c r="V152" t="s">
        <v>2154</v>
      </c>
    </row>
    <row r="153" spans="2:67" hidden="1">
      <c r="B153" s="9">
        <v>2</v>
      </c>
      <c r="C153" s="10" t="s">
        <v>201</v>
      </c>
      <c r="D153" s="11" t="s">
        <v>457</v>
      </c>
      <c r="E153" s="12">
        <v>9</v>
      </c>
      <c r="F153" s="13" t="s">
        <v>625</v>
      </c>
      <c r="G153" s="11" t="s">
        <v>784</v>
      </c>
      <c r="H153" s="14">
        <v>6</v>
      </c>
      <c r="I153" s="15" t="s">
        <v>1310</v>
      </c>
      <c r="J153" s="19" t="s">
        <v>2806</v>
      </c>
      <c r="K153" s="109" t="s">
        <v>2785</v>
      </c>
      <c r="L153" s="109" t="s">
        <v>2807</v>
      </c>
      <c r="M153" s="6" t="s">
        <v>1886</v>
      </c>
      <c r="N153" s="6" t="s">
        <v>2808</v>
      </c>
      <c r="O153" s="6" t="s">
        <v>2809</v>
      </c>
      <c r="S153" t="s">
        <v>375</v>
      </c>
      <c r="V153" t="s">
        <v>895</v>
      </c>
    </row>
    <row r="154" spans="2:67" hidden="1">
      <c r="B154" s="9">
        <v>2</v>
      </c>
      <c r="C154" s="10" t="s">
        <v>201</v>
      </c>
      <c r="D154" s="11" t="s">
        <v>457</v>
      </c>
      <c r="E154" s="12">
        <v>9</v>
      </c>
      <c r="F154" s="13" t="s">
        <v>625</v>
      </c>
      <c r="G154" s="11" t="s">
        <v>784</v>
      </c>
      <c r="H154" s="14">
        <v>7</v>
      </c>
      <c r="I154" s="15" t="s">
        <v>1387</v>
      </c>
      <c r="J154" s="19" t="s">
        <v>2810</v>
      </c>
      <c r="K154" s="109" t="s">
        <v>2785</v>
      </c>
      <c r="L154" s="109" t="s">
        <v>2811</v>
      </c>
      <c r="M154" s="6" t="s">
        <v>1886</v>
      </c>
      <c r="N154" s="6" t="s">
        <v>2812</v>
      </c>
      <c r="O154" s="6" t="s">
        <v>2813</v>
      </c>
      <c r="S154" t="s">
        <v>722</v>
      </c>
      <c r="V154" t="s">
        <v>911</v>
      </c>
    </row>
    <row r="155" spans="2:67" hidden="1">
      <c r="B155" s="9">
        <v>2</v>
      </c>
      <c r="C155" s="10" t="s">
        <v>201</v>
      </c>
      <c r="D155" s="11" t="s">
        <v>457</v>
      </c>
      <c r="E155" s="12">
        <v>10</v>
      </c>
      <c r="F155" s="13" t="s">
        <v>655</v>
      </c>
      <c r="G155" s="11" t="s">
        <v>785</v>
      </c>
      <c r="H155" s="14">
        <v>1</v>
      </c>
      <c r="I155" s="15" t="s">
        <v>655</v>
      </c>
      <c r="J155" s="19" t="s">
        <v>2814</v>
      </c>
      <c r="K155" s="109" t="s">
        <v>2815</v>
      </c>
      <c r="L155" s="109" t="s">
        <v>2816</v>
      </c>
      <c r="M155" s="6" t="s">
        <v>1886</v>
      </c>
      <c r="N155" s="6" t="s">
        <v>2817</v>
      </c>
      <c r="O155" s="6" t="s">
        <v>2818</v>
      </c>
      <c r="S155" t="s">
        <v>659</v>
      </c>
      <c r="V155" t="s">
        <v>2106</v>
      </c>
    </row>
    <row r="156" spans="2:67" hidden="1">
      <c r="B156" s="9">
        <v>2</v>
      </c>
      <c r="C156" s="10" t="s">
        <v>201</v>
      </c>
      <c r="D156" s="11" t="s">
        <v>457</v>
      </c>
      <c r="E156" s="12">
        <v>10</v>
      </c>
      <c r="F156" s="13" t="s">
        <v>655</v>
      </c>
      <c r="G156" s="11" t="s">
        <v>785</v>
      </c>
      <c r="H156" s="14">
        <v>2</v>
      </c>
      <c r="I156" s="15" t="s">
        <v>889</v>
      </c>
      <c r="J156" s="19" t="s">
        <v>2819</v>
      </c>
      <c r="K156" s="109" t="s">
        <v>2815</v>
      </c>
      <c r="L156" s="109" t="s">
        <v>2820</v>
      </c>
      <c r="M156" s="6" t="s">
        <v>1886</v>
      </c>
      <c r="N156" s="6" t="s">
        <v>2821</v>
      </c>
      <c r="O156" s="6" t="s">
        <v>2822</v>
      </c>
      <c r="S156" t="s">
        <v>385</v>
      </c>
      <c r="V156" t="s">
        <v>1090</v>
      </c>
    </row>
    <row r="157" spans="2:67" hidden="1">
      <c r="B157" s="9">
        <v>2</v>
      </c>
      <c r="C157" s="10" t="s">
        <v>201</v>
      </c>
      <c r="D157" s="11" t="s">
        <v>457</v>
      </c>
      <c r="E157" s="12">
        <v>10</v>
      </c>
      <c r="F157" s="13" t="s">
        <v>655</v>
      </c>
      <c r="G157" s="11" t="s">
        <v>785</v>
      </c>
      <c r="H157" s="14">
        <v>3</v>
      </c>
      <c r="I157" s="15" t="s">
        <v>962</v>
      </c>
      <c r="J157" s="19" t="s">
        <v>2823</v>
      </c>
      <c r="K157" s="109" t="s">
        <v>2815</v>
      </c>
      <c r="L157" s="109" t="s">
        <v>2824</v>
      </c>
      <c r="M157" s="6" t="s">
        <v>1886</v>
      </c>
      <c r="N157" s="6" t="s">
        <v>2825</v>
      </c>
      <c r="O157" s="6" t="s">
        <v>2826</v>
      </c>
      <c r="S157" t="s">
        <v>558</v>
      </c>
      <c r="V157" t="s">
        <v>2322</v>
      </c>
    </row>
    <row r="158" spans="2:67" hidden="1">
      <c r="B158" s="9">
        <v>2</v>
      </c>
      <c r="C158" s="10" t="s">
        <v>201</v>
      </c>
      <c r="D158" s="11" t="s">
        <v>457</v>
      </c>
      <c r="E158" s="12">
        <v>10</v>
      </c>
      <c r="F158" s="13" t="s">
        <v>655</v>
      </c>
      <c r="G158" s="11" t="s">
        <v>785</v>
      </c>
      <c r="H158" s="14">
        <v>4</v>
      </c>
      <c r="I158" s="15" t="s">
        <v>1045</v>
      </c>
      <c r="J158" s="19" t="s">
        <v>2827</v>
      </c>
      <c r="K158" s="109" t="s">
        <v>2815</v>
      </c>
      <c r="L158" s="109" t="s">
        <v>2828</v>
      </c>
      <c r="M158" s="6" t="s">
        <v>1886</v>
      </c>
      <c r="N158" s="6" t="s">
        <v>2829</v>
      </c>
      <c r="O158" s="6" t="s">
        <v>2830</v>
      </c>
      <c r="S158" t="s">
        <v>687</v>
      </c>
      <c r="V158" t="s">
        <v>1023</v>
      </c>
    </row>
    <row r="159" spans="2:67" hidden="1">
      <c r="B159" s="9">
        <v>2</v>
      </c>
      <c r="C159" s="10" t="s">
        <v>201</v>
      </c>
      <c r="D159" s="11" t="s">
        <v>457</v>
      </c>
      <c r="E159" s="12">
        <v>10</v>
      </c>
      <c r="F159" s="13" t="s">
        <v>655</v>
      </c>
      <c r="G159" s="11" t="s">
        <v>785</v>
      </c>
      <c r="H159" s="14">
        <v>5</v>
      </c>
      <c r="I159" s="15" t="s">
        <v>1138</v>
      </c>
      <c r="J159" s="19" t="s">
        <v>2831</v>
      </c>
      <c r="K159" s="109" t="s">
        <v>2815</v>
      </c>
      <c r="L159" s="109" t="s">
        <v>2832</v>
      </c>
      <c r="M159" s="6" t="s">
        <v>1886</v>
      </c>
      <c r="N159" s="6" t="s">
        <v>2833</v>
      </c>
      <c r="O159" s="6" t="s">
        <v>2834</v>
      </c>
      <c r="S159" t="s">
        <v>729</v>
      </c>
      <c r="V159" t="s">
        <v>1243</v>
      </c>
    </row>
    <row r="160" spans="2:67" hidden="1">
      <c r="B160" s="9">
        <v>2</v>
      </c>
      <c r="C160" s="10" t="s">
        <v>201</v>
      </c>
      <c r="D160" s="11" t="s">
        <v>457</v>
      </c>
      <c r="E160" s="12">
        <v>10</v>
      </c>
      <c r="F160" s="13" t="s">
        <v>655</v>
      </c>
      <c r="G160" s="11" t="s">
        <v>785</v>
      </c>
      <c r="H160" s="14">
        <v>6</v>
      </c>
      <c r="I160" s="15" t="s">
        <v>1226</v>
      </c>
      <c r="J160" s="19" t="s">
        <v>2835</v>
      </c>
      <c r="K160" s="109" t="s">
        <v>2815</v>
      </c>
      <c r="L160" s="109" t="s">
        <v>2836</v>
      </c>
      <c r="M160" s="6" t="s">
        <v>1886</v>
      </c>
      <c r="N160" s="6" t="s">
        <v>2837</v>
      </c>
      <c r="O160" s="6" t="s">
        <v>2838</v>
      </c>
      <c r="S160" t="s">
        <v>595</v>
      </c>
      <c r="V160" t="s">
        <v>2198</v>
      </c>
    </row>
    <row r="161" spans="2:22" hidden="1">
      <c r="B161" s="9">
        <v>2</v>
      </c>
      <c r="C161" s="10" t="s">
        <v>201</v>
      </c>
      <c r="D161" s="11" t="s">
        <v>457</v>
      </c>
      <c r="E161" s="12">
        <v>10</v>
      </c>
      <c r="F161" s="13" t="s">
        <v>655</v>
      </c>
      <c r="G161" s="11" t="s">
        <v>785</v>
      </c>
      <c r="H161" s="14">
        <v>7</v>
      </c>
      <c r="I161" s="15" t="s">
        <v>1311</v>
      </c>
      <c r="J161" s="19" t="s">
        <v>2839</v>
      </c>
      <c r="K161" s="109" t="s">
        <v>2815</v>
      </c>
      <c r="L161" s="109" t="s">
        <v>2840</v>
      </c>
      <c r="M161" s="6" t="s">
        <v>1886</v>
      </c>
      <c r="N161" s="6" t="s">
        <v>2841</v>
      </c>
      <c r="O161" s="6" t="s">
        <v>2842</v>
      </c>
      <c r="S161" t="s">
        <v>634</v>
      </c>
      <c r="V161" t="s">
        <v>926</v>
      </c>
    </row>
    <row r="162" spans="2:22" hidden="1">
      <c r="B162" s="9">
        <v>2</v>
      </c>
      <c r="C162" s="10" t="s">
        <v>201</v>
      </c>
      <c r="D162" s="11" t="s">
        <v>457</v>
      </c>
      <c r="E162" s="12">
        <v>10</v>
      </c>
      <c r="F162" s="13" t="s">
        <v>655</v>
      </c>
      <c r="G162" s="11" t="s">
        <v>785</v>
      </c>
      <c r="H162" s="14">
        <v>8</v>
      </c>
      <c r="I162" s="15" t="s">
        <v>1388</v>
      </c>
      <c r="J162" s="19" t="s">
        <v>2843</v>
      </c>
      <c r="K162" s="109" t="s">
        <v>2815</v>
      </c>
      <c r="L162" s="109" t="s">
        <v>2844</v>
      </c>
      <c r="M162" s="6" t="s">
        <v>1886</v>
      </c>
      <c r="N162" s="6" t="s">
        <v>2845</v>
      </c>
      <c r="O162" s="6" t="s">
        <v>2846</v>
      </c>
      <c r="S162" t="s">
        <v>584</v>
      </c>
      <c r="V162" t="s">
        <v>2082</v>
      </c>
    </row>
    <row r="163" spans="2:22" hidden="1">
      <c r="B163" s="9">
        <v>2</v>
      </c>
      <c r="C163" s="10" t="s">
        <v>201</v>
      </c>
      <c r="D163" s="11" t="s">
        <v>457</v>
      </c>
      <c r="E163" s="12">
        <v>10</v>
      </c>
      <c r="F163" s="13" t="s">
        <v>655</v>
      </c>
      <c r="G163" s="11" t="s">
        <v>785</v>
      </c>
      <c r="H163" s="14">
        <v>9</v>
      </c>
      <c r="I163" s="15" t="s">
        <v>1526</v>
      </c>
      <c r="J163" s="19" t="s">
        <v>2847</v>
      </c>
      <c r="K163" s="109" t="s">
        <v>2815</v>
      </c>
      <c r="L163" s="109" t="s">
        <v>2848</v>
      </c>
      <c r="M163" s="6" t="s">
        <v>1886</v>
      </c>
      <c r="N163" s="6" t="s">
        <v>2849</v>
      </c>
      <c r="O163" s="6" t="s">
        <v>2850</v>
      </c>
      <c r="S163" t="s">
        <v>662</v>
      </c>
      <c r="V163" t="s">
        <v>1193</v>
      </c>
    </row>
    <row r="164" spans="2:22" hidden="1">
      <c r="B164" s="9">
        <v>2</v>
      </c>
      <c r="C164" s="10" t="s">
        <v>201</v>
      </c>
      <c r="D164" s="11" t="s">
        <v>457</v>
      </c>
      <c r="E164" s="12">
        <v>10</v>
      </c>
      <c r="F164" s="13" t="s">
        <v>655</v>
      </c>
      <c r="G164" s="11" t="s">
        <v>785</v>
      </c>
      <c r="H164" s="14">
        <v>10</v>
      </c>
      <c r="I164" s="15" t="s">
        <v>1575</v>
      </c>
      <c r="J164" s="19" t="s">
        <v>2851</v>
      </c>
      <c r="K164" s="109" t="s">
        <v>2815</v>
      </c>
      <c r="L164" s="109" t="s">
        <v>2852</v>
      </c>
      <c r="M164" s="6" t="s">
        <v>1886</v>
      </c>
      <c r="N164" s="6" t="s">
        <v>2853</v>
      </c>
      <c r="O164" s="6" t="s">
        <v>2854</v>
      </c>
      <c r="S164" t="s">
        <v>643</v>
      </c>
      <c r="V164" t="s">
        <v>425</v>
      </c>
    </row>
    <row r="165" spans="2:22" hidden="1">
      <c r="B165" s="9">
        <v>2</v>
      </c>
      <c r="C165" s="10" t="s">
        <v>201</v>
      </c>
      <c r="D165" s="11" t="s">
        <v>457</v>
      </c>
      <c r="E165" s="12">
        <v>10</v>
      </c>
      <c r="F165" s="13" t="s">
        <v>655</v>
      </c>
      <c r="G165" s="11" t="s">
        <v>785</v>
      </c>
      <c r="H165" s="14">
        <v>11</v>
      </c>
      <c r="I165" s="15" t="s">
        <v>1622</v>
      </c>
      <c r="J165" s="19" t="s">
        <v>2855</v>
      </c>
      <c r="K165" s="109" t="s">
        <v>2815</v>
      </c>
      <c r="L165" s="109" t="s">
        <v>2856</v>
      </c>
      <c r="M165" s="6" t="s">
        <v>1886</v>
      </c>
      <c r="N165" s="6" t="s">
        <v>2857</v>
      </c>
      <c r="O165" s="6" t="s">
        <v>2858</v>
      </c>
      <c r="S165" t="s">
        <v>657</v>
      </c>
      <c r="V165" t="s">
        <v>1134</v>
      </c>
    </row>
    <row r="166" spans="2:22" hidden="1">
      <c r="B166" s="9">
        <v>2</v>
      </c>
      <c r="C166" s="10" t="s">
        <v>201</v>
      </c>
      <c r="D166" s="11" t="s">
        <v>457</v>
      </c>
      <c r="E166" s="12">
        <v>10</v>
      </c>
      <c r="F166" s="13" t="s">
        <v>655</v>
      </c>
      <c r="G166" s="11" t="s">
        <v>785</v>
      </c>
      <c r="H166" s="14">
        <v>12</v>
      </c>
      <c r="I166" s="15" t="s">
        <v>1657</v>
      </c>
      <c r="J166" s="19" t="s">
        <v>2859</v>
      </c>
      <c r="K166" s="109" t="s">
        <v>2815</v>
      </c>
      <c r="L166" s="109" t="s">
        <v>2860</v>
      </c>
      <c r="M166" s="6" t="s">
        <v>1886</v>
      </c>
      <c r="N166" s="6" t="s">
        <v>2861</v>
      </c>
      <c r="O166" s="6" t="s">
        <v>2862</v>
      </c>
      <c r="S166" t="s">
        <v>396</v>
      </c>
      <c r="V166" t="s">
        <v>239</v>
      </c>
    </row>
    <row r="167" spans="2:22" hidden="1">
      <c r="B167" s="9">
        <v>2</v>
      </c>
      <c r="C167" s="10" t="s">
        <v>201</v>
      </c>
      <c r="D167" s="11" t="s">
        <v>457</v>
      </c>
      <c r="E167" s="12">
        <v>10</v>
      </c>
      <c r="F167" s="13" t="s">
        <v>655</v>
      </c>
      <c r="G167" s="11" t="s">
        <v>785</v>
      </c>
      <c r="H167" s="14">
        <v>13</v>
      </c>
      <c r="I167" s="15" t="s">
        <v>1687</v>
      </c>
      <c r="J167" s="19" t="s">
        <v>2863</v>
      </c>
      <c r="K167" s="109" t="s">
        <v>2815</v>
      </c>
      <c r="L167" s="109" t="s">
        <v>2864</v>
      </c>
      <c r="M167" s="6" t="s">
        <v>1886</v>
      </c>
      <c r="N167" s="6" t="s">
        <v>2865</v>
      </c>
      <c r="O167" s="6" t="s">
        <v>2866</v>
      </c>
      <c r="S167" t="s">
        <v>674</v>
      </c>
      <c r="V167" t="s">
        <v>966</v>
      </c>
    </row>
    <row r="168" spans="2:22" hidden="1">
      <c r="B168" s="9">
        <v>2</v>
      </c>
      <c r="C168" s="10" t="s">
        <v>201</v>
      </c>
      <c r="D168" s="11" t="s">
        <v>457</v>
      </c>
      <c r="E168" s="12">
        <v>10</v>
      </c>
      <c r="F168" s="13" t="s">
        <v>655</v>
      </c>
      <c r="G168" s="11" t="s">
        <v>785</v>
      </c>
      <c r="H168" s="14">
        <v>14</v>
      </c>
      <c r="I168" s="15" t="s">
        <v>657</v>
      </c>
      <c r="J168" s="19" t="s">
        <v>2867</v>
      </c>
      <c r="K168" s="109" t="s">
        <v>2815</v>
      </c>
      <c r="L168" s="109" t="s">
        <v>2868</v>
      </c>
      <c r="M168" s="6" t="s">
        <v>1886</v>
      </c>
      <c r="N168" s="6" t="s">
        <v>2869</v>
      </c>
      <c r="O168" s="6" t="s">
        <v>2870</v>
      </c>
      <c r="S168" t="s">
        <v>686</v>
      </c>
      <c r="V168" t="s">
        <v>955</v>
      </c>
    </row>
    <row r="169" spans="2:22" hidden="1">
      <c r="B169" s="9">
        <v>2</v>
      </c>
      <c r="C169" s="10" t="s">
        <v>201</v>
      </c>
      <c r="D169" s="11" t="s">
        <v>457</v>
      </c>
      <c r="E169" s="12">
        <v>10</v>
      </c>
      <c r="F169" s="13" t="s">
        <v>655</v>
      </c>
      <c r="G169" s="11" t="s">
        <v>785</v>
      </c>
      <c r="H169" s="14">
        <v>15</v>
      </c>
      <c r="I169" s="15" t="s">
        <v>1733</v>
      </c>
      <c r="J169" s="19" t="s">
        <v>2871</v>
      </c>
      <c r="K169" s="109" t="s">
        <v>2815</v>
      </c>
      <c r="L169" s="109" t="s">
        <v>2872</v>
      </c>
      <c r="M169" s="6" t="s">
        <v>1886</v>
      </c>
      <c r="N169" s="6" t="s">
        <v>2873</v>
      </c>
      <c r="O169" s="6" t="s">
        <v>2874</v>
      </c>
      <c r="S169" t="s">
        <v>678</v>
      </c>
      <c r="V169" t="s">
        <v>439</v>
      </c>
    </row>
    <row r="170" spans="2:22" hidden="1">
      <c r="B170" s="9">
        <v>2</v>
      </c>
      <c r="C170" s="10" t="s">
        <v>201</v>
      </c>
      <c r="D170" s="11" t="s">
        <v>457</v>
      </c>
      <c r="E170" s="12">
        <v>10</v>
      </c>
      <c r="F170" s="13" t="s">
        <v>655</v>
      </c>
      <c r="G170" s="11" t="s">
        <v>785</v>
      </c>
      <c r="H170" s="14">
        <v>16</v>
      </c>
      <c r="I170" s="15" t="s">
        <v>1750</v>
      </c>
      <c r="J170" s="19" t="s">
        <v>2875</v>
      </c>
      <c r="K170" s="109" t="s">
        <v>2815</v>
      </c>
      <c r="L170" s="109" t="s">
        <v>2876</v>
      </c>
      <c r="M170" s="6" t="s">
        <v>1886</v>
      </c>
      <c r="N170" s="6" t="s">
        <v>2877</v>
      </c>
      <c r="O170" s="6" t="s">
        <v>2878</v>
      </c>
      <c r="S170" t="s">
        <v>647</v>
      </c>
      <c r="V170" t="s">
        <v>962</v>
      </c>
    </row>
    <row r="171" spans="2:22" hidden="1">
      <c r="B171" s="9">
        <v>2</v>
      </c>
      <c r="C171" s="10" t="s">
        <v>201</v>
      </c>
      <c r="D171" s="11" t="s">
        <v>457</v>
      </c>
      <c r="E171" s="12">
        <v>11</v>
      </c>
      <c r="F171" s="13" t="s">
        <v>672</v>
      </c>
      <c r="G171" s="11" t="s">
        <v>786</v>
      </c>
      <c r="H171" s="14">
        <v>1</v>
      </c>
      <c r="I171" s="15" t="s">
        <v>672</v>
      </c>
      <c r="J171" s="19" t="s">
        <v>2879</v>
      </c>
      <c r="K171" s="109" t="s">
        <v>2880</v>
      </c>
      <c r="L171" s="109" t="s">
        <v>2881</v>
      </c>
      <c r="M171" s="6" t="s">
        <v>1886</v>
      </c>
      <c r="N171" s="6" t="s">
        <v>2882</v>
      </c>
      <c r="O171" s="6" t="s">
        <v>2883</v>
      </c>
      <c r="S171" t="s">
        <v>689</v>
      </c>
      <c r="V171" t="s">
        <v>2048</v>
      </c>
    </row>
    <row r="172" spans="2:22" hidden="1">
      <c r="B172" s="9">
        <v>2</v>
      </c>
      <c r="C172" s="10" t="s">
        <v>201</v>
      </c>
      <c r="D172" s="11" t="s">
        <v>457</v>
      </c>
      <c r="E172" s="12">
        <v>11</v>
      </c>
      <c r="F172" s="13" t="s">
        <v>672</v>
      </c>
      <c r="G172" s="11" t="s">
        <v>786</v>
      </c>
      <c r="H172" s="14">
        <v>2</v>
      </c>
      <c r="I172" s="15" t="s">
        <v>890</v>
      </c>
      <c r="J172" s="19" t="s">
        <v>2884</v>
      </c>
      <c r="K172" s="109" t="s">
        <v>2880</v>
      </c>
      <c r="L172" s="109" t="s">
        <v>2885</v>
      </c>
      <c r="M172" s="6" t="s">
        <v>1886</v>
      </c>
      <c r="N172" s="6" t="s">
        <v>2886</v>
      </c>
      <c r="O172" s="6" t="s">
        <v>2887</v>
      </c>
      <c r="S172" t="s">
        <v>736</v>
      </c>
      <c r="V172" t="s">
        <v>2156</v>
      </c>
    </row>
    <row r="173" spans="2:22" hidden="1">
      <c r="B173" s="9">
        <v>2</v>
      </c>
      <c r="C173" s="10" t="s">
        <v>201</v>
      </c>
      <c r="D173" s="11" t="s">
        <v>457</v>
      </c>
      <c r="E173" s="12">
        <v>11</v>
      </c>
      <c r="F173" s="13" t="s">
        <v>672</v>
      </c>
      <c r="G173" s="11" t="s">
        <v>786</v>
      </c>
      <c r="H173" s="14">
        <v>3</v>
      </c>
      <c r="I173" s="15" t="s">
        <v>963</v>
      </c>
      <c r="J173" s="19" t="s">
        <v>2888</v>
      </c>
      <c r="K173" s="109" t="s">
        <v>2880</v>
      </c>
      <c r="L173" s="109" t="s">
        <v>2889</v>
      </c>
      <c r="M173" s="6" t="s">
        <v>1886</v>
      </c>
      <c r="N173" s="6" t="s">
        <v>2890</v>
      </c>
      <c r="O173" s="6" t="s">
        <v>2891</v>
      </c>
      <c r="S173" t="s">
        <v>697</v>
      </c>
      <c r="V173" t="s">
        <v>2112</v>
      </c>
    </row>
    <row r="174" spans="2:22" hidden="1">
      <c r="B174" s="9">
        <v>2</v>
      </c>
      <c r="C174" s="10" t="s">
        <v>201</v>
      </c>
      <c r="D174" s="11" t="s">
        <v>457</v>
      </c>
      <c r="E174" s="12">
        <v>11</v>
      </c>
      <c r="F174" s="13" t="s">
        <v>672</v>
      </c>
      <c r="G174" s="11" t="s">
        <v>786</v>
      </c>
      <c r="H174" s="14">
        <v>4</v>
      </c>
      <c r="I174" s="15" t="s">
        <v>1139</v>
      </c>
      <c r="J174" s="19" t="s">
        <v>2892</v>
      </c>
      <c r="K174" s="109" t="s">
        <v>2880</v>
      </c>
      <c r="L174" s="109" t="s">
        <v>2893</v>
      </c>
      <c r="M174" s="6" t="s">
        <v>1886</v>
      </c>
      <c r="N174" s="6" t="s">
        <v>2894</v>
      </c>
      <c r="O174" s="6" t="s">
        <v>2895</v>
      </c>
      <c r="S174" t="s">
        <v>660</v>
      </c>
      <c r="V174" t="s">
        <v>2139</v>
      </c>
    </row>
    <row r="175" spans="2:22" hidden="1">
      <c r="B175" s="9">
        <v>2</v>
      </c>
      <c r="C175" s="10" t="s">
        <v>201</v>
      </c>
      <c r="D175" s="11" t="s">
        <v>457</v>
      </c>
      <c r="E175" s="12">
        <v>11</v>
      </c>
      <c r="F175" s="13" t="s">
        <v>672</v>
      </c>
      <c r="G175" s="11" t="s">
        <v>786</v>
      </c>
      <c r="H175" s="14">
        <v>5</v>
      </c>
      <c r="I175" s="15" t="s">
        <v>1227</v>
      </c>
      <c r="J175" s="19" t="s">
        <v>2896</v>
      </c>
      <c r="K175" s="109" t="s">
        <v>2880</v>
      </c>
      <c r="L175" s="109" t="s">
        <v>2897</v>
      </c>
      <c r="M175" s="6" t="s">
        <v>1886</v>
      </c>
      <c r="N175" s="6" t="s">
        <v>2898</v>
      </c>
      <c r="O175" s="6" t="s">
        <v>2899</v>
      </c>
      <c r="S175" t="s">
        <v>613</v>
      </c>
      <c r="V175" t="s">
        <v>449</v>
      </c>
    </row>
    <row r="176" spans="2:22" hidden="1">
      <c r="B176" s="9">
        <v>2</v>
      </c>
      <c r="C176" s="10" t="s">
        <v>201</v>
      </c>
      <c r="D176" s="11" t="s">
        <v>457</v>
      </c>
      <c r="E176" s="12">
        <v>12</v>
      </c>
      <c r="F176" s="13" t="s">
        <v>685</v>
      </c>
      <c r="G176" s="11" t="s">
        <v>787</v>
      </c>
      <c r="H176" s="14">
        <v>1</v>
      </c>
      <c r="I176" s="15" t="s">
        <v>891</v>
      </c>
      <c r="J176" s="19" t="s">
        <v>2900</v>
      </c>
      <c r="K176" s="109" t="s">
        <v>2901</v>
      </c>
      <c r="L176" s="109" t="s">
        <v>2902</v>
      </c>
      <c r="M176" s="6" t="s">
        <v>1886</v>
      </c>
      <c r="N176" s="6" t="s">
        <v>2903</v>
      </c>
      <c r="O176" s="6" t="s">
        <v>2904</v>
      </c>
      <c r="S176" t="s">
        <v>596</v>
      </c>
      <c r="V176" t="s">
        <v>2114</v>
      </c>
    </row>
    <row r="177" spans="2:22" hidden="1">
      <c r="B177" s="9">
        <v>2</v>
      </c>
      <c r="C177" s="10" t="s">
        <v>201</v>
      </c>
      <c r="D177" s="11" t="s">
        <v>457</v>
      </c>
      <c r="E177" s="12">
        <v>12</v>
      </c>
      <c r="F177" s="13" t="s">
        <v>685</v>
      </c>
      <c r="G177" s="11" t="s">
        <v>787</v>
      </c>
      <c r="H177" s="14">
        <v>2</v>
      </c>
      <c r="I177" s="15" t="s">
        <v>964</v>
      </c>
      <c r="J177" s="19" t="s">
        <v>2905</v>
      </c>
      <c r="K177" s="109" t="s">
        <v>2901</v>
      </c>
      <c r="L177" s="109" t="s">
        <v>2906</v>
      </c>
      <c r="M177" s="6" t="s">
        <v>1886</v>
      </c>
      <c r="N177" s="6" t="s">
        <v>2907</v>
      </c>
      <c r="O177" s="6" t="s">
        <v>2908</v>
      </c>
      <c r="S177" t="s">
        <v>743</v>
      </c>
      <c r="V177" t="s">
        <v>2113</v>
      </c>
    </row>
    <row r="178" spans="2:22" hidden="1">
      <c r="B178" s="9">
        <v>2</v>
      </c>
      <c r="C178" s="10" t="s">
        <v>201</v>
      </c>
      <c r="D178" s="11" t="s">
        <v>457</v>
      </c>
      <c r="E178" s="12">
        <v>12</v>
      </c>
      <c r="F178" s="13" t="s">
        <v>685</v>
      </c>
      <c r="G178" s="11" t="s">
        <v>787</v>
      </c>
      <c r="H178" s="14">
        <v>3</v>
      </c>
      <c r="I178" s="15" t="s">
        <v>1046</v>
      </c>
      <c r="J178" s="19" t="s">
        <v>2909</v>
      </c>
      <c r="K178" s="109" t="s">
        <v>2901</v>
      </c>
      <c r="L178" s="109" t="s">
        <v>2910</v>
      </c>
      <c r="M178" s="6" t="s">
        <v>1886</v>
      </c>
      <c r="N178" s="6" t="s">
        <v>2911</v>
      </c>
      <c r="O178" s="6" t="s">
        <v>2912</v>
      </c>
      <c r="S178" t="s">
        <v>642</v>
      </c>
      <c r="V178" t="s">
        <v>1065</v>
      </c>
    </row>
    <row r="179" spans="2:22" hidden="1">
      <c r="B179" s="9">
        <v>2</v>
      </c>
      <c r="C179" s="10" t="s">
        <v>201</v>
      </c>
      <c r="D179" s="11" t="s">
        <v>457</v>
      </c>
      <c r="E179" s="12">
        <v>12</v>
      </c>
      <c r="F179" s="13" t="s">
        <v>685</v>
      </c>
      <c r="G179" s="11" t="s">
        <v>787</v>
      </c>
      <c r="H179" s="14">
        <v>4</v>
      </c>
      <c r="I179" s="15" t="s">
        <v>685</v>
      </c>
      <c r="J179" s="19" t="s">
        <v>2913</v>
      </c>
      <c r="K179" s="109" t="s">
        <v>2901</v>
      </c>
      <c r="L179" s="109" t="s">
        <v>2914</v>
      </c>
      <c r="M179" s="6" t="s">
        <v>1886</v>
      </c>
      <c r="N179" s="6" t="s">
        <v>2915</v>
      </c>
      <c r="O179" s="6" t="s">
        <v>2916</v>
      </c>
      <c r="S179" t="s">
        <v>616</v>
      </c>
      <c r="V179" t="s">
        <v>1011</v>
      </c>
    </row>
    <row r="180" spans="2:22" hidden="1">
      <c r="B180" s="9">
        <v>2</v>
      </c>
      <c r="C180" s="10" t="s">
        <v>201</v>
      </c>
      <c r="D180" s="11" t="s">
        <v>457</v>
      </c>
      <c r="E180" s="12">
        <v>12</v>
      </c>
      <c r="F180" s="13" t="s">
        <v>685</v>
      </c>
      <c r="G180" s="11" t="s">
        <v>787</v>
      </c>
      <c r="H180" s="14">
        <v>5</v>
      </c>
      <c r="I180" s="15" t="s">
        <v>1228</v>
      </c>
      <c r="J180" s="19" t="s">
        <v>2917</v>
      </c>
      <c r="K180" s="109" t="s">
        <v>2901</v>
      </c>
      <c r="L180" s="109" t="s">
        <v>2918</v>
      </c>
      <c r="M180" s="6" t="s">
        <v>1886</v>
      </c>
      <c r="N180" s="6" t="s">
        <v>2919</v>
      </c>
      <c r="O180" s="6" t="s">
        <v>2920</v>
      </c>
      <c r="S180" t="s">
        <v>406</v>
      </c>
      <c r="V180" t="s">
        <v>249</v>
      </c>
    </row>
    <row r="181" spans="2:22" hidden="1">
      <c r="B181" s="9">
        <v>2</v>
      </c>
      <c r="C181" s="10" t="s">
        <v>201</v>
      </c>
      <c r="D181" s="11" t="s">
        <v>457</v>
      </c>
      <c r="E181" s="12">
        <v>12</v>
      </c>
      <c r="F181" s="13" t="s">
        <v>685</v>
      </c>
      <c r="G181" s="11" t="s">
        <v>787</v>
      </c>
      <c r="H181" s="14">
        <v>6</v>
      </c>
      <c r="I181" s="15" t="s">
        <v>1312</v>
      </c>
      <c r="J181" s="19" t="s">
        <v>2921</v>
      </c>
      <c r="K181" s="109" t="s">
        <v>2901</v>
      </c>
      <c r="L181" s="109" t="s">
        <v>2922</v>
      </c>
      <c r="M181" s="6" t="s">
        <v>1886</v>
      </c>
      <c r="N181" s="6" t="s">
        <v>2923</v>
      </c>
      <c r="O181" s="6" t="s">
        <v>2924</v>
      </c>
      <c r="S181" t="s">
        <v>507</v>
      </c>
      <c r="V181" t="s">
        <v>914</v>
      </c>
    </row>
    <row r="182" spans="2:22" hidden="1">
      <c r="B182" s="9">
        <v>2</v>
      </c>
      <c r="C182" s="10" t="s">
        <v>201</v>
      </c>
      <c r="D182" s="11" t="s">
        <v>457</v>
      </c>
      <c r="E182" s="12">
        <v>12</v>
      </c>
      <c r="F182" s="13" t="s">
        <v>685</v>
      </c>
      <c r="G182" s="11" t="s">
        <v>787</v>
      </c>
      <c r="H182" s="14">
        <v>7</v>
      </c>
      <c r="I182" s="15" t="s">
        <v>1389</v>
      </c>
      <c r="J182" s="19" t="s">
        <v>2925</v>
      </c>
      <c r="K182" s="109" t="s">
        <v>2901</v>
      </c>
      <c r="L182" s="109" t="s">
        <v>2926</v>
      </c>
      <c r="M182" s="6" t="s">
        <v>1886</v>
      </c>
      <c r="N182" s="6" t="s">
        <v>2927</v>
      </c>
      <c r="O182" s="6" t="s">
        <v>2928</v>
      </c>
      <c r="S182" t="s">
        <v>632</v>
      </c>
      <c r="V182" t="s">
        <v>2087</v>
      </c>
    </row>
    <row r="183" spans="2:22" hidden="1">
      <c r="B183" s="9">
        <v>2</v>
      </c>
      <c r="C183" s="10" t="s">
        <v>201</v>
      </c>
      <c r="D183" s="11" t="s">
        <v>457</v>
      </c>
      <c r="E183" s="12">
        <v>12</v>
      </c>
      <c r="F183" s="13" t="s">
        <v>685</v>
      </c>
      <c r="G183" s="11" t="s">
        <v>787</v>
      </c>
      <c r="H183" s="14">
        <v>8</v>
      </c>
      <c r="I183" s="15" t="s">
        <v>697</v>
      </c>
      <c r="J183" s="19" t="s">
        <v>2929</v>
      </c>
      <c r="K183" s="109" t="s">
        <v>2901</v>
      </c>
      <c r="L183" s="109" t="s">
        <v>2930</v>
      </c>
      <c r="M183" s="6" t="s">
        <v>1886</v>
      </c>
      <c r="N183" s="6" t="s">
        <v>2931</v>
      </c>
      <c r="O183" s="6" t="s">
        <v>2932</v>
      </c>
      <c r="S183" t="s">
        <v>531</v>
      </c>
      <c r="V183" t="s">
        <v>999</v>
      </c>
    </row>
    <row r="184" spans="2:22" hidden="1">
      <c r="B184" s="9">
        <v>2</v>
      </c>
      <c r="C184" s="10" t="s">
        <v>201</v>
      </c>
      <c r="D184" s="11" t="s">
        <v>457</v>
      </c>
      <c r="E184" s="12">
        <v>12</v>
      </c>
      <c r="F184" s="13" t="s">
        <v>685</v>
      </c>
      <c r="G184" s="11" t="s">
        <v>787</v>
      </c>
      <c r="H184" s="14">
        <v>9</v>
      </c>
      <c r="I184" s="15" t="s">
        <v>1527</v>
      </c>
      <c r="J184" s="19" t="s">
        <v>2933</v>
      </c>
      <c r="K184" s="109" t="s">
        <v>2901</v>
      </c>
      <c r="L184" s="109" t="s">
        <v>2934</v>
      </c>
      <c r="M184" s="6" t="s">
        <v>1886</v>
      </c>
      <c r="N184" s="6" t="s">
        <v>2935</v>
      </c>
      <c r="O184" s="6" t="s">
        <v>2936</v>
      </c>
      <c r="S184" t="s">
        <v>557</v>
      </c>
      <c r="V184" t="s">
        <v>2078</v>
      </c>
    </row>
    <row r="185" spans="2:22" hidden="1">
      <c r="B185" s="9">
        <v>2</v>
      </c>
      <c r="C185" s="10" t="s">
        <v>201</v>
      </c>
      <c r="D185" s="11" t="s">
        <v>457</v>
      </c>
      <c r="E185" s="12">
        <v>12</v>
      </c>
      <c r="F185" s="13" t="s">
        <v>685</v>
      </c>
      <c r="G185" s="11" t="s">
        <v>787</v>
      </c>
      <c r="H185" s="14">
        <v>10</v>
      </c>
      <c r="I185" s="15" t="s">
        <v>1576</v>
      </c>
      <c r="J185" s="19" t="s">
        <v>2937</v>
      </c>
      <c r="K185" s="109" t="s">
        <v>2901</v>
      </c>
      <c r="L185" s="109" t="s">
        <v>2938</v>
      </c>
      <c r="M185" s="6" t="s">
        <v>1886</v>
      </c>
      <c r="N185" s="6" t="s">
        <v>2939</v>
      </c>
      <c r="O185" s="6" t="s">
        <v>2940</v>
      </c>
      <c r="S185" t="s">
        <v>630</v>
      </c>
      <c r="V185" t="s">
        <v>486</v>
      </c>
    </row>
    <row r="186" spans="2:22" hidden="1">
      <c r="B186" s="9">
        <v>2</v>
      </c>
      <c r="C186" s="10" t="s">
        <v>201</v>
      </c>
      <c r="D186" s="11" t="s">
        <v>457</v>
      </c>
      <c r="E186" s="12">
        <v>13</v>
      </c>
      <c r="F186" s="13" t="s">
        <v>696</v>
      </c>
      <c r="G186" s="11" t="s">
        <v>788</v>
      </c>
      <c r="H186" s="14">
        <v>1</v>
      </c>
      <c r="I186" s="15" t="s">
        <v>1460</v>
      </c>
      <c r="J186" s="19" t="s">
        <v>2941</v>
      </c>
      <c r="K186" s="109" t="s">
        <v>2942</v>
      </c>
      <c r="L186" s="109" t="s">
        <v>2943</v>
      </c>
      <c r="M186" s="6" t="s">
        <v>1886</v>
      </c>
      <c r="N186" s="6" t="s">
        <v>2944</v>
      </c>
      <c r="O186" s="6" t="s">
        <v>2945</v>
      </c>
      <c r="S186" t="s">
        <v>611</v>
      </c>
      <c r="V186" t="s">
        <v>1009</v>
      </c>
    </row>
    <row r="187" spans="2:22" hidden="1">
      <c r="B187" s="9">
        <v>2</v>
      </c>
      <c r="C187" s="10" t="s">
        <v>201</v>
      </c>
      <c r="D187" s="11" t="s">
        <v>457</v>
      </c>
      <c r="E187" s="12">
        <v>13</v>
      </c>
      <c r="F187" s="13" t="s">
        <v>696</v>
      </c>
      <c r="G187" s="11" t="s">
        <v>788</v>
      </c>
      <c r="H187" s="14">
        <v>2</v>
      </c>
      <c r="I187" s="15" t="s">
        <v>892</v>
      </c>
      <c r="J187" s="19" t="s">
        <v>2946</v>
      </c>
      <c r="K187" s="109" t="s">
        <v>2942</v>
      </c>
      <c r="L187" s="109" t="s">
        <v>2947</v>
      </c>
      <c r="M187" s="6" t="s">
        <v>1886</v>
      </c>
      <c r="N187" s="6" t="s">
        <v>2948</v>
      </c>
      <c r="O187" s="6" t="s">
        <v>2949</v>
      </c>
      <c r="S187" t="s">
        <v>663</v>
      </c>
      <c r="V187" t="s">
        <v>2157</v>
      </c>
    </row>
    <row r="188" spans="2:22" hidden="1">
      <c r="B188" s="9">
        <v>2</v>
      </c>
      <c r="C188" s="10" t="s">
        <v>201</v>
      </c>
      <c r="D188" s="11" t="s">
        <v>457</v>
      </c>
      <c r="E188" s="12">
        <v>13</v>
      </c>
      <c r="F188" s="13" t="s">
        <v>696</v>
      </c>
      <c r="G188" s="11" t="s">
        <v>788</v>
      </c>
      <c r="H188" s="14">
        <v>3</v>
      </c>
      <c r="I188" s="15" t="s">
        <v>965</v>
      </c>
      <c r="J188" s="19" t="s">
        <v>2950</v>
      </c>
      <c r="K188" s="109" t="s">
        <v>2942</v>
      </c>
      <c r="L188" s="109" t="s">
        <v>2951</v>
      </c>
      <c r="M188" s="6" t="s">
        <v>1886</v>
      </c>
      <c r="N188" s="6" t="s">
        <v>2952</v>
      </c>
      <c r="O188" s="6" t="s">
        <v>2953</v>
      </c>
      <c r="S188" t="s">
        <v>677</v>
      </c>
      <c r="V188" t="s">
        <v>2338</v>
      </c>
    </row>
    <row r="189" spans="2:22" hidden="1">
      <c r="B189" s="9">
        <v>2</v>
      </c>
      <c r="C189" s="10" t="s">
        <v>201</v>
      </c>
      <c r="D189" s="11" t="s">
        <v>457</v>
      </c>
      <c r="E189" s="12">
        <v>13</v>
      </c>
      <c r="F189" s="13" t="s">
        <v>696</v>
      </c>
      <c r="G189" s="11" t="s">
        <v>788</v>
      </c>
      <c r="H189" s="14">
        <v>4</v>
      </c>
      <c r="I189" s="15" t="s">
        <v>1047</v>
      </c>
      <c r="J189" s="19" t="s">
        <v>2954</v>
      </c>
      <c r="K189" s="109" t="s">
        <v>2942</v>
      </c>
      <c r="L189" s="109" t="s">
        <v>2955</v>
      </c>
      <c r="M189" s="6" t="s">
        <v>1886</v>
      </c>
      <c r="N189" s="6" t="s">
        <v>2956</v>
      </c>
      <c r="O189" s="6" t="s">
        <v>2957</v>
      </c>
      <c r="S189" t="s">
        <v>416</v>
      </c>
      <c r="V189" t="s">
        <v>2079</v>
      </c>
    </row>
    <row r="190" spans="2:22" hidden="1">
      <c r="B190" s="9">
        <v>2</v>
      </c>
      <c r="C190" s="10" t="s">
        <v>201</v>
      </c>
      <c r="D190" s="11" t="s">
        <v>457</v>
      </c>
      <c r="E190" s="12">
        <v>13</v>
      </c>
      <c r="F190" s="13" t="s">
        <v>696</v>
      </c>
      <c r="G190" s="11" t="s">
        <v>788</v>
      </c>
      <c r="H190" s="14">
        <v>5</v>
      </c>
      <c r="I190" s="15" t="s">
        <v>1140</v>
      </c>
      <c r="J190" s="19" t="s">
        <v>2958</v>
      </c>
      <c r="K190" s="109" t="s">
        <v>2942</v>
      </c>
      <c r="L190" s="109" t="s">
        <v>2959</v>
      </c>
      <c r="M190" s="6" t="s">
        <v>1886</v>
      </c>
      <c r="N190" s="6" t="s">
        <v>2960</v>
      </c>
      <c r="O190" s="6" t="s">
        <v>2961</v>
      </c>
      <c r="S190" t="s">
        <v>424</v>
      </c>
      <c r="V190" t="s">
        <v>709</v>
      </c>
    </row>
    <row r="191" spans="2:22" hidden="1">
      <c r="B191" s="9">
        <v>2</v>
      </c>
      <c r="C191" s="10" t="s">
        <v>201</v>
      </c>
      <c r="D191" s="11" t="s">
        <v>457</v>
      </c>
      <c r="E191" s="12">
        <v>13</v>
      </c>
      <c r="F191" s="13" t="s">
        <v>696</v>
      </c>
      <c r="G191" s="11" t="s">
        <v>788</v>
      </c>
      <c r="H191" s="14">
        <v>6</v>
      </c>
      <c r="I191" s="15" t="s">
        <v>1229</v>
      </c>
      <c r="J191" s="19" t="s">
        <v>2962</v>
      </c>
      <c r="K191" s="109" t="s">
        <v>2942</v>
      </c>
      <c r="L191" s="109" t="s">
        <v>2963</v>
      </c>
      <c r="M191" s="6" t="s">
        <v>1886</v>
      </c>
      <c r="N191" s="6" t="s">
        <v>2964</v>
      </c>
      <c r="O191" s="6" t="s">
        <v>2965</v>
      </c>
      <c r="S191" t="s">
        <v>698</v>
      </c>
      <c r="V191" t="s">
        <v>2163</v>
      </c>
    </row>
    <row r="192" spans="2:22" hidden="1">
      <c r="B192" s="9">
        <v>2</v>
      </c>
      <c r="C192" s="10" t="s">
        <v>201</v>
      </c>
      <c r="D192" s="11" t="s">
        <v>457</v>
      </c>
      <c r="E192" s="12">
        <v>13</v>
      </c>
      <c r="F192" s="13" t="s">
        <v>696</v>
      </c>
      <c r="G192" s="11" t="s">
        <v>788</v>
      </c>
      <c r="H192" s="14">
        <v>7</v>
      </c>
      <c r="I192" s="15" t="s">
        <v>1313</v>
      </c>
      <c r="J192" s="19" t="s">
        <v>2966</v>
      </c>
      <c r="K192" s="109" t="s">
        <v>2942</v>
      </c>
      <c r="L192" s="109" t="s">
        <v>2967</v>
      </c>
      <c r="M192" s="6" t="s">
        <v>1886</v>
      </c>
      <c r="N192" s="6" t="s">
        <v>2968</v>
      </c>
      <c r="O192" s="6" t="s">
        <v>2969</v>
      </c>
      <c r="S192" t="s">
        <v>605</v>
      </c>
      <c r="V192" t="s">
        <v>1166</v>
      </c>
    </row>
    <row r="193" spans="2:22" hidden="1">
      <c r="B193" s="9">
        <v>2</v>
      </c>
      <c r="C193" s="10" t="s">
        <v>201</v>
      </c>
      <c r="D193" s="11" t="s">
        <v>457</v>
      </c>
      <c r="E193" s="12">
        <v>13</v>
      </c>
      <c r="F193" s="13" t="s">
        <v>696</v>
      </c>
      <c r="G193" s="11" t="s">
        <v>788</v>
      </c>
      <c r="H193" s="14">
        <v>8</v>
      </c>
      <c r="I193" s="15" t="s">
        <v>1390</v>
      </c>
      <c r="J193" s="19" t="s">
        <v>2970</v>
      </c>
      <c r="K193" s="109" t="s">
        <v>2942</v>
      </c>
      <c r="L193" s="109" t="s">
        <v>2971</v>
      </c>
      <c r="M193" s="6" t="s">
        <v>1886</v>
      </c>
      <c r="N193" s="6" t="s">
        <v>2972</v>
      </c>
      <c r="O193" s="6" t="s">
        <v>2973</v>
      </c>
      <c r="S193" t="s">
        <v>656</v>
      </c>
      <c r="V193" t="s">
        <v>986</v>
      </c>
    </row>
    <row r="194" spans="2:22" hidden="1">
      <c r="B194" s="9">
        <v>2</v>
      </c>
      <c r="C194" s="10" t="s">
        <v>201</v>
      </c>
      <c r="D194" s="11" t="s">
        <v>457</v>
      </c>
      <c r="E194" s="12">
        <v>14</v>
      </c>
      <c r="F194" s="13" t="s">
        <v>708</v>
      </c>
      <c r="G194" s="11" t="s">
        <v>789</v>
      </c>
      <c r="H194" s="14">
        <v>1</v>
      </c>
      <c r="I194" s="15" t="s">
        <v>708</v>
      </c>
      <c r="J194" s="19" t="s">
        <v>2974</v>
      </c>
      <c r="K194" s="109" t="s">
        <v>2975</v>
      </c>
      <c r="L194" s="109" t="s">
        <v>2976</v>
      </c>
      <c r="M194" s="6" t="s">
        <v>1886</v>
      </c>
      <c r="N194" s="6" t="s">
        <v>2977</v>
      </c>
      <c r="O194" s="6" t="s">
        <v>2978</v>
      </c>
      <c r="S194" t="s">
        <v>673</v>
      </c>
      <c r="V194" t="s">
        <v>934</v>
      </c>
    </row>
    <row r="195" spans="2:22" hidden="1">
      <c r="B195" s="9">
        <v>2</v>
      </c>
      <c r="C195" s="10" t="s">
        <v>201</v>
      </c>
      <c r="D195" s="11" t="s">
        <v>457</v>
      </c>
      <c r="E195" s="12">
        <v>14</v>
      </c>
      <c r="F195" s="13" t="s">
        <v>708</v>
      </c>
      <c r="G195" s="11" t="s">
        <v>789</v>
      </c>
      <c r="H195" s="14">
        <v>2</v>
      </c>
      <c r="I195" s="15" t="s">
        <v>223</v>
      </c>
      <c r="J195" s="19" t="s">
        <v>2979</v>
      </c>
      <c r="K195" s="109" t="s">
        <v>2975</v>
      </c>
      <c r="L195" s="109" t="s">
        <v>2980</v>
      </c>
      <c r="M195" s="6" t="s">
        <v>1886</v>
      </c>
      <c r="N195" s="6" t="s">
        <v>2981</v>
      </c>
      <c r="O195" s="6" t="s">
        <v>2982</v>
      </c>
      <c r="S195" t="s">
        <v>688</v>
      </c>
      <c r="V195" t="s">
        <v>2069</v>
      </c>
    </row>
    <row r="196" spans="2:22" hidden="1">
      <c r="B196" s="9">
        <v>2</v>
      </c>
      <c r="C196" s="10" t="s">
        <v>201</v>
      </c>
      <c r="D196" s="11" t="s">
        <v>457</v>
      </c>
      <c r="E196" s="12">
        <v>14</v>
      </c>
      <c r="F196" s="13" t="s">
        <v>708</v>
      </c>
      <c r="G196" s="11" t="s">
        <v>789</v>
      </c>
      <c r="H196" s="14">
        <v>3</v>
      </c>
      <c r="I196" s="15" t="s">
        <v>966</v>
      </c>
      <c r="J196" s="19" t="s">
        <v>2983</v>
      </c>
      <c r="K196" s="109" t="s">
        <v>2975</v>
      </c>
      <c r="L196" s="109" t="s">
        <v>2984</v>
      </c>
      <c r="M196" s="6" t="s">
        <v>1886</v>
      </c>
      <c r="N196" s="6" t="s">
        <v>2985</v>
      </c>
      <c r="O196" s="6" t="s">
        <v>2986</v>
      </c>
      <c r="S196" t="s">
        <v>676</v>
      </c>
      <c r="V196" t="s">
        <v>1212</v>
      </c>
    </row>
    <row r="197" spans="2:22" hidden="1">
      <c r="B197" s="9">
        <v>2</v>
      </c>
      <c r="C197" s="10" t="s">
        <v>201</v>
      </c>
      <c r="D197" s="11" t="s">
        <v>457</v>
      </c>
      <c r="E197" s="12">
        <v>14</v>
      </c>
      <c r="F197" s="13" t="s">
        <v>708</v>
      </c>
      <c r="G197" s="11" t="s">
        <v>789</v>
      </c>
      <c r="H197" s="14">
        <v>4</v>
      </c>
      <c r="I197" s="15" t="s">
        <v>1048</v>
      </c>
      <c r="J197" s="19" t="s">
        <v>2987</v>
      </c>
      <c r="K197" s="109" t="s">
        <v>2975</v>
      </c>
      <c r="L197" s="109" t="s">
        <v>2988</v>
      </c>
      <c r="M197" s="6" t="s">
        <v>1886</v>
      </c>
      <c r="N197" s="6" t="s">
        <v>2989</v>
      </c>
      <c r="O197" s="6" t="s">
        <v>2990</v>
      </c>
      <c r="S197" t="s">
        <v>646</v>
      </c>
      <c r="V197" t="s">
        <v>494</v>
      </c>
    </row>
    <row r="198" spans="2:22" hidden="1">
      <c r="B198" s="9">
        <v>2</v>
      </c>
      <c r="C198" s="10" t="s">
        <v>201</v>
      </c>
      <c r="D198" s="11" t="s">
        <v>457</v>
      </c>
      <c r="E198" s="12">
        <v>14</v>
      </c>
      <c r="F198" s="13" t="s">
        <v>708</v>
      </c>
      <c r="G198" s="11" t="s">
        <v>789</v>
      </c>
      <c r="H198" s="14">
        <v>5</v>
      </c>
      <c r="I198" s="15" t="s">
        <v>1141</v>
      </c>
      <c r="J198" s="19" t="s">
        <v>2991</v>
      </c>
      <c r="K198" s="109" t="s">
        <v>2975</v>
      </c>
      <c r="L198" s="109" t="s">
        <v>2992</v>
      </c>
      <c r="M198" s="6" t="s">
        <v>1886</v>
      </c>
      <c r="N198" s="6" t="s">
        <v>2993</v>
      </c>
      <c r="O198" s="6" t="s">
        <v>2994</v>
      </c>
      <c r="S198" t="s">
        <v>661</v>
      </c>
      <c r="V198" t="s">
        <v>487</v>
      </c>
    </row>
    <row r="199" spans="2:22" hidden="1">
      <c r="B199" s="9">
        <v>2</v>
      </c>
      <c r="C199" s="10" t="s">
        <v>201</v>
      </c>
      <c r="D199" s="11" t="s">
        <v>457</v>
      </c>
      <c r="E199" s="12">
        <v>14</v>
      </c>
      <c r="F199" s="13" t="s">
        <v>708</v>
      </c>
      <c r="G199" s="11" t="s">
        <v>789</v>
      </c>
      <c r="H199" s="14">
        <v>6</v>
      </c>
      <c r="I199" s="15" t="s">
        <v>1230</v>
      </c>
      <c r="J199" s="19" t="s">
        <v>2995</v>
      </c>
      <c r="K199" s="109" t="s">
        <v>2975</v>
      </c>
      <c r="L199" s="109" t="s">
        <v>2996</v>
      </c>
      <c r="M199" s="6" t="s">
        <v>1886</v>
      </c>
      <c r="N199" s="6" t="s">
        <v>2997</v>
      </c>
      <c r="O199" s="6" t="s">
        <v>2998</v>
      </c>
      <c r="S199" t="s">
        <v>750</v>
      </c>
      <c r="V199" t="s">
        <v>1224</v>
      </c>
    </row>
    <row r="200" spans="2:22" hidden="1">
      <c r="B200" s="9">
        <v>2</v>
      </c>
      <c r="C200" s="10" t="s">
        <v>201</v>
      </c>
      <c r="D200" s="11" t="s">
        <v>457</v>
      </c>
      <c r="E200" s="12">
        <v>14</v>
      </c>
      <c r="F200" s="13" t="s">
        <v>708</v>
      </c>
      <c r="G200" s="11" t="s">
        <v>789</v>
      </c>
      <c r="H200" s="14">
        <v>7</v>
      </c>
      <c r="I200" s="15" t="s">
        <v>1314</v>
      </c>
      <c r="J200" s="19" t="s">
        <v>2999</v>
      </c>
      <c r="K200" s="109" t="s">
        <v>2975</v>
      </c>
      <c r="L200" s="109" t="s">
        <v>3000</v>
      </c>
      <c r="M200" s="6" t="s">
        <v>1886</v>
      </c>
      <c r="N200" s="6" t="s">
        <v>3001</v>
      </c>
      <c r="O200" s="6" t="s">
        <v>3002</v>
      </c>
      <c r="S200" t="s">
        <v>699</v>
      </c>
      <c r="V200" t="s">
        <v>2086</v>
      </c>
    </row>
    <row r="201" spans="2:22" hidden="1">
      <c r="B201" s="9">
        <v>2</v>
      </c>
      <c r="C201" s="10" t="s">
        <v>201</v>
      </c>
      <c r="D201" s="11" t="s">
        <v>457</v>
      </c>
      <c r="E201" s="12">
        <v>14</v>
      </c>
      <c r="F201" s="13" t="s">
        <v>708</v>
      </c>
      <c r="G201" s="11" t="s">
        <v>789</v>
      </c>
      <c r="H201" s="14">
        <v>8</v>
      </c>
      <c r="I201" s="15" t="s">
        <v>1461</v>
      </c>
      <c r="J201" s="19" t="s">
        <v>3003</v>
      </c>
      <c r="K201" s="109" t="s">
        <v>2975</v>
      </c>
      <c r="L201" s="109" t="s">
        <v>3004</v>
      </c>
      <c r="M201" s="6" t="s">
        <v>1886</v>
      </c>
      <c r="N201" s="6" t="s">
        <v>3005</v>
      </c>
      <c r="O201" s="6" t="s">
        <v>3006</v>
      </c>
      <c r="S201" t="s">
        <v>536</v>
      </c>
      <c r="V201" t="s">
        <v>530</v>
      </c>
    </row>
    <row r="202" spans="2:22" hidden="1">
      <c r="B202" s="9">
        <v>2</v>
      </c>
      <c r="C202" s="10" t="s">
        <v>201</v>
      </c>
      <c r="D202" s="11" t="s">
        <v>457</v>
      </c>
      <c r="E202" s="12">
        <v>14</v>
      </c>
      <c r="F202" s="13" t="s">
        <v>708</v>
      </c>
      <c r="G202" s="11" t="s">
        <v>789</v>
      </c>
      <c r="H202" s="14">
        <v>9</v>
      </c>
      <c r="I202" s="15" t="s">
        <v>1354</v>
      </c>
      <c r="J202" s="19" t="s">
        <v>3007</v>
      </c>
      <c r="K202" s="109" t="s">
        <v>2975</v>
      </c>
      <c r="L202" s="109" t="s">
        <v>3008</v>
      </c>
      <c r="M202" s="6" t="s">
        <v>1886</v>
      </c>
      <c r="N202" s="6" t="s">
        <v>3009</v>
      </c>
      <c r="O202" s="6" t="s">
        <v>3010</v>
      </c>
      <c r="V202" t="s">
        <v>349</v>
      </c>
    </row>
    <row r="203" spans="2:22" hidden="1">
      <c r="B203" s="9">
        <v>2</v>
      </c>
      <c r="C203" s="10" t="s">
        <v>201</v>
      </c>
      <c r="D203" s="11" t="s">
        <v>457</v>
      </c>
      <c r="E203" s="12">
        <v>14</v>
      </c>
      <c r="F203" s="13" t="s">
        <v>708</v>
      </c>
      <c r="G203" s="11" t="s">
        <v>789</v>
      </c>
      <c r="H203" s="14">
        <v>10</v>
      </c>
      <c r="I203" s="15" t="s">
        <v>1577</v>
      </c>
      <c r="J203" s="19" t="s">
        <v>3011</v>
      </c>
      <c r="K203" s="109" t="s">
        <v>2975</v>
      </c>
      <c r="L203" s="109" t="s">
        <v>3012</v>
      </c>
      <c r="M203" s="6" t="s">
        <v>1886</v>
      </c>
      <c r="N203" s="6" t="s">
        <v>3013</v>
      </c>
      <c r="O203" s="6" t="s">
        <v>3014</v>
      </c>
      <c r="V203" t="s">
        <v>2274</v>
      </c>
    </row>
    <row r="204" spans="2:22" hidden="1">
      <c r="B204" s="9">
        <v>2</v>
      </c>
      <c r="C204" s="10" t="s">
        <v>201</v>
      </c>
      <c r="D204" s="11" t="s">
        <v>457</v>
      </c>
      <c r="E204" s="12">
        <v>15</v>
      </c>
      <c r="F204" s="13" t="s">
        <v>715</v>
      </c>
      <c r="G204" s="11" t="s">
        <v>790</v>
      </c>
      <c r="H204" s="14">
        <v>1</v>
      </c>
      <c r="I204" s="15" t="s">
        <v>967</v>
      </c>
      <c r="J204" s="19" t="s">
        <v>3015</v>
      </c>
      <c r="K204" s="109" t="s">
        <v>3016</v>
      </c>
      <c r="L204" s="109" t="s">
        <v>3017</v>
      </c>
      <c r="M204" s="6" t="s">
        <v>1886</v>
      </c>
      <c r="N204" s="6" t="s">
        <v>3018</v>
      </c>
      <c r="O204" s="6" t="s">
        <v>3019</v>
      </c>
      <c r="V204" t="s">
        <v>924</v>
      </c>
    </row>
    <row r="205" spans="2:22" hidden="1">
      <c r="B205" s="9">
        <v>2</v>
      </c>
      <c r="C205" s="10" t="s">
        <v>201</v>
      </c>
      <c r="D205" s="11" t="s">
        <v>457</v>
      </c>
      <c r="E205" s="12">
        <v>15</v>
      </c>
      <c r="F205" s="13" t="s">
        <v>715</v>
      </c>
      <c r="G205" s="11" t="s">
        <v>790</v>
      </c>
      <c r="H205" s="14">
        <v>2</v>
      </c>
      <c r="I205" s="15" t="s">
        <v>407</v>
      </c>
      <c r="J205" s="19" t="s">
        <v>3020</v>
      </c>
      <c r="K205" s="109" t="s">
        <v>3016</v>
      </c>
      <c r="L205" s="109" t="s">
        <v>3021</v>
      </c>
      <c r="M205" s="6" t="s">
        <v>1886</v>
      </c>
      <c r="N205" s="6" t="s">
        <v>3022</v>
      </c>
      <c r="O205" s="6" t="s">
        <v>3023</v>
      </c>
      <c r="V205" t="s">
        <v>897</v>
      </c>
    </row>
    <row r="206" spans="2:22" hidden="1">
      <c r="B206" s="9">
        <v>2</v>
      </c>
      <c r="C206" s="10" t="s">
        <v>201</v>
      </c>
      <c r="D206" s="11" t="s">
        <v>457</v>
      </c>
      <c r="E206" s="12">
        <v>15</v>
      </c>
      <c r="F206" s="13" t="s">
        <v>715</v>
      </c>
      <c r="G206" s="11" t="s">
        <v>790</v>
      </c>
      <c r="H206" s="14">
        <v>3</v>
      </c>
      <c r="I206" s="15" t="s">
        <v>1049</v>
      </c>
      <c r="J206" s="19" t="s">
        <v>3024</v>
      </c>
      <c r="K206" s="109" t="s">
        <v>3016</v>
      </c>
      <c r="L206" s="109" t="s">
        <v>3025</v>
      </c>
      <c r="M206" s="6" t="s">
        <v>1886</v>
      </c>
      <c r="N206" s="6" t="s">
        <v>3026</v>
      </c>
      <c r="O206" s="6" t="s">
        <v>3027</v>
      </c>
      <c r="V206" t="s">
        <v>2074</v>
      </c>
    </row>
    <row r="207" spans="2:22" hidden="1">
      <c r="B207" s="9">
        <v>2</v>
      </c>
      <c r="C207" s="10" t="s">
        <v>201</v>
      </c>
      <c r="D207" s="11" t="s">
        <v>457</v>
      </c>
      <c r="E207" s="12">
        <v>15</v>
      </c>
      <c r="F207" s="13" t="s">
        <v>715</v>
      </c>
      <c r="G207" s="11" t="s">
        <v>790</v>
      </c>
      <c r="H207" s="14">
        <v>4</v>
      </c>
      <c r="I207" s="15" t="s">
        <v>1142</v>
      </c>
      <c r="J207" s="19" t="s">
        <v>3028</v>
      </c>
      <c r="K207" s="109" t="s">
        <v>3016</v>
      </c>
      <c r="L207" s="109" t="s">
        <v>3029</v>
      </c>
      <c r="M207" s="6" t="s">
        <v>1886</v>
      </c>
      <c r="N207" s="6" t="s">
        <v>3030</v>
      </c>
      <c r="O207" s="6" t="s">
        <v>3031</v>
      </c>
      <c r="V207" t="s">
        <v>2120</v>
      </c>
    </row>
    <row r="208" spans="2:22" hidden="1">
      <c r="B208" s="9">
        <v>2</v>
      </c>
      <c r="C208" s="10" t="s">
        <v>201</v>
      </c>
      <c r="D208" s="11" t="s">
        <v>457</v>
      </c>
      <c r="E208" s="12">
        <v>15</v>
      </c>
      <c r="F208" s="13" t="s">
        <v>715</v>
      </c>
      <c r="G208" s="11" t="s">
        <v>790</v>
      </c>
      <c r="H208" s="14">
        <v>5</v>
      </c>
      <c r="I208" s="15" t="s">
        <v>1231</v>
      </c>
      <c r="J208" s="19" t="s">
        <v>3032</v>
      </c>
      <c r="K208" s="109" t="s">
        <v>3016</v>
      </c>
      <c r="L208" s="109" t="s">
        <v>3033</v>
      </c>
      <c r="M208" s="6" t="s">
        <v>1886</v>
      </c>
      <c r="N208" s="6" t="s">
        <v>3034</v>
      </c>
      <c r="O208" s="6" t="s">
        <v>3035</v>
      </c>
      <c r="V208" t="s">
        <v>1103</v>
      </c>
    </row>
    <row r="209" spans="2:22" hidden="1">
      <c r="B209" s="9">
        <v>2</v>
      </c>
      <c r="C209" s="10" t="s">
        <v>201</v>
      </c>
      <c r="D209" s="11" t="s">
        <v>457</v>
      </c>
      <c r="E209" s="12">
        <v>15</v>
      </c>
      <c r="F209" s="13" t="s">
        <v>715</v>
      </c>
      <c r="G209" s="11" t="s">
        <v>790</v>
      </c>
      <c r="H209" s="14">
        <v>6</v>
      </c>
      <c r="I209" s="15" t="s">
        <v>1315</v>
      </c>
      <c r="J209" s="19" t="s">
        <v>3036</v>
      </c>
      <c r="K209" s="109" t="s">
        <v>3016</v>
      </c>
      <c r="L209" s="109" t="s">
        <v>3037</v>
      </c>
      <c r="M209" s="6" t="s">
        <v>1886</v>
      </c>
      <c r="N209" s="6" t="s">
        <v>3038</v>
      </c>
      <c r="O209" s="6" t="s">
        <v>3039</v>
      </c>
      <c r="V209" t="s">
        <v>2101</v>
      </c>
    </row>
    <row r="210" spans="2:22" hidden="1">
      <c r="B210" s="9">
        <v>2</v>
      </c>
      <c r="C210" s="10" t="s">
        <v>201</v>
      </c>
      <c r="D210" s="11" t="s">
        <v>457</v>
      </c>
      <c r="E210" s="12">
        <v>15</v>
      </c>
      <c r="F210" s="13" t="s">
        <v>715</v>
      </c>
      <c r="G210" s="11" t="s">
        <v>790</v>
      </c>
      <c r="H210" s="14">
        <v>7</v>
      </c>
      <c r="I210" s="15" t="s">
        <v>1391</v>
      </c>
      <c r="J210" s="19" t="s">
        <v>3040</v>
      </c>
      <c r="K210" s="109" t="s">
        <v>3016</v>
      </c>
      <c r="L210" s="109" t="s">
        <v>3041</v>
      </c>
      <c r="M210" s="6" t="s">
        <v>1886</v>
      </c>
      <c r="N210" s="6" t="s">
        <v>3042</v>
      </c>
      <c r="O210" s="6" t="s">
        <v>3043</v>
      </c>
      <c r="V210" t="s">
        <v>2316</v>
      </c>
    </row>
    <row r="211" spans="2:22" hidden="1">
      <c r="B211" s="9">
        <v>2</v>
      </c>
      <c r="C211" s="10" t="s">
        <v>201</v>
      </c>
      <c r="D211" s="11" t="s">
        <v>457</v>
      </c>
      <c r="E211" s="12">
        <v>15</v>
      </c>
      <c r="F211" s="13" t="s">
        <v>715</v>
      </c>
      <c r="G211" s="11" t="s">
        <v>790</v>
      </c>
      <c r="H211" s="14">
        <v>8</v>
      </c>
      <c r="I211" s="15" t="s">
        <v>715</v>
      </c>
      <c r="J211" s="19" t="s">
        <v>3044</v>
      </c>
      <c r="K211" s="109" t="s">
        <v>3016</v>
      </c>
      <c r="L211" s="109" t="s">
        <v>3045</v>
      </c>
      <c r="M211" s="6" t="s">
        <v>1886</v>
      </c>
      <c r="N211" s="6" t="s">
        <v>3046</v>
      </c>
      <c r="O211" s="6" t="s">
        <v>3047</v>
      </c>
      <c r="V211" t="s">
        <v>2217</v>
      </c>
    </row>
    <row r="212" spans="2:22" hidden="1">
      <c r="B212" s="9">
        <v>2</v>
      </c>
      <c r="C212" s="10" t="s">
        <v>201</v>
      </c>
      <c r="D212" s="11" t="s">
        <v>457</v>
      </c>
      <c r="E212" s="12">
        <v>15</v>
      </c>
      <c r="F212" s="13" t="s">
        <v>715</v>
      </c>
      <c r="G212" s="11" t="s">
        <v>790</v>
      </c>
      <c r="H212" s="14">
        <v>9</v>
      </c>
      <c r="I212" s="15" t="s">
        <v>1523</v>
      </c>
      <c r="J212" s="19" t="s">
        <v>3048</v>
      </c>
      <c r="K212" s="109" t="s">
        <v>3016</v>
      </c>
      <c r="L212" s="109" t="s">
        <v>3049</v>
      </c>
      <c r="M212" s="6" t="s">
        <v>1886</v>
      </c>
      <c r="N212" s="6" t="s">
        <v>3050</v>
      </c>
      <c r="O212" s="6" t="s">
        <v>3051</v>
      </c>
      <c r="V212" t="s">
        <v>2190</v>
      </c>
    </row>
    <row r="213" spans="2:22" hidden="1">
      <c r="B213" s="9">
        <v>2</v>
      </c>
      <c r="C213" s="10" t="s">
        <v>201</v>
      </c>
      <c r="D213" s="11" t="s">
        <v>457</v>
      </c>
      <c r="E213" s="12">
        <v>15</v>
      </c>
      <c r="F213" s="13" t="s">
        <v>715</v>
      </c>
      <c r="G213" s="11" t="s">
        <v>790</v>
      </c>
      <c r="H213" s="14">
        <v>10</v>
      </c>
      <c r="I213" s="15" t="s">
        <v>1541</v>
      </c>
      <c r="J213" s="19" t="s">
        <v>3052</v>
      </c>
      <c r="K213" s="109" t="s">
        <v>3016</v>
      </c>
      <c r="L213" s="109" t="s">
        <v>3053</v>
      </c>
      <c r="M213" s="6" t="s">
        <v>1886</v>
      </c>
      <c r="N213" s="6" t="s">
        <v>3054</v>
      </c>
      <c r="O213" s="6" t="s">
        <v>3055</v>
      </c>
      <c r="V213" t="s">
        <v>2378</v>
      </c>
    </row>
    <row r="214" spans="2:22" hidden="1">
      <c r="B214" s="9">
        <v>2</v>
      </c>
      <c r="C214" s="10" t="s">
        <v>201</v>
      </c>
      <c r="D214" s="11" t="s">
        <v>457</v>
      </c>
      <c r="E214" s="12">
        <v>15</v>
      </c>
      <c r="F214" s="13" t="s">
        <v>715</v>
      </c>
      <c r="G214" s="11" t="s">
        <v>790</v>
      </c>
      <c r="H214" s="14">
        <v>11</v>
      </c>
      <c r="I214" s="15" t="s">
        <v>1623</v>
      </c>
      <c r="J214" s="19" t="s">
        <v>3056</v>
      </c>
      <c r="K214" s="109" t="s">
        <v>3016</v>
      </c>
      <c r="L214" s="109" t="s">
        <v>3057</v>
      </c>
      <c r="M214" s="6" t="s">
        <v>1886</v>
      </c>
      <c r="N214" s="6" t="s">
        <v>3058</v>
      </c>
      <c r="O214" s="6" t="s">
        <v>3059</v>
      </c>
      <c r="V214" t="s">
        <v>904</v>
      </c>
    </row>
    <row r="215" spans="2:22" hidden="1">
      <c r="B215" s="9">
        <v>2</v>
      </c>
      <c r="C215" s="10" t="s">
        <v>201</v>
      </c>
      <c r="D215" s="11" t="s">
        <v>457</v>
      </c>
      <c r="E215" s="12">
        <v>16</v>
      </c>
      <c r="F215" s="13" t="s">
        <v>722</v>
      </c>
      <c r="G215" s="11" t="s">
        <v>791</v>
      </c>
      <c r="H215" s="14">
        <v>1</v>
      </c>
      <c r="I215" s="15" t="s">
        <v>722</v>
      </c>
      <c r="J215" s="19" t="s">
        <v>3060</v>
      </c>
      <c r="K215" s="109" t="s">
        <v>3061</v>
      </c>
      <c r="L215" s="109" t="s">
        <v>3062</v>
      </c>
      <c r="M215" s="6" t="s">
        <v>1886</v>
      </c>
      <c r="N215" s="6" t="s">
        <v>3063</v>
      </c>
      <c r="O215" s="6" t="s">
        <v>3064</v>
      </c>
      <c r="V215" t="s">
        <v>522</v>
      </c>
    </row>
    <row r="216" spans="2:22" hidden="1">
      <c r="B216" s="9">
        <v>2</v>
      </c>
      <c r="C216" s="10" t="s">
        <v>201</v>
      </c>
      <c r="D216" s="11" t="s">
        <v>457</v>
      </c>
      <c r="E216" s="12">
        <v>16</v>
      </c>
      <c r="F216" s="13" t="s">
        <v>722</v>
      </c>
      <c r="G216" s="11" t="s">
        <v>791</v>
      </c>
      <c r="H216" s="14">
        <v>2</v>
      </c>
      <c r="I216" s="15" t="s">
        <v>893</v>
      </c>
      <c r="J216" s="19" t="s">
        <v>3065</v>
      </c>
      <c r="K216" s="109" t="s">
        <v>3061</v>
      </c>
      <c r="L216" s="109" t="s">
        <v>3066</v>
      </c>
      <c r="M216" s="6" t="s">
        <v>1886</v>
      </c>
      <c r="N216" s="6" t="s">
        <v>3067</v>
      </c>
      <c r="O216" s="6" t="s">
        <v>3068</v>
      </c>
      <c r="V216" t="s">
        <v>975</v>
      </c>
    </row>
    <row r="217" spans="2:22" hidden="1">
      <c r="B217" s="9">
        <v>2</v>
      </c>
      <c r="C217" s="10" t="s">
        <v>201</v>
      </c>
      <c r="D217" s="11" t="s">
        <v>457</v>
      </c>
      <c r="E217" s="12">
        <v>16</v>
      </c>
      <c r="F217" s="13" t="s">
        <v>722</v>
      </c>
      <c r="G217" s="11" t="s">
        <v>791</v>
      </c>
      <c r="H217" s="14">
        <v>3</v>
      </c>
      <c r="I217" s="15" t="s">
        <v>968</v>
      </c>
      <c r="J217" s="19" t="s">
        <v>3069</v>
      </c>
      <c r="K217" s="109" t="s">
        <v>3061</v>
      </c>
      <c r="L217" s="109" t="s">
        <v>3070</v>
      </c>
      <c r="M217" s="6" t="s">
        <v>1886</v>
      </c>
      <c r="N217" s="6" t="s">
        <v>3071</v>
      </c>
      <c r="O217" s="6" t="s">
        <v>3072</v>
      </c>
      <c r="V217" t="s">
        <v>891</v>
      </c>
    </row>
    <row r="218" spans="2:22" hidden="1">
      <c r="B218" s="9">
        <v>2</v>
      </c>
      <c r="C218" s="10" t="s">
        <v>201</v>
      </c>
      <c r="D218" s="11" t="s">
        <v>457</v>
      </c>
      <c r="E218" s="12">
        <v>16</v>
      </c>
      <c r="F218" s="13" t="s">
        <v>722</v>
      </c>
      <c r="G218" s="11" t="s">
        <v>791</v>
      </c>
      <c r="H218" s="14">
        <v>4</v>
      </c>
      <c r="I218" s="15" t="s">
        <v>1143</v>
      </c>
      <c r="J218" s="19" t="s">
        <v>3073</v>
      </c>
      <c r="K218" s="109" t="s">
        <v>3061</v>
      </c>
      <c r="L218" s="109" t="s">
        <v>3074</v>
      </c>
      <c r="M218" s="6" t="s">
        <v>1886</v>
      </c>
      <c r="N218" s="6" t="s">
        <v>3075</v>
      </c>
      <c r="O218" s="6" t="s">
        <v>3076</v>
      </c>
      <c r="V218" t="s">
        <v>945</v>
      </c>
    </row>
    <row r="219" spans="2:22" hidden="1">
      <c r="B219" s="9">
        <v>2</v>
      </c>
      <c r="C219" s="10" t="s">
        <v>201</v>
      </c>
      <c r="D219" s="11" t="s">
        <v>457</v>
      </c>
      <c r="E219" s="12">
        <v>17</v>
      </c>
      <c r="F219" s="13" t="s">
        <v>729</v>
      </c>
      <c r="G219" s="11" t="s">
        <v>792</v>
      </c>
      <c r="H219" s="14">
        <v>1</v>
      </c>
      <c r="I219" s="15" t="s">
        <v>729</v>
      </c>
      <c r="J219" s="19" t="s">
        <v>3077</v>
      </c>
      <c r="K219" s="109" t="s">
        <v>3078</v>
      </c>
      <c r="L219" s="109" t="s">
        <v>3079</v>
      </c>
      <c r="M219" s="6" t="s">
        <v>1886</v>
      </c>
      <c r="N219" s="6" t="s">
        <v>3080</v>
      </c>
      <c r="O219" s="6" t="s">
        <v>3081</v>
      </c>
      <c r="V219" t="s">
        <v>946</v>
      </c>
    </row>
    <row r="220" spans="2:22" hidden="1">
      <c r="B220" s="9">
        <v>2</v>
      </c>
      <c r="C220" s="10" t="s">
        <v>201</v>
      </c>
      <c r="D220" s="11" t="s">
        <v>457</v>
      </c>
      <c r="E220" s="12">
        <v>17</v>
      </c>
      <c r="F220" s="13" t="s">
        <v>729</v>
      </c>
      <c r="G220" s="11" t="s">
        <v>792</v>
      </c>
      <c r="H220" s="14">
        <v>2</v>
      </c>
      <c r="I220" s="15" t="s">
        <v>894</v>
      </c>
      <c r="J220" s="19" t="s">
        <v>3082</v>
      </c>
      <c r="K220" s="109" t="s">
        <v>3078</v>
      </c>
      <c r="L220" s="109" t="s">
        <v>3083</v>
      </c>
      <c r="M220" s="6" t="s">
        <v>1886</v>
      </c>
      <c r="N220" s="6" t="s">
        <v>3084</v>
      </c>
      <c r="O220" s="6" t="s">
        <v>3085</v>
      </c>
      <c r="V220" t="s">
        <v>991</v>
      </c>
    </row>
    <row r="221" spans="2:22" hidden="1">
      <c r="B221" s="9">
        <v>2</v>
      </c>
      <c r="C221" s="10" t="s">
        <v>201</v>
      </c>
      <c r="D221" s="11" t="s">
        <v>457</v>
      </c>
      <c r="E221" s="12">
        <v>17</v>
      </c>
      <c r="F221" s="13" t="s">
        <v>729</v>
      </c>
      <c r="G221" s="11" t="s">
        <v>792</v>
      </c>
      <c r="H221" s="14">
        <v>3</v>
      </c>
      <c r="I221" s="15" t="s">
        <v>969</v>
      </c>
      <c r="J221" s="19" t="s">
        <v>3086</v>
      </c>
      <c r="K221" s="109" t="s">
        <v>3078</v>
      </c>
      <c r="L221" s="109" t="s">
        <v>3087</v>
      </c>
      <c r="M221" s="6" t="s">
        <v>1886</v>
      </c>
      <c r="N221" s="6" t="s">
        <v>3088</v>
      </c>
      <c r="O221" s="6" t="s">
        <v>3089</v>
      </c>
      <c r="V221" t="s">
        <v>1048</v>
      </c>
    </row>
    <row r="222" spans="2:22" hidden="1">
      <c r="B222" s="9">
        <v>2</v>
      </c>
      <c r="C222" s="10" t="s">
        <v>201</v>
      </c>
      <c r="D222" s="11" t="s">
        <v>457</v>
      </c>
      <c r="E222" s="12">
        <v>17</v>
      </c>
      <c r="F222" s="13" t="s">
        <v>729</v>
      </c>
      <c r="G222" s="11" t="s">
        <v>792</v>
      </c>
      <c r="H222" s="14">
        <v>4</v>
      </c>
      <c r="I222" s="15" t="s">
        <v>1050</v>
      </c>
      <c r="J222" s="19" t="s">
        <v>3090</v>
      </c>
      <c r="K222" s="109" t="s">
        <v>3078</v>
      </c>
      <c r="L222" s="109" t="s">
        <v>3091</v>
      </c>
      <c r="M222" s="6" t="s">
        <v>1886</v>
      </c>
      <c r="N222" s="6" t="s">
        <v>3092</v>
      </c>
      <c r="O222" s="6" t="s">
        <v>3093</v>
      </c>
      <c r="V222" t="s">
        <v>566</v>
      </c>
    </row>
    <row r="223" spans="2:22" hidden="1">
      <c r="B223" s="9">
        <v>2</v>
      </c>
      <c r="C223" s="10" t="s">
        <v>201</v>
      </c>
      <c r="D223" s="11" t="s">
        <v>457</v>
      </c>
      <c r="E223" s="12">
        <v>17</v>
      </c>
      <c r="F223" s="13" t="s">
        <v>729</v>
      </c>
      <c r="G223" s="11" t="s">
        <v>792</v>
      </c>
      <c r="H223" s="14">
        <v>5</v>
      </c>
      <c r="I223" s="15" t="s">
        <v>1144</v>
      </c>
      <c r="J223" s="19" t="s">
        <v>3094</v>
      </c>
      <c r="K223" s="109" t="s">
        <v>3078</v>
      </c>
      <c r="L223" s="109" t="s">
        <v>3095</v>
      </c>
      <c r="M223" s="6" t="s">
        <v>1886</v>
      </c>
      <c r="N223" s="6" t="s">
        <v>3096</v>
      </c>
      <c r="O223" s="6" t="s">
        <v>3097</v>
      </c>
      <c r="V223" t="s">
        <v>1249</v>
      </c>
    </row>
    <row r="224" spans="2:22" hidden="1">
      <c r="B224" s="9">
        <v>2</v>
      </c>
      <c r="C224" s="10" t="s">
        <v>201</v>
      </c>
      <c r="D224" s="11" t="s">
        <v>457</v>
      </c>
      <c r="E224" s="12">
        <v>17</v>
      </c>
      <c r="F224" s="13" t="s">
        <v>729</v>
      </c>
      <c r="G224" s="11" t="s">
        <v>792</v>
      </c>
      <c r="H224" s="14">
        <v>6</v>
      </c>
      <c r="I224" s="15" t="s">
        <v>1232</v>
      </c>
      <c r="J224" s="19" t="s">
        <v>3098</v>
      </c>
      <c r="K224" s="109" t="s">
        <v>3078</v>
      </c>
      <c r="L224" s="109" t="s">
        <v>3099</v>
      </c>
      <c r="M224" s="6" t="s">
        <v>1886</v>
      </c>
      <c r="N224" s="6" t="s">
        <v>3100</v>
      </c>
      <c r="O224" s="6" t="s">
        <v>3101</v>
      </c>
      <c r="V224" t="s">
        <v>1088</v>
      </c>
    </row>
    <row r="225" spans="2:22" hidden="1">
      <c r="B225" s="9">
        <v>2</v>
      </c>
      <c r="C225" s="10" t="s">
        <v>201</v>
      </c>
      <c r="D225" s="11" t="s">
        <v>457</v>
      </c>
      <c r="E225" s="12">
        <v>17</v>
      </c>
      <c r="F225" s="13" t="s">
        <v>729</v>
      </c>
      <c r="G225" s="11" t="s">
        <v>792</v>
      </c>
      <c r="H225" s="14">
        <v>7</v>
      </c>
      <c r="I225" s="15" t="s">
        <v>1316</v>
      </c>
      <c r="J225" s="19" t="s">
        <v>3102</v>
      </c>
      <c r="K225" s="109" t="s">
        <v>3078</v>
      </c>
      <c r="L225" s="109" t="s">
        <v>3103</v>
      </c>
      <c r="M225" s="6" t="s">
        <v>1886</v>
      </c>
      <c r="N225" s="6" t="s">
        <v>3104</v>
      </c>
      <c r="O225" s="6" t="s">
        <v>3105</v>
      </c>
      <c r="V225" t="s">
        <v>1073</v>
      </c>
    </row>
    <row r="226" spans="2:22" hidden="1">
      <c r="B226" s="9">
        <v>2</v>
      </c>
      <c r="C226" s="10" t="s">
        <v>201</v>
      </c>
      <c r="D226" s="11" t="s">
        <v>457</v>
      </c>
      <c r="E226" s="12">
        <v>17</v>
      </c>
      <c r="F226" s="13" t="s">
        <v>729</v>
      </c>
      <c r="G226" s="11" t="s">
        <v>792</v>
      </c>
      <c r="H226" s="14">
        <v>8</v>
      </c>
      <c r="I226" s="15" t="s">
        <v>1392</v>
      </c>
      <c r="J226" s="19" t="s">
        <v>3106</v>
      </c>
      <c r="K226" s="109" t="s">
        <v>3078</v>
      </c>
      <c r="L226" s="109" t="s">
        <v>3107</v>
      </c>
      <c r="M226" s="6" t="s">
        <v>1886</v>
      </c>
      <c r="N226" s="6" t="s">
        <v>3108</v>
      </c>
      <c r="O226" s="6" t="s">
        <v>3109</v>
      </c>
      <c r="V226" t="s">
        <v>2063</v>
      </c>
    </row>
    <row r="227" spans="2:22" hidden="1">
      <c r="B227" s="9">
        <v>2</v>
      </c>
      <c r="C227" s="10" t="s">
        <v>201</v>
      </c>
      <c r="D227" s="11" t="s">
        <v>457</v>
      </c>
      <c r="E227" s="12">
        <v>17</v>
      </c>
      <c r="F227" s="13" t="s">
        <v>729</v>
      </c>
      <c r="G227" s="11" t="s">
        <v>792</v>
      </c>
      <c r="H227" s="14">
        <v>9</v>
      </c>
      <c r="I227" s="15" t="s">
        <v>1528</v>
      </c>
      <c r="J227" s="19" t="s">
        <v>3110</v>
      </c>
      <c r="K227" s="109" t="s">
        <v>3078</v>
      </c>
      <c r="L227" s="109" t="s">
        <v>3111</v>
      </c>
      <c r="M227" s="6" t="s">
        <v>1886</v>
      </c>
      <c r="N227" s="6" t="s">
        <v>3112</v>
      </c>
      <c r="O227" s="6" t="s">
        <v>3113</v>
      </c>
      <c r="V227" t="s">
        <v>2099</v>
      </c>
    </row>
    <row r="228" spans="2:22" hidden="1">
      <c r="B228" s="9">
        <v>2</v>
      </c>
      <c r="C228" s="10" t="s">
        <v>201</v>
      </c>
      <c r="D228" s="11" t="s">
        <v>457</v>
      </c>
      <c r="E228" s="12">
        <v>17</v>
      </c>
      <c r="F228" s="13" t="s">
        <v>729</v>
      </c>
      <c r="G228" s="11" t="s">
        <v>792</v>
      </c>
      <c r="H228" s="14">
        <v>10</v>
      </c>
      <c r="I228" s="15" t="s">
        <v>1578</v>
      </c>
      <c r="J228" s="19" t="s">
        <v>3114</v>
      </c>
      <c r="K228" s="109" t="s">
        <v>3078</v>
      </c>
      <c r="L228" s="109" t="s">
        <v>3115</v>
      </c>
      <c r="M228" s="6" t="s">
        <v>1886</v>
      </c>
      <c r="N228" s="6" t="s">
        <v>3116</v>
      </c>
      <c r="O228" s="6" t="s">
        <v>3117</v>
      </c>
      <c r="V228" t="s">
        <v>892</v>
      </c>
    </row>
    <row r="229" spans="2:22" hidden="1">
      <c r="B229" s="9">
        <v>2</v>
      </c>
      <c r="C229" s="10" t="s">
        <v>201</v>
      </c>
      <c r="D229" s="11" t="s">
        <v>457</v>
      </c>
      <c r="E229" s="12">
        <v>18</v>
      </c>
      <c r="F229" s="13" t="s">
        <v>736</v>
      </c>
      <c r="G229" s="11" t="s">
        <v>793</v>
      </c>
      <c r="H229" s="14">
        <v>1</v>
      </c>
      <c r="I229" s="15" t="s">
        <v>970</v>
      </c>
      <c r="J229" s="19" t="s">
        <v>3118</v>
      </c>
      <c r="K229" s="109" t="s">
        <v>3119</v>
      </c>
      <c r="L229" s="109" t="s">
        <v>3120</v>
      </c>
      <c r="M229" s="6" t="s">
        <v>1886</v>
      </c>
      <c r="N229" s="6" t="s">
        <v>3121</v>
      </c>
      <c r="O229" s="6" t="s">
        <v>3122</v>
      </c>
      <c r="V229" t="s">
        <v>896</v>
      </c>
    </row>
    <row r="230" spans="2:22" hidden="1">
      <c r="B230" s="9">
        <v>2</v>
      </c>
      <c r="C230" s="10" t="s">
        <v>201</v>
      </c>
      <c r="D230" s="11" t="s">
        <v>457</v>
      </c>
      <c r="E230" s="12">
        <v>18</v>
      </c>
      <c r="F230" s="13" t="s">
        <v>736</v>
      </c>
      <c r="G230" s="11" t="s">
        <v>793</v>
      </c>
      <c r="H230" s="14">
        <v>2</v>
      </c>
      <c r="I230" s="15" t="s">
        <v>895</v>
      </c>
      <c r="J230" s="19" t="s">
        <v>3123</v>
      </c>
      <c r="K230" s="109" t="s">
        <v>3119</v>
      </c>
      <c r="L230" s="109" t="s">
        <v>3124</v>
      </c>
      <c r="M230" s="6" t="s">
        <v>1886</v>
      </c>
      <c r="N230" s="6" t="s">
        <v>3125</v>
      </c>
      <c r="O230" s="6" t="s">
        <v>3126</v>
      </c>
      <c r="V230" t="s">
        <v>2052</v>
      </c>
    </row>
    <row r="231" spans="2:22" hidden="1">
      <c r="B231" s="9">
        <v>2</v>
      </c>
      <c r="C231" s="10" t="s">
        <v>201</v>
      </c>
      <c r="D231" s="11" t="s">
        <v>457</v>
      </c>
      <c r="E231" s="12">
        <v>18</v>
      </c>
      <c r="F231" s="13" t="s">
        <v>736</v>
      </c>
      <c r="G231" s="11" t="s">
        <v>793</v>
      </c>
      <c r="H231" s="14">
        <v>3</v>
      </c>
      <c r="I231" s="15" t="s">
        <v>1051</v>
      </c>
      <c r="J231" s="19" t="s">
        <v>3127</v>
      </c>
      <c r="K231" s="109" t="s">
        <v>3119</v>
      </c>
      <c r="L231" s="109" t="s">
        <v>3128</v>
      </c>
      <c r="M231" s="6" t="s">
        <v>1886</v>
      </c>
      <c r="N231" s="6" t="s">
        <v>3129</v>
      </c>
      <c r="O231" s="6" t="s">
        <v>3130</v>
      </c>
      <c r="V231" t="s">
        <v>1052</v>
      </c>
    </row>
    <row r="232" spans="2:22" hidden="1">
      <c r="B232" s="9">
        <v>2</v>
      </c>
      <c r="C232" s="10" t="s">
        <v>201</v>
      </c>
      <c r="D232" s="11" t="s">
        <v>457</v>
      </c>
      <c r="E232" s="12">
        <v>18</v>
      </c>
      <c r="F232" s="13" t="s">
        <v>736</v>
      </c>
      <c r="G232" s="11" t="s">
        <v>793</v>
      </c>
      <c r="H232" s="14">
        <v>4</v>
      </c>
      <c r="I232" s="15" t="s">
        <v>1145</v>
      </c>
      <c r="J232" s="19" t="s">
        <v>3131</v>
      </c>
      <c r="K232" s="109" t="s">
        <v>3119</v>
      </c>
      <c r="L232" s="109" t="s">
        <v>3132</v>
      </c>
      <c r="M232" s="6" t="s">
        <v>1886</v>
      </c>
      <c r="N232" s="6" t="s">
        <v>3133</v>
      </c>
      <c r="O232" s="6" t="s">
        <v>3134</v>
      </c>
      <c r="V232" t="s">
        <v>2161</v>
      </c>
    </row>
    <row r="233" spans="2:22" hidden="1">
      <c r="B233" s="9">
        <v>2</v>
      </c>
      <c r="C233" s="10" t="s">
        <v>201</v>
      </c>
      <c r="D233" s="11" t="s">
        <v>457</v>
      </c>
      <c r="E233" s="12">
        <v>18</v>
      </c>
      <c r="F233" s="13" t="s">
        <v>736</v>
      </c>
      <c r="G233" s="11" t="s">
        <v>793</v>
      </c>
      <c r="H233" s="14">
        <v>5</v>
      </c>
      <c r="I233" s="15" t="s">
        <v>1233</v>
      </c>
      <c r="J233" s="19" t="s">
        <v>3135</v>
      </c>
      <c r="K233" s="109" t="s">
        <v>3119</v>
      </c>
      <c r="L233" s="109" t="s">
        <v>3136</v>
      </c>
      <c r="M233" s="6" t="s">
        <v>1886</v>
      </c>
      <c r="N233" s="6" t="s">
        <v>3137</v>
      </c>
      <c r="O233" s="6" t="s">
        <v>3138</v>
      </c>
      <c r="V233" t="s">
        <v>606</v>
      </c>
    </row>
    <row r="234" spans="2:22" hidden="1">
      <c r="B234" s="9">
        <v>2</v>
      </c>
      <c r="C234" s="10" t="s">
        <v>201</v>
      </c>
      <c r="D234" s="11" t="s">
        <v>457</v>
      </c>
      <c r="E234" s="12">
        <v>18</v>
      </c>
      <c r="F234" s="13" t="s">
        <v>736</v>
      </c>
      <c r="G234" s="11" t="s">
        <v>793</v>
      </c>
      <c r="H234" s="14">
        <v>6</v>
      </c>
      <c r="I234" s="15" t="s">
        <v>233</v>
      </c>
      <c r="J234" s="19" t="s">
        <v>3139</v>
      </c>
      <c r="K234" s="109" t="s">
        <v>3119</v>
      </c>
      <c r="L234" s="109" t="s">
        <v>3140</v>
      </c>
      <c r="M234" s="6" t="s">
        <v>1886</v>
      </c>
      <c r="N234" s="6" t="s">
        <v>3141</v>
      </c>
      <c r="O234" s="6" t="s">
        <v>3142</v>
      </c>
      <c r="V234" t="s">
        <v>2152</v>
      </c>
    </row>
    <row r="235" spans="2:22" hidden="1">
      <c r="B235" s="9">
        <v>2</v>
      </c>
      <c r="C235" s="10" t="s">
        <v>201</v>
      </c>
      <c r="D235" s="11" t="s">
        <v>457</v>
      </c>
      <c r="E235" s="12">
        <v>18</v>
      </c>
      <c r="F235" s="13" t="s">
        <v>736</v>
      </c>
      <c r="G235" s="11" t="s">
        <v>793</v>
      </c>
      <c r="H235" s="14">
        <v>7</v>
      </c>
      <c r="I235" s="15" t="s">
        <v>1462</v>
      </c>
      <c r="J235" s="19" t="s">
        <v>3143</v>
      </c>
      <c r="K235" s="109" t="s">
        <v>3119</v>
      </c>
      <c r="L235" s="109" t="s">
        <v>3144</v>
      </c>
      <c r="M235" s="6" t="s">
        <v>1886</v>
      </c>
      <c r="N235" s="6" t="s">
        <v>3145</v>
      </c>
      <c r="O235" s="6" t="s">
        <v>3146</v>
      </c>
      <c r="V235" t="s">
        <v>545</v>
      </c>
    </row>
    <row r="236" spans="2:22" hidden="1">
      <c r="B236" s="9">
        <v>2</v>
      </c>
      <c r="C236" s="10" t="s">
        <v>201</v>
      </c>
      <c r="D236" s="11" t="s">
        <v>457</v>
      </c>
      <c r="E236" s="12">
        <v>18</v>
      </c>
      <c r="F236" s="13" t="s">
        <v>736</v>
      </c>
      <c r="G236" s="11" t="s">
        <v>793</v>
      </c>
      <c r="H236" s="14">
        <v>8</v>
      </c>
      <c r="I236" s="15" t="s">
        <v>736</v>
      </c>
      <c r="J236" s="19" t="s">
        <v>3147</v>
      </c>
      <c r="K236" s="109" t="s">
        <v>3119</v>
      </c>
      <c r="L236" s="109" t="s">
        <v>3148</v>
      </c>
      <c r="M236" s="6" t="s">
        <v>1886</v>
      </c>
      <c r="N236" s="6" t="s">
        <v>3149</v>
      </c>
      <c r="O236" s="6" t="s">
        <v>3150</v>
      </c>
      <c r="V236" t="s">
        <v>936</v>
      </c>
    </row>
    <row r="237" spans="2:22" hidden="1">
      <c r="B237" s="9">
        <v>2</v>
      </c>
      <c r="C237" s="10" t="s">
        <v>201</v>
      </c>
      <c r="D237" s="11" t="s">
        <v>457</v>
      </c>
      <c r="E237" s="12">
        <v>18</v>
      </c>
      <c r="F237" s="13" t="s">
        <v>736</v>
      </c>
      <c r="G237" s="11" t="s">
        <v>793</v>
      </c>
      <c r="H237" s="14">
        <v>9</v>
      </c>
      <c r="I237" s="15" t="s">
        <v>1393</v>
      </c>
      <c r="J237" s="19" t="s">
        <v>3151</v>
      </c>
      <c r="K237" s="109" t="s">
        <v>3119</v>
      </c>
      <c r="L237" s="109" t="s">
        <v>3152</v>
      </c>
      <c r="M237" s="6" t="s">
        <v>1886</v>
      </c>
      <c r="N237" s="6" t="s">
        <v>3153</v>
      </c>
      <c r="O237" s="6" t="s">
        <v>3154</v>
      </c>
      <c r="V237" t="s">
        <v>525</v>
      </c>
    </row>
    <row r="238" spans="2:22" hidden="1">
      <c r="B238" s="9">
        <v>2</v>
      </c>
      <c r="C238" s="10" t="s">
        <v>201</v>
      </c>
      <c r="D238" s="11" t="s">
        <v>457</v>
      </c>
      <c r="E238" s="12">
        <v>19</v>
      </c>
      <c r="F238" s="13" t="s">
        <v>743</v>
      </c>
      <c r="G238" s="11" t="s">
        <v>794</v>
      </c>
      <c r="H238" s="14">
        <v>1</v>
      </c>
      <c r="I238" s="15" t="s">
        <v>743</v>
      </c>
      <c r="J238" s="19" t="s">
        <v>3155</v>
      </c>
      <c r="K238" s="109" t="s">
        <v>3156</v>
      </c>
      <c r="L238" s="109" t="s">
        <v>3157</v>
      </c>
      <c r="M238" s="6" t="s">
        <v>1886</v>
      </c>
      <c r="N238" s="6" t="s">
        <v>3158</v>
      </c>
      <c r="O238" s="6" t="s">
        <v>3159</v>
      </c>
      <c r="V238" t="s">
        <v>894</v>
      </c>
    </row>
    <row r="239" spans="2:22" hidden="1">
      <c r="B239" s="9">
        <v>2</v>
      </c>
      <c r="C239" s="10" t="s">
        <v>201</v>
      </c>
      <c r="D239" s="11" t="s">
        <v>457</v>
      </c>
      <c r="E239" s="12">
        <v>19</v>
      </c>
      <c r="F239" s="13" t="s">
        <v>743</v>
      </c>
      <c r="G239" s="11" t="s">
        <v>794</v>
      </c>
      <c r="H239" s="14">
        <v>2</v>
      </c>
      <c r="I239" s="15" t="s">
        <v>202</v>
      </c>
      <c r="J239" s="19" t="s">
        <v>3160</v>
      </c>
      <c r="K239" s="109" t="s">
        <v>3156</v>
      </c>
      <c r="L239" s="109" t="s">
        <v>3161</v>
      </c>
      <c r="M239" s="6" t="s">
        <v>1886</v>
      </c>
      <c r="N239" s="6" t="s">
        <v>3162</v>
      </c>
      <c r="O239" s="6" t="s">
        <v>3163</v>
      </c>
      <c r="V239" t="s">
        <v>2129</v>
      </c>
    </row>
    <row r="240" spans="2:22" hidden="1">
      <c r="B240" s="9">
        <v>2</v>
      </c>
      <c r="C240" s="10" t="s">
        <v>201</v>
      </c>
      <c r="D240" s="11" t="s">
        <v>457</v>
      </c>
      <c r="E240" s="12">
        <v>19</v>
      </c>
      <c r="F240" s="13" t="s">
        <v>743</v>
      </c>
      <c r="G240" s="11" t="s">
        <v>794</v>
      </c>
      <c r="H240" s="14">
        <v>3</v>
      </c>
      <c r="I240" s="15" t="s">
        <v>604</v>
      </c>
      <c r="J240" s="19" t="s">
        <v>3164</v>
      </c>
      <c r="K240" s="109" t="s">
        <v>3156</v>
      </c>
      <c r="L240" s="109" t="s">
        <v>3165</v>
      </c>
      <c r="M240" s="6" t="s">
        <v>1886</v>
      </c>
      <c r="N240" s="6" t="s">
        <v>3166</v>
      </c>
      <c r="O240" s="6" t="s">
        <v>3167</v>
      </c>
      <c r="V240" t="s">
        <v>1000</v>
      </c>
    </row>
    <row r="241" spans="2:22" hidden="1">
      <c r="B241" s="9">
        <v>2</v>
      </c>
      <c r="C241" s="10" t="s">
        <v>201</v>
      </c>
      <c r="D241" s="11" t="s">
        <v>457</v>
      </c>
      <c r="E241" s="12">
        <v>19</v>
      </c>
      <c r="F241" s="13" t="s">
        <v>743</v>
      </c>
      <c r="G241" s="11" t="s">
        <v>794</v>
      </c>
      <c r="H241" s="14">
        <v>4</v>
      </c>
      <c r="I241" s="15" t="s">
        <v>1052</v>
      </c>
      <c r="J241" s="19" t="s">
        <v>3168</v>
      </c>
      <c r="K241" s="109" t="s">
        <v>3156</v>
      </c>
      <c r="L241" s="109" t="s">
        <v>3169</v>
      </c>
      <c r="M241" s="6" t="s">
        <v>1886</v>
      </c>
      <c r="N241" s="6" t="s">
        <v>3170</v>
      </c>
      <c r="O241" s="6" t="s">
        <v>3171</v>
      </c>
      <c r="V241" t="s">
        <v>2429</v>
      </c>
    </row>
    <row r="242" spans="2:22" hidden="1">
      <c r="B242" s="9">
        <v>2</v>
      </c>
      <c r="C242" s="10" t="s">
        <v>201</v>
      </c>
      <c r="D242" s="11" t="s">
        <v>457</v>
      </c>
      <c r="E242" s="12">
        <v>19</v>
      </c>
      <c r="F242" s="13" t="s">
        <v>743</v>
      </c>
      <c r="G242" s="11" t="s">
        <v>794</v>
      </c>
      <c r="H242" s="14">
        <v>5</v>
      </c>
      <c r="I242" s="15" t="s">
        <v>1146</v>
      </c>
      <c r="J242" s="19" t="s">
        <v>3172</v>
      </c>
      <c r="K242" s="109" t="s">
        <v>3156</v>
      </c>
      <c r="L242" s="109" t="s">
        <v>3173</v>
      </c>
      <c r="M242" s="6" t="s">
        <v>1886</v>
      </c>
      <c r="N242" s="6" t="s">
        <v>3174</v>
      </c>
      <c r="O242" s="6" t="s">
        <v>3175</v>
      </c>
      <c r="V242" t="s">
        <v>1086</v>
      </c>
    </row>
    <row r="243" spans="2:22" hidden="1">
      <c r="B243" s="9">
        <v>2</v>
      </c>
      <c r="C243" s="10" t="s">
        <v>201</v>
      </c>
      <c r="D243" s="11" t="s">
        <v>457</v>
      </c>
      <c r="E243" s="12">
        <v>19</v>
      </c>
      <c r="F243" s="13" t="s">
        <v>743</v>
      </c>
      <c r="G243" s="11" t="s">
        <v>794</v>
      </c>
      <c r="H243" s="14">
        <v>6</v>
      </c>
      <c r="I243" s="15" t="s">
        <v>1010</v>
      </c>
      <c r="J243" s="19" t="s">
        <v>3176</v>
      </c>
      <c r="K243" s="109" t="s">
        <v>3156</v>
      </c>
      <c r="L243" s="109" t="s">
        <v>3177</v>
      </c>
      <c r="M243" s="6" t="s">
        <v>1886</v>
      </c>
      <c r="N243" s="6" t="s">
        <v>3178</v>
      </c>
      <c r="O243" s="6" t="s">
        <v>3179</v>
      </c>
      <c r="V243" t="s">
        <v>2115</v>
      </c>
    </row>
    <row r="244" spans="2:22" hidden="1">
      <c r="B244" s="9">
        <v>2</v>
      </c>
      <c r="C244" s="10" t="s">
        <v>201</v>
      </c>
      <c r="D244" s="11" t="s">
        <v>457</v>
      </c>
      <c r="E244" s="12">
        <v>19</v>
      </c>
      <c r="F244" s="13" t="s">
        <v>743</v>
      </c>
      <c r="G244" s="11" t="s">
        <v>794</v>
      </c>
      <c r="H244" s="14">
        <v>7</v>
      </c>
      <c r="I244" s="15" t="s">
        <v>1317</v>
      </c>
      <c r="J244" s="19" t="s">
        <v>3180</v>
      </c>
      <c r="K244" s="109" t="s">
        <v>3156</v>
      </c>
      <c r="L244" s="109" t="s">
        <v>3181</v>
      </c>
      <c r="M244" s="6" t="s">
        <v>1886</v>
      </c>
      <c r="N244" s="6" t="s">
        <v>3182</v>
      </c>
      <c r="O244" s="6" t="s">
        <v>3183</v>
      </c>
      <c r="V244" t="s">
        <v>2054</v>
      </c>
    </row>
    <row r="245" spans="2:22" hidden="1">
      <c r="B245" s="9">
        <v>2</v>
      </c>
      <c r="C245" s="10" t="s">
        <v>201</v>
      </c>
      <c r="D245" s="11" t="s">
        <v>457</v>
      </c>
      <c r="E245" s="12">
        <v>19</v>
      </c>
      <c r="F245" s="13" t="s">
        <v>743</v>
      </c>
      <c r="G245" s="11" t="s">
        <v>794</v>
      </c>
      <c r="H245" s="14">
        <v>8</v>
      </c>
      <c r="I245" s="15" t="s">
        <v>1394</v>
      </c>
      <c r="J245" s="19" t="s">
        <v>3184</v>
      </c>
      <c r="K245" s="109" t="s">
        <v>3156</v>
      </c>
      <c r="L245" s="109" t="s">
        <v>3185</v>
      </c>
      <c r="M245" s="6" t="s">
        <v>1886</v>
      </c>
      <c r="N245" s="6" t="s">
        <v>3186</v>
      </c>
      <c r="O245" s="6" t="s">
        <v>3187</v>
      </c>
      <c r="V245" t="s">
        <v>1256</v>
      </c>
    </row>
    <row r="246" spans="2:22" hidden="1">
      <c r="B246" s="9">
        <v>2</v>
      </c>
      <c r="C246" s="10" t="s">
        <v>201</v>
      </c>
      <c r="D246" s="11" t="s">
        <v>457</v>
      </c>
      <c r="E246" s="12">
        <v>19</v>
      </c>
      <c r="F246" s="13" t="s">
        <v>743</v>
      </c>
      <c r="G246" s="11" t="s">
        <v>794</v>
      </c>
      <c r="H246" s="14">
        <v>9</v>
      </c>
      <c r="I246" s="15" t="s">
        <v>1463</v>
      </c>
      <c r="J246" s="19" t="s">
        <v>3188</v>
      </c>
      <c r="K246" s="109" t="s">
        <v>3156</v>
      </c>
      <c r="L246" s="109" t="s">
        <v>3189</v>
      </c>
      <c r="M246" s="6" t="s">
        <v>1886</v>
      </c>
      <c r="N246" s="6" t="s">
        <v>3190</v>
      </c>
      <c r="O246" s="6" t="s">
        <v>3191</v>
      </c>
      <c r="V246" t="s">
        <v>981</v>
      </c>
    </row>
    <row r="247" spans="2:22" hidden="1">
      <c r="B247" s="9">
        <v>2</v>
      </c>
      <c r="C247" s="10" t="s">
        <v>201</v>
      </c>
      <c r="D247" s="11" t="s">
        <v>457</v>
      </c>
      <c r="E247" s="12">
        <v>19</v>
      </c>
      <c r="F247" s="13" t="s">
        <v>743</v>
      </c>
      <c r="G247" s="11" t="s">
        <v>794</v>
      </c>
      <c r="H247" s="14">
        <v>10</v>
      </c>
      <c r="I247" s="15" t="s">
        <v>1529</v>
      </c>
      <c r="J247" s="19" t="s">
        <v>3192</v>
      </c>
      <c r="K247" s="109" t="s">
        <v>3156</v>
      </c>
      <c r="L247" s="109" t="s">
        <v>3193</v>
      </c>
      <c r="M247" s="6" t="s">
        <v>1886</v>
      </c>
      <c r="N247" s="6" t="s">
        <v>3194</v>
      </c>
      <c r="O247" s="6" t="s">
        <v>3195</v>
      </c>
      <c r="V247" t="s">
        <v>568</v>
      </c>
    </row>
    <row r="248" spans="2:22" hidden="1">
      <c r="B248" s="9">
        <v>2</v>
      </c>
      <c r="C248" s="10" t="s">
        <v>201</v>
      </c>
      <c r="D248" s="11" t="s">
        <v>457</v>
      </c>
      <c r="E248" s="12">
        <v>20</v>
      </c>
      <c r="F248" s="13" t="s">
        <v>750</v>
      </c>
      <c r="G248" s="11" t="s">
        <v>795</v>
      </c>
      <c r="H248" s="14">
        <v>1</v>
      </c>
      <c r="I248" s="15" t="s">
        <v>750</v>
      </c>
      <c r="J248" s="19" t="s">
        <v>3196</v>
      </c>
      <c r="K248" s="109" t="s">
        <v>3197</v>
      </c>
      <c r="L248" s="109" t="s">
        <v>3198</v>
      </c>
      <c r="M248" s="6" t="s">
        <v>1886</v>
      </c>
      <c r="N248" s="6" t="s">
        <v>3199</v>
      </c>
      <c r="O248" s="6" t="s">
        <v>3200</v>
      </c>
      <c r="V248" t="s">
        <v>1061</v>
      </c>
    </row>
    <row r="249" spans="2:22" hidden="1">
      <c r="B249" s="9">
        <v>2</v>
      </c>
      <c r="C249" s="10" t="s">
        <v>201</v>
      </c>
      <c r="D249" s="11" t="s">
        <v>457</v>
      </c>
      <c r="E249" s="12">
        <v>20</v>
      </c>
      <c r="F249" s="13" t="s">
        <v>750</v>
      </c>
      <c r="G249" s="11" t="s">
        <v>795</v>
      </c>
      <c r="H249" s="14">
        <v>2</v>
      </c>
      <c r="I249" s="15" t="s">
        <v>896</v>
      </c>
      <c r="J249" s="19" t="s">
        <v>3201</v>
      </c>
      <c r="K249" s="109" t="s">
        <v>3197</v>
      </c>
      <c r="L249" s="109" t="s">
        <v>3202</v>
      </c>
      <c r="M249" s="6" t="s">
        <v>1886</v>
      </c>
      <c r="N249" s="6" t="s">
        <v>3203</v>
      </c>
      <c r="O249" s="6" t="s">
        <v>3204</v>
      </c>
      <c r="V249" t="s">
        <v>1016</v>
      </c>
    </row>
    <row r="250" spans="2:22" hidden="1">
      <c r="B250" s="9">
        <v>2</v>
      </c>
      <c r="C250" s="10" t="s">
        <v>201</v>
      </c>
      <c r="D250" s="11" t="s">
        <v>457</v>
      </c>
      <c r="E250" s="12">
        <v>20</v>
      </c>
      <c r="F250" s="13" t="s">
        <v>750</v>
      </c>
      <c r="G250" s="11" t="s">
        <v>795</v>
      </c>
      <c r="H250" s="14">
        <v>3</v>
      </c>
      <c r="I250" s="15" t="s">
        <v>971</v>
      </c>
      <c r="J250" s="19" t="s">
        <v>3205</v>
      </c>
      <c r="K250" s="109" t="s">
        <v>3197</v>
      </c>
      <c r="L250" s="109" t="s">
        <v>3206</v>
      </c>
      <c r="M250" s="6" t="s">
        <v>1886</v>
      </c>
      <c r="N250" s="6" t="s">
        <v>3207</v>
      </c>
      <c r="O250" s="6" t="s">
        <v>3208</v>
      </c>
      <c r="V250" t="s">
        <v>2222</v>
      </c>
    </row>
    <row r="251" spans="2:22" hidden="1">
      <c r="B251" s="9">
        <v>2</v>
      </c>
      <c r="C251" s="10" t="s">
        <v>201</v>
      </c>
      <c r="D251" s="11" t="s">
        <v>457</v>
      </c>
      <c r="E251" s="12">
        <v>20</v>
      </c>
      <c r="F251" s="13" t="s">
        <v>750</v>
      </c>
      <c r="G251" s="11" t="s">
        <v>795</v>
      </c>
      <c r="H251" s="14">
        <v>4</v>
      </c>
      <c r="I251" s="15" t="s">
        <v>1053</v>
      </c>
      <c r="J251" s="19" t="s">
        <v>3209</v>
      </c>
      <c r="K251" s="109" t="s">
        <v>3197</v>
      </c>
      <c r="L251" s="109" t="s">
        <v>3210</v>
      </c>
      <c r="M251" s="6" t="s">
        <v>1886</v>
      </c>
      <c r="N251" s="6" t="s">
        <v>3211</v>
      </c>
      <c r="O251" s="6" t="s">
        <v>3212</v>
      </c>
      <c r="V251" t="s">
        <v>1007</v>
      </c>
    </row>
    <row r="252" spans="2:22" hidden="1">
      <c r="B252" s="9">
        <v>2</v>
      </c>
      <c r="C252" s="10" t="s">
        <v>201</v>
      </c>
      <c r="D252" s="11" t="s">
        <v>457</v>
      </c>
      <c r="E252" s="12">
        <v>20</v>
      </c>
      <c r="F252" s="13" t="s">
        <v>750</v>
      </c>
      <c r="G252" s="11" t="s">
        <v>795</v>
      </c>
      <c r="H252" s="14">
        <v>5</v>
      </c>
      <c r="I252" s="15" t="s">
        <v>1147</v>
      </c>
      <c r="J252" s="19" t="s">
        <v>3213</v>
      </c>
      <c r="K252" s="109" t="s">
        <v>3197</v>
      </c>
      <c r="L252" s="109" t="s">
        <v>3214</v>
      </c>
      <c r="M252" s="6" t="s">
        <v>1886</v>
      </c>
      <c r="N252" s="6" t="s">
        <v>3215</v>
      </c>
      <c r="O252" s="6" t="s">
        <v>3216</v>
      </c>
      <c r="V252" t="s">
        <v>1099</v>
      </c>
    </row>
    <row r="253" spans="2:22" hidden="1">
      <c r="B253" s="9">
        <v>2</v>
      </c>
      <c r="C253" s="10" t="s">
        <v>201</v>
      </c>
      <c r="D253" s="11" t="s">
        <v>457</v>
      </c>
      <c r="E253" s="12">
        <v>20</v>
      </c>
      <c r="F253" s="13" t="s">
        <v>750</v>
      </c>
      <c r="G253" s="11" t="s">
        <v>795</v>
      </c>
      <c r="H253" s="14">
        <v>6</v>
      </c>
      <c r="I253" s="15" t="s">
        <v>1234</v>
      </c>
      <c r="J253" s="19" t="s">
        <v>3217</v>
      </c>
      <c r="K253" s="109" t="s">
        <v>3197</v>
      </c>
      <c r="L253" s="109" t="s">
        <v>3218</v>
      </c>
      <c r="M253" s="6" t="s">
        <v>1886</v>
      </c>
      <c r="N253" s="6" t="s">
        <v>3219</v>
      </c>
      <c r="O253" s="6" t="s">
        <v>3220</v>
      </c>
      <c r="V253" t="s">
        <v>1190</v>
      </c>
    </row>
    <row r="254" spans="2:22" hidden="1">
      <c r="B254" s="9">
        <v>2</v>
      </c>
      <c r="C254" s="10" t="s">
        <v>201</v>
      </c>
      <c r="D254" s="11" t="s">
        <v>457</v>
      </c>
      <c r="E254" s="12">
        <v>20</v>
      </c>
      <c r="F254" s="13" t="s">
        <v>750</v>
      </c>
      <c r="G254" s="11" t="s">
        <v>795</v>
      </c>
      <c r="H254" s="14">
        <v>7</v>
      </c>
      <c r="I254" s="15" t="s">
        <v>1318</v>
      </c>
      <c r="J254" s="19" t="s">
        <v>3221</v>
      </c>
      <c r="K254" s="109" t="s">
        <v>3197</v>
      </c>
      <c r="L254" s="109" t="s">
        <v>3222</v>
      </c>
      <c r="M254" s="6" t="s">
        <v>1886</v>
      </c>
      <c r="N254" s="6" t="s">
        <v>3223</v>
      </c>
      <c r="O254" s="6" t="s">
        <v>3224</v>
      </c>
      <c r="V254" t="s">
        <v>1102</v>
      </c>
    </row>
    <row r="255" spans="2:22" hidden="1">
      <c r="B255" s="9">
        <v>2</v>
      </c>
      <c r="C255" s="10" t="s">
        <v>201</v>
      </c>
      <c r="D255" s="11" t="s">
        <v>457</v>
      </c>
      <c r="E255" s="12">
        <v>20</v>
      </c>
      <c r="F255" s="13" t="s">
        <v>750</v>
      </c>
      <c r="G255" s="11" t="s">
        <v>795</v>
      </c>
      <c r="H255" s="14">
        <v>8</v>
      </c>
      <c r="I255" s="15" t="s">
        <v>1395</v>
      </c>
      <c r="J255" s="19" t="s">
        <v>3225</v>
      </c>
      <c r="K255" s="109" t="s">
        <v>3197</v>
      </c>
      <c r="L255" s="109" t="s">
        <v>3226</v>
      </c>
      <c r="M255" s="6" t="s">
        <v>1886</v>
      </c>
      <c r="N255" s="6" t="s">
        <v>3227</v>
      </c>
      <c r="O255" s="6" t="s">
        <v>3228</v>
      </c>
      <c r="V255" t="s">
        <v>920</v>
      </c>
    </row>
    <row r="256" spans="2:22" hidden="1">
      <c r="B256" s="9">
        <v>3</v>
      </c>
      <c r="C256" s="10" t="s">
        <v>211</v>
      </c>
      <c r="D256" s="11" t="s">
        <v>458</v>
      </c>
      <c r="E256" s="12">
        <v>1</v>
      </c>
      <c r="F256" s="13" t="s">
        <v>193</v>
      </c>
      <c r="G256" s="11" t="s">
        <v>796</v>
      </c>
      <c r="H256" s="14">
        <v>1</v>
      </c>
      <c r="I256" s="15" t="s">
        <v>193</v>
      </c>
      <c r="J256" s="19" t="s">
        <v>3229</v>
      </c>
      <c r="K256" s="109" t="s">
        <v>3230</v>
      </c>
      <c r="L256" s="109" t="s">
        <v>3231</v>
      </c>
      <c r="M256" s="6" t="s">
        <v>3232</v>
      </c>
      <c r="N256" s="6" t="s">
        <v>3233</v>
      </c>
      <c r="O256" s="6" t="s">
        <v>3234</v>
      </c>
      <c r="V256" t="s">
        <v>524</v>
      </c>
    </row>
    <row r="257" spans="2:22" hidden="1">
      <c r="B257" s="9">
        <v>3</v>
      </c>
      <c r="C257" s="10" t="s">
        <v>211</v>
      </c>
      <c r="D257" s="11" t="s">
        <v>458</v>
      </c>
      <c r="E257" s="12">
        <v>1</v>
      </c>
      <c r="F257" s="13" t="s">
        <v>193</v>
      </c>
      <c r="G257" s="11" t="s">
        <v>796</v>
      </c>
      <c r="H257" s="14">
        <v>2</v>
      </c>
      <c r="I257" s="15" t="s">
        <v>972</v>
      </c>
      <c r="J257" s="19" t="s">
        <v>3235</v>
      </c>
      <c r="K257" s="109" t="s">
        <v>3230</v>
      </c>
      <c r="L257" s="109" t="s">
        <v>3236</v>
      </c>
      <c r="M257" s="6" t="s">
        <v>3232</v>
      </c>
      <c r="N257" s="6" t="s">
        <v>3237</v>
      </c>
      <c r="O257" s="6" t="s">
        <v>3238</v>
      </c>
      <c r="V257" t="s">
        <v>2188</v>
      </c>
    </row>
    <row r="258" spans="2:22" hidden="1">
      <c r="B258" s="9">
        <v>3</v>
      </c>
      <c r="C258" s="10" t="s">
        <v>211</v>
      </c>
      <c r="D258" s="11" t="s">
        <v>458</v>
      </c>
      <c r="E258" s="12">
        <v>1</v>
      </c>
      <c r="F258" s="13" t="s">
        <v>193</v>
      </c>
      <c r="G258" s="11" t="s">
        <v>796</v>
      </c>
      <c r="H258" s="14">
        <v>3</v>
      </c>
      <c r="I258" s="15" t="s">
        <v>1054</v>
      </c>
      <c r="J258" s="19" t="s">
        <v>3239</v>
      </c>
      <c r="K258" s="109" t="s">
        <v>3230</v>
      </c>
      <c r="L258" s="109" t="s">
        <v>3240</v>
      </c>
      <c r="M258" s="6" t="s">
        <v>3232</v>
      </c>
      <c r="N258" s="6" t="s">
        <v>3241</v>
      </c>
      <c r="O258" s="6" t="s">
        <v>3242</v>
      </c>
      <c r="V258" t="s">
        <v>1155</v>
      </c>
    </row>
    <row r="259" spans="2:22" hidden="1">
      <c r="B259" s="9">
        <v>3</v>
      </c>
      <c r="C259" s="10" t="s">
        <v>211</v>
      </c>
      <c r="D259" s="11" t="s">
        <v>458</v>
      </c>
      <c r="E259" s="12">
        <v>1</v>
      </c>
      <c r="F259" s="13" t="s">
        <v>193</v>
      </c>
      <c r="G259" s="11" t="s">
        <v>796</v>
      </c>
      <c r="H259" s="14">
        <v>4</v>
      </c>
      <c r="I259" s="15" t="s">
        <v>1148</v>
      </c>
      <c r="J259" s="19" t="s">
        <v>3243</v>
      </c>
      <c r="K259" s="109" t="s">
        <v>3230</v>
      </c>
      <c r="L259" s="109" t="s">
        <v>3244</v>
      </c>
      <c r="M259" s="6" t="s">
        <v>3232</v>
      </c>
      <c r="N259" s="6" t="s">
        <v>3245</v>
      </c>
      <c r="O259" s="6" t="s">
        <v>3246</v>
      </c>
      <c r="V259" t="s">
        <v>1071</v>
      </c>
    </row>
    <row r="260" spans="2:22" hidden="1">
      <c r="B260" s="9">
        <v>3</v>
      </c>
      <c r="C260" s="10" t="s">
        <v>211</v>
      </c>
      <c r="D260" s="11" t="s">
        <v>458</v>
      </c>
      <c r="E260" s="12">
        <v>1</v>
      </c>
      <c r="F260" s="13" t="s">
        <v>193</v>
      </c>
      <c r="G260" s="11" t="s">
        <v>796</v>
      </c>
      <c r="H260" s="14">
        <v>5</v>
      </c>
      <c r="I260" s="15" t="s">
        <v>1235</v>
      </c>
      <c r="J260" s="19" t="s">
        <v>3247</v>
      </c>
      <c r="K260" s="109" t="s">
        <v>3230</v>
      </c>
      <c r="L260" s="109" t="s">
        <v>3248</v>
      </c>
      <c r="M260" s="6" t="s">
        <v>3232</v>
      </c>
      <c r="N260" s="6" t="s">
        <v>3249</v>
      </c>
      <c r="O260" s="6" t="s">
        <v>3250</v>
      </c>
      <c r="V260" t="s">
        <v>1113</v>
      </c>
    </row>
    <row r="261" spans="2:22" hidden="1">
      <c r="B261" s="9">
        <v>3</v>
      </c>
      <c r="C261" s="10" t="s">
        <v>211</v>
      </c>
      <c r="D261" s="11" t="s">
        <v>458</v>
      </c>
      <c r="E261" s="12">
        <v>1</v>
      </c>
      <c r="F261" s="13" t="s">
        <v>193</v>
      </c>
      <c r="G261" s="11" t="s">
        <v>796</v>
      </c>
      <c r="H261" s="14">
        <v>6</v>
      </c>
      <c r="I261" s="15" t="s">
        <v>1319</v>
      </c>
      <c r="J261" s="19" t="s">
        <v>3251</v>
      </c>
      <c r="K261" s="109" t="s">
        <v>3230</v>
      </c>
      <c r="L261" s="109" t="s">
        <v>3252</v>
      </c>
      <c r="M261" s="6" t="s">
        <v>3232</v>
      </c>
      <c r="N261" s="6" t="s">
        <v>3253</v>
      </c>
      <c r="O261" s="6" t="s">
        <v>3254</v>
      </c>
      <c r="V261" t="s">
        <v>2047</v>
      </c>
    </row>
    <row r="262" spans="2:22" hidden="1">
      <c r="B262" s="9">
        <v>3</v>
      </c>
      <c r="C262" s="10" t="s">
        <v>211</v>
      </c>
      <c r="D262" s="11" t="s">
        <v>458</v>
      </c>
      <c r="E262" s="12">
        <v>1</v>
      </c>
      <c r="F262" s="13" t="s">
        <v>193</v>
      </c>
      <c r="G262" s="11" t="s">
        <v>796</v>
      </c>
      <c r="H262" s="14">
        <v>7</v>
      </c>
      <c r="I262" s="15" t="s">
        <v>1396</v>
      </c>
      <c r="J262" s="19" t="s">
        <v>3255</v>
      </c>
      <c r="K262" s="109" t="s">
        <v>3230</v>
      </c>
      <c r="L262" s="109" t="s">
        <v>3256</v>
      </c>
      <c r="M262" s="6" t="s">
        <v>3232</v>
      </c>
      <c r="N262" s="6" t="s">
        <v>3257</v>
      </c>
      <c r="O262" s="6" t="s">
        <v>3258</v>
      </c>
      <c r="V262" t="s">
        <v>1027</v>
      </c>
    </row>
    <row r="263" spans="2:22" hidden="1">
      <c r="B263" s="9">
        <v>3</v>
      </c>
      <c r="C263" s="10" t="s">
        <v>211</v>
      </c>
      <c r="D263" s="11" t="s">
        <v>458</v>
      </c>
      <c r="E263" s="12">
        <v>1</v>
      </c>
      <c r="F263" s="13" t="s">
        <v>193</v>
      </c>
      <c r="G263" s="11" t="s">
        <v>796</v>
      </c>
      <c r="H263" s="14">
        <v>8</v>
      </c>
      <c r="I263" s="15" t="s">
        <v>1464</v>
      </c>
      <c r="J263" s="19" t="s">
        <v>3259</v>
      </c>
      <c r="K263" s="109" t="s">
        <v>3230</v>
      </c>
      <c r="L263" s="109" t="s">
        <v>3260</v>
      </c>
      <c r="M263" s="6" t="s">
        <v>3232</v>
      </c>
      <c r="N263" s="6" t="s">
        <v>3261</v>
      </c>
      <c r="O263" s="6" t="s">
        <v>3262</v>
      </c>
      <c r="V263" t="s">
        <v>959</v>
      </c>
    </row>
    <row r="264" spans="2:22" hidden="1">
      <c r="B264" s="9">
        <v>3</v>
      </c>
      <c r="C264" s="10" t="s">
        <v>211</v>
      </c>
      <c r="D264" s="11" t="s">
        <v>458</v>
      </c>
      <c r="E264" s="12">
        <v>1</v>
      </c>
      <c r="F264" s="13" t="s">
        <v>193</v>
      </c>
      <c r="G264" s="11" t="s">
        <v>796</v>
      </c>
      <c r="H264" s="14">
        <v>9</v>
      </c>
      <c r="I264" s="15" t="s">
        <v>1530</v>
      </c>
      <c r="J264" s="19" t="s">
        <v>3263</v>
      </c>
      <c r="K264" s="109" t="s">
        <v>3230</v>
      </c>
      <c r="L264" s="109" t="s">
        <v>3264</v>
      </c>
      <c r="M264" s="6" t="s">
        <v>3232</v>
      </c>
      <c r="N264" s="6" t="s">
        <v>3265</v>
      </c>
      <c r="O264" s="6" t="s">
        <v>3266</v>
      </c>
      <c r="V264" t="s">
        <v>2067</v>
      </c>
    </row>
    <row r="265" spans="2:22" hidden="1">
      <c r="B265" s="9">
        <v>3</v>
      </c>
      <c r="C265" s="10" t="s">
        <v>211</v>
      </c>
      <c r="D265" s="11" t="s">
        <v>458</v>
      </c>
      <c r="E265" s="12">
        <v>2</v>
      </c>
      <c r="F265" s="13" t="s">
        <v>250</v>
      </c>
      <c r="G265" s="11" t="s">
        <v>797</v>
      </c>
      <c r="H265" s="14">
        <v>1</v>
      </c>
      <c r="I265" s="15" t="s">
        <v>250</v>
      </c>
      <c r="J265" s="19" t="s">
        <v>3267</v>
      </c>
      <c r="K265" s="109" t="s">
        <v>3268</v>
      </c>
      <c r="L265" s="109" t="s">
        <v>3269</v>
      </c>
      <c r="M265" s="6" t="s">
        <v>3232</v>
      </c>
      <c r="N265" s="6" t="s">
        <v>3270</v>
      </c>
      <c r="O265" s="6" t="s">
        <v>3271</v>
      </c>
      <c r="V265" t="s">
        <v>958</v>
      </c>
    </row>
    <row r="266" spans="2:22" hidden="1">
      <c r="B266" s="9">
        <v>3</v>
      </c>
      <c r="C266" s="10" t="s">
        <v>211</v>
      </c>
      <c r="D266" s="11" t="s">
        <v>458</v>
      </c>
      <c r="E266" s="12">
        <v>2</v>
      </c>
      <c r="F266" s="13" t="s">
        <v>250</v>
      </c>
      <c r="G266" s="11" t="s">
        <v>797</v>
      </c>
      <c r="H266" s="14">
        <v>2</v>
      </c>
      <c r="I266" s="15" t="s">
        <v>973</v>
      </c>
      <c r="J266" s="19" t="s">
        <v>3272</v>
      </c>
      <c r="K266" s="109" t="s">
        <v>3268</v>
      </c>
      <c r="L266" s="109" t="s">
        <v>3273</v>
      </c>
      <c r="M266" s="6" t="s">
        <v>3232</v>
      </c>
      <c r="N266" s="6" t="s">
        <v>3274</v>
      </c>
      <c r="O266" s="6" t="s">
        <v>3275</v>
      </c>
      <c r="V266" t="s">
        <v>185</v>
      </c>
    </row>
    <row r="267" spans="2:22" hidden="1">
      <c r="B267" s="9">
        <v>3</v>
      </c>
      <c r="C267" s="10" t="s">
        <v>211</v>
      </c>
      <c r="D267" s="11" t="s">
        <v>458</v>
      </c>
      <c r="E267" s="12">
        <v>2</v>
      </c>
      <c r="F267" s="13" t="s">
        <v>250</v>
      </c>
      <c r="G267" s="11" t="s">
        <v>797</v>
      </c>
      <c r="H267" s="14">
        <v>3</v>
      </c>
      <c r="I267" s="15" t="s">
        <v>1055</v>
      </c>
      <c r="J267" s="19" t="s">
        <v>3276</v>
      </c>
      <c r="K267" s="109" t="s">
        <v>3268</v>
      </c>
      <c r="L267" s="109" t="s">
        <v>3277</v>
      </c>
      <c r="M267" s="6" t="s">
        <v>3232</v>
      </c>
      <c r="N267" s="6" t="s">
        <v>3278</v>
      </c>
      <c r="O267" s="6" t="s">
        <v>3279</v>
      </c>
      <c r="V267" t="s">
        <v>1157</v>
      </c>
    </row>
    <row r="268" spans="2:22" hidden="1">
      <c r="B268" s="9">
        <v>3</v>
      </c>
      <c r="C268" s="10" t="s">
        <v>211</v>
      </c>
      <c r="D268" s="11" t="s">
        <v>458</v>
      </c>
      <c r="E268" s="12">
        <v>2</v>
      </c>
      <c r="F268" s="13" t="s">
        <v>250</v>
      </c>
      <c r="G268" s="11" t="s">
        <v>797</v>
      </c>
      <c r="H268" s="14">
        <v>4</v>
      </c>
      <c r="I268" s="15" t="s">
        <v>1149</v>
      </c>
      <c r="J268" s="19" t="s">
        <v>3280</v>
      </c>
      <c r="K268" s="109" t="s">
        <v>3268</v>
      </c>
      <c r="L268" s="109" t="s">
        <v>3281</v>
      </c>
      <c r="M268" s="6" t="s">
        <v>3232</v>
      </c>
      <c r="N268" s="6" t="s">
        <v>3282</v>
      </c>
      <c r="O268" s="6" t="s">
        <v>3283</v>
      </c>
      <c r="V268" t="s">
        <v>2373</v>
      </c>
    </row>
    <row r="269" spans="2:22" hidden="1">
      <c r="B269" s="9">
        <v>3</v>
      </c>
      <c r="C269" s="10" t="s">
        <v>211</v>
      </c>
      <c r="D269" s="11" t="s">
        <v>458</v>
      </c>
      <c r="E269" s="12">
        <v>2</v>
      </c>
      <c r="F269" s="13" t="s">
        <v>250</v>
      </c>
      <c r="G269" s="11" t="s">
        <v>797</v>
      </c>
      <c r="H269" s="14">
        <v>5</v>
      </c>
      <c r="I269" s="15" t="s">
        <v>1236</v>
      </c>
      <c r="J269" s="19" t="s">
        <v>3284</v>
      </c>
      <c r="K269" s="109" t="s">
        <v>3268</v>
      </c>
      <c r="L269" s="109" t="s">
        <v>3285</v>
      </c>
      <c r="M269" s="6" t="s">
        <v>3232</v>
      </c>
      <c r="N269" s="6" t="s">
        <v>3286</v>
      </c>
      <c r="O269" s="6" t="s">
        <v>3287</v>
      </c>
      <c r="V269" t="s">
        <v>972</v>
      </c>
    </row>
    <row r="270" spans="2:22" hidden="1">
      <c r="B270" s="9">
        <v>3</v>
      </c>
      <c r="C270" s="10" t="s">
        <v>211</v>
      </c>
      <c r="D270" s="11" t="s">
        <v>458</v>
      </c>
      <c r="E270" s="12">
        <v>2</v>
      </c>
      <c r="F270" s="13" t="s">
        <v>250</v>
      </c>
      <c r="G270" s="11" t="s">
        <v>797</v>
      </c>
      <c r="H270" s="14">
        <v>6</v>
      </c>
      <c r="I270" s="15" t="s">
        <v>1320</v>
      </c>
      <c r="J270" s="19" t="s">
        <v>3288</v>
      </c>
      <c r="K270" s="109" t="s">
        <v>3268</v>
      </c>
      <c r="L270" s="109" t="s">
        <v>3289</v>
      </c>
      <c r="M270" s="6" t="s">
        <v>3232</v>
      </c>
      <c r="N270" s="6" t="s">
        <v>3290</v>
      </c>
      <c r="O270" s="6" t="s">
        <v>3291</v>
      </c>
      <c r="V270" t="s">
        <v>993</v>
      </c>
    </row>
    <row r="271" spans="2:22" hidden="1">
      <c r="B271" s="9">
        <v>3</v>
      </c>
      <c r="C271" s="10" t="s">
        <v>211</v>
      </c>
      <c r="D271" s="11" t="s">
        <v>458</v>
      </c>
      <c r="E271" s="12">
        <v>2</v>
      </c>
      <c r="F271" s="13" t="s">
        <v>250</v>
      </c>
      <c r="G271" s="11" t="s">
        <v>797</v>
      </c>
      <c r="H271" s="14">
        <v>7</v>
      </c>
      <c r="I271" s="15" t="s">
        <v>1531</v>
      </c>
      <c r="J271" s="19" t="s">
        <v>3292</v>
      </c>
      <c r="K271" s="109" t="s">
        <v>3268</v>
      </c>
      <c r="L271" s="109" t="s">
        <v>3293</v>
      </c>
      <c r="M271" s="6" t="s">
        <v>3232</v>
      </c>
      <c r="N271" s="6" t="s">
        <v>3294</v>
      </c>
      <c r="O271" s="6" t="s">
        <v>3295</v>
      </c>
      <c r="V271" t="s">
        <v>938</v>
      </c>
    </row>
    <row r="272" spans="2:22" hidden="1">
      <c r="B272" s="9">
        <v>3</v>
      </c>
      <c r="C272" s="10" t="s">
        <v>211</v>
      </c>
      <c r="D272" s="11" t="s">
        <v>458</v>
      </c>
      <c r="E272" s="12">
        <v>2</v>
      </c>
      <c r="F272" s="13" t="s">
        <v>250</v>
      </c>
      <c r="G272" s="11" t="s">
        <v>797</v>
      </c>
      <c r="H272" s="14">
        <v>8</v>
      </c>
      <c r="I272" s="15" t="s">
        <v>1579</v>
      </c>
      <c r="J272" s="19" t="s">
        <v>3296</v>
      </c>
      <c r="K272" s="109" t="s">
        <v>3268</v>
      </c>
      <c r="L272" s="109" t="s">
        <v>3297</v>
      </c>
      <c r="M272" s="6" t="s">
        <v>3232</v>
      </c>
      <c r="N272" s="6" t="s">
        <v>3298</v>
      </c>
      <c r="O272" s="6" t="s">
        <v>3299</v>
      </c>
      <c r="V272" t="s">
        <v>1404</v>
      </c>
    </row>
    <row r="273" spans="2:22" hidden="1">
      <c r="B273" s="9">
        <v>3</v>
      </c>
      <c r="C273" s="10" t="s">
        <v>211</v>
      </c>
      <c r="D273" s="11" t="s">
        <v>458</v>
      </c>
      <c r="E273" s="12">
        <v>2</v>
      </c>
      <c r="F273" s="13" t="s">
        <v>250</v>
      </c>
      <c r="G273" s="11" t="s">
        <v>797</v>
      </c>
      <c r="H273" s="14">
        <v>9</v>
      </c>
      <c r="I273" s="15" t="s">
        <v>1624</v>
      </c>
      <c r="J273" s="19" t="s">
        <v>3300</v>
      </c>
      <c r="K273" s="109" t="s">
        <v>3268</v>
      </c>
      <c r="L273" s="109" t="s">
        <v>3301</v>
      </c>
      <c r="M273" s="6" t="s">
        <v>3232</v>
      </c>
      <c r="N273" s="6" t="s">
        <v>3302</v>
      </c>
      <c r="O273" s="6" t="s">
        <v>3303</v>
      </c>
      <c r="V273" t="s">
        <v>2132</v>
      </c>
    </row>
    <row r="274" spans="2:22" hidden="1">
      <c r="B274" s="9">
        <v>3</v>
      </c>
      <c r="C274" s="10" t="s">
        <v>211</v>
      </c>
      <c r="D274" s="11" t="s">
        <v>458</v>
      </c>
      <c r="E274" s="12">
        <v>2</v>
      </c>
      <c r="F274" s="13" t="s">
        <v>250</v>
      </c>
      <c r="G274" s="11" t="s">
        <v>797</v>
      </c>
      <c r="H274" s="14">
        <v>10</v>
      </c>
      <c r="I274" s="15" t="s">
        <v>1658</v>
      </c>
      <c r="J274" s="19" t="s">
        <v>3304</v>
      </c>
      <c r="K274" s="109" t="s">
        <v>3268</v>
      </c>
      <c r="L274" s="109" t="s">
        <v>3305</v>
      </c>
      <c r="M274" s="6" t="s">
        <v>3232</v>
      </c>
      <c r="N274" s="6" t="s">
        <v>3306</v>
      </c>
      <c r="O274" s="6" t="s">
        <v>3307</v>
      </c>
      <c r="V274" t="s">
        <v>1080</v>
      </c>
    </row>
    <row r="275" spans="2:22" hidden="1">
      <c r="B275" s="9">
        <v>3</v>
      </c>
      <c r="C275" s="10" t="s">
        <v>211</v>
      </c>
      <c r="D275" s="11" t="s">
        <v>458</v>
      </c>
      <c r="E275" s="12">
        <v>2</v>
      </c>
      <c r="F275" s="13" t="s">
        <v>250</v>
      </c>
      <c r="G275" s="11" t="s">
        <v>797</v>
      </c>
      <c r="H275" s="14">
        <v>11</v>
      </c>
      <c r="I275" s="15" t="s">
        <v>1436</v>
      </c>
      <c r="J275" s="19" t="s">
        <v>3308</v>
      </c>
      <c r="K275" s="109" t="s">
        <v>3268</v>
      </c>
      <c r="L275" s="109" t="s">
        <v>3309</v>
      </c>
      <c r="M275" s="6" t="s">
        <v>3232</v>
      </c>
      <c r="N275" s="6" t="s">
        <v>3310</v>
      </c>
      <c r="O275" s="6" t="s">
        <v>3311</v>
      </c>
      <c r="V275" t="s">
        <v>989</v>
      </c>
    </row>
    <row r="276" spans="2:22" hidden="1">
      <c r="B276" s="9">
        <v>3</v>
      </c>
      <c r="C276" s="10" t="s">
        <v>211</v>
      </c>
      <c r="D276" s="11" t="s">
        <v>458</v>
      </c>
      <c r="E276" s="12">
        <v>2</v>
      </c>
      <c r="F276" s="13" t="s">
        <v>250</v>
      </c>
      <c r="G276" s="11" t="s">
        <v>797</v>
      </c>
      <c r="H276" s="14">
        <v>12</v>
      </c>
      <c r="I276" s="15" t="s">
        <v>1710</v>
      </c>
      <c r="J276" s="19" t="s">
        <v>3312</v>
      </c>
      <c r="K276" s="109" t="s">
        <v>3268</v>
      </c>
      <c r="L276" s="109" t="s">
        <v>3313</v>
      </c>
      <c r="M276" s="6" t="s">
        <v>3232</v>
      </c>
      <c r="N276" s="6" t="s">
        <v>3314</v>
      </c>
      <c r="O276" s="6" t="s">
        <v>3315</v>
      </c>
      <c r="V276" t="s">
        <v>1057</v>
      </c>
    </row>
    <row r="277" spans="2:22" hidden="1">
      <c r="B277" s="9">
        <v>3</v>
      </c>
      <c r="C277" s="10" t="s">
        <v>211</v>
      </c>
      <c r="D277" s="11" t="s">
        <v>458</v>
      </c>
      <c r="E277" s="12">
        <v>2</v>
      </c>
      <c r="F277" s="13" t="s">
        <v>250</v>
      </c>
      <c r="G277" s="11" t="s">
        <v>797</v>
      </c>
      <c r="H277" s="14">
        <v>13</v>
      </c>
      <c r="I277" s="15" t="s">
        <v>1180</v>
      </c>
      <c r="J277" s="19" t="s">
        <v>3316</v>
      </c>
      <c r="K277" s="109" t="s">
        <v>3268</v>
      </c>
      <c r="L277" s="109" t="s">
        <v>3317</v>
      </c>
      <c r="M277" s="6" t="s">
        <v>3232</v>
      </c>
      <c r="N277" s="6" t="s">
        <v>3318</v>
      </c>
      <c r="O277" s="6" t="s">
        <v>3319</v>
      </c>
      <c r="V277" t="s">
        <v>1008</v>
      </c>
    </row>
    <row r="278" spans="2:22" hidden="1">
      <c r="B278" s="9">
        <v>3</v>
      </c>
      <c r="C278" s="10" t="s">
        <v>211</v>
      </c>
      <c r="D278" s="11" t="s">
        <v>458</v>
      </c>
      <c r="E278" s="12">
        <v>2</v>
      </c>
      <c r="F278" s="13" t="s">
        <v>250</v>
      </c>
      <c r="G278" s="11" t="s">
        <v>797</v>
      </c>
      <c r="H278" s="14">
        <v>14</v>
      </c>
      <c r="I278" s="15" t="s">
        <v>1751</v>
      </c>
      <c r="J278" s="19" t="s">
        <v>3320</v>
      </c>
      <c r="K278" s="109" t="s">
        <v>3268</v>
      </c>
      <c r="L278" s="109" t="s">
        <v>3321</v>
      </c>
      <c r="M278" s="6" t="s">
        <v>3232</v>
      </c>
      <c r="N278" s="6" t="s">
        <v>3322</v>
      </c>
      <c r="O278" s="6" t="s">
        <v>3323</v>
      </c>
      <c r="V278" t="s">
        <v>898</v>
      </c>
    </row>
    <row r="279" spans="2:22" hidden="1">
      <c r="B279" s="9">
        <v>3</v>
      </c>
      <c r="C279" s="10" t="s">
        <v>211</v>
      </c>
      <c r="D279" s="11" t="s">
        <v>458</v>
      </c>
      <c r="E279" s="12">
        <v>2</v>
      </c>
      <c r="F279" s="13" t="s">
        <v>250</v>
      </c>
      <c r="G279" s="11" t="s">
        <v>797</v>
      </c>
      <c r="H279" s="14">
        <v>15</v>
      </c>
      <c r="I279" s="15" t="s">
        <v>1764</v>
      </c>
      <c r="J279" s="19" t="s">
        <v>3324</v>
      </c>
      <c r="K279" s="109" t="s">
        <v>3268</v>
      </c>
      <c r="L279" s="109" t="s">
        <v>3325</v>
      </c>
      <c r="M279" s="6" t="s">
        <v>3232</v>
      </c>
      <c r="N279" s="6" t="s">
        <v>3326</v>
      </c>
      <c r="O279" s="6" t="s">
        <v>3327</v>
      </c>
      <c r="V279" t="s">
        <v>1004</v>
      </c>
    </row>
    <row r="280" spans="2:22" hidden="1">
      <c r="B280" s="9">
        <v>3</v>
      </c>
      <c r="C280" s="10" t="s">
        <v>211</v>
      </c>
      <c r="D280" s="11" t="s">
        <v>458</v>
      </c>
      <c r="E280" s="12">
        <v>2</v>
      </c>
      <c r="F280" s="13" t="s">
        <v>250</v>
      </c>
      <c r="G280" s="11" t="s">
        <v>797</v>
      </c>
      <c r="H280" s="14">
        <v>16</v>
      </c>
      <c r="I280" s="15" t="s">
        <v>1777</v>
      </c>
      <c r="J280" s="19" t="s">
        <v>3328</v>
      </c>
      <c r="K280" s="109" t="s">
        <v>3268</v>
      </c>
      <c r="L280" s="109" t="s">
        <v>3329</v>
      </c>
      <c r="M280" s="6" t="s">
        <v>3232</v>
      </c>
      <c r="N280" s="6" t="s">
        <v>3330</v>
      </c>
      <c r="O280" s="6" t="s">
        <v>3331</v>
      </c>
      <c r="V280" t="s">
        <v>1120</v>
      </c>
    </row>
    <row r="281" spans="2:22" hidden="1">
      <c r="B281" s="9">
        <v>3</v>
      </c>
      <c r="C281" s="10" t="s">
        <v>211</v>
      </c>
      <c r="D281" s="11" t="s">
        <v>458</v>
      </c>
      <c r="E281" s="12">
        <v>2</v>
      </c>
      <c r="F281" s="13" t="s">
        <v>250</v>
      </c>
      <c r="G281" s="11" t="s">
        <v>797</v>
      </c>
      <c r="H281" s="14">
        <v>17</v>
      </c>
      <c r="I281" s="15" t="s">
        <v>1790</v>
      </c>
      <c r="J281" s="19" t="s">
        <v>3332</v>
      </c>
      <c r="K281" s="109" t="s">
        <v>3268</v>
      </c>
      <c r="L281" s="109" t="s">
        <v>3333</v>
      </c>
      <c r="M281" s="6" t="s">
        <v>3232</v>
      </c>
      <c r="N281" s="6" t="s">
        <v>3334</v>
      </c>
      <c r="O281" s="6" t="s">
        <v>3335</v>
      </c>
      <c r="V281" t="s">
        <v>917</v>
      </c>
    </row>
    <row r="282" spans="2:22" hidden="1">
      <c r="B282" s="9">
        <v>3</v>
      </c>
      <c r="C282" s="10" t="s">
        <v>211</v>
      </c>
      <c r="D282" s="11" t="s">
        <v>458</v>
      </c>
      <c r="E282" s="12">
        <v>2</v>
      </c>
      <c r="F282" s="13" t="s">
        <v>250</v>
      </c>
      <c r="G282" s="11" t="s">
        <v>797</v>
      </c>
      <c r="H282" s="14">
        <v>18</v>
      </c>
      <c r="I282" s="15" t="s">
        <v>1801</v>
      </c>
      <c r="J282" s="19" t="s">
        <v>3336</v>
      </c>
      <c r="K282" s="109" t="s">
        <v>3268</v>
      </c>
      <c r="L282" s="109" t="s">
        <v>3337</v>
      </c>
      <c r="M282" s="6" t="s">
        <v>3232</v>
      </c>
      <c r="N282" s="6" t="s">
        <v>3338</v>
      </c>
      <c r="O282" s="6" t="s">
        <v>3339</v>
      </c>
      <c r="V282" t="s">
        <v>1087</v>
      </c>
    </row>
    <row r="283" spans="2:22" hidden="1">
      <c r="B283" s="9">
        <v>3</v>
      </c>
      <c r="C283" s="10" t="s">
        <v>211</v>
      </c>
      <c r="D283" s="11" t="s">
        <v>458</v>
      </c>
      <c r="E283" s="12">
        <v>2</v>
      </c>
      <c r="F283" s="13" t="s">
        <v>250</v>
      </c>
      <c r="G283" s="11" t="s">
        <v>797</v>
      </c>
      <c r="H283" s="14">
        <v>19</v>
      </c>
      <c r="I283" s="15" t="s">
        <v>1465</v>
      </c>
      <c r="J283" s="19" t="s">
        <v>3340</v>
      </c>
      <c r="K283" s="109" t="s">
        <v>3268</v>
      </c>
      <c r="L283" s="109" t="s">
        <v>3341</v>
      </c>
      <c r="M283" s="6" t="s">
        <v>3232</v>
      </c>
      <c r="N283" s="6" t="s">
        <v>3342</v>
      </c>
      <c r="O283" s="6" t="s">
        <v>3343</v>
      </c>
      <c r="V283" t="s">
        <v>489</v>
      </c>
    </row>
    <row r="284" spans="2:22" hidden="1">
      <c r="B284" s="9">
        <v>3</v>
      </c>
      <c r="C284" s="10" t="s">
        <v>211</v>
      </c>
      <c r="D284" s="11" t="s">
        <v>458</v>
      </c>
      <c r="E284" s="12">
        <v>2</v>
      </c>
      <c r="F284" s="13" t="s">
        <v>250</v>
      </c>
      <c r="G284" s="11" t="s">
        <v>797</v>
      </c>
      <c r="H284" s="14">
        <v>20</v>
      </c>
      <c r="I284" s="15" t="s">
        <v>1397</v>
      </c>
      <c r="J284" s="19" t="s">
        <v>3344</v>
      </c>
      <c r="K284" s="109" t="s">
        <v>3268</v>
      </c>
      <c r="L284" s="109" t="s">
        <v>3345</v>
      </c>
      <c r="M284" s="108" t="s">
        <v>3232</v>
      </c>
      <c r="N284" s="108" t="s">
        <v>3270</v>
      </c>
      <c r="O284" s="108" t="s">
        <v>3271</v>
      </c>
      <c r="V284" t="s">
        <v>942</v>
      </c>
    </row>
    <row r="285" spans="2:22" hidden="1">
      <c r="B285" s="9">
        <v>3</v>
      </c>
      <c r="C285" s="10" t="s">
        <v>211</v>
      </c>
      <c r="D285" s="11" t="s">
        <v>458</v>
      </c>
      <c r="E285" s="12">
        <v>3</v>
      </c>
      <c r="F285" s="13" t="s">
        <v>280</v>
      </c>
      <c r="G285" s="11" t="s">
        <v>798</v>
      </c>
      <c r="H285" s="14">
        <v>1</v>
      </c>
      <c r="I285" s="15" t="s">
        <v>280</v>
      </c>
      <c r="J285" s="19" t="s">
        <v>3346</v>
      </c>
      <c r="K285" s="109" t="s">
        <v>3347</v>
      </c>
      <c r="L285" s="109" t="s">
        <v>3348</v>
      </c>
      <c r="M285" s="6" t="s">
        <v>3232</v>
      </c>
      <c r="N285" s="6" t="s">
        <v>3349</v>
      </c>
      <c r="O285" s="6" t="s">
        <v>3350</v>
      </c>
      <c r="V285" t="s">
        <v>2053</v>
      </c>
    </row>
    <row r="286" spans="2:22" hidden="1">
      <c r="B286" s="9">
        <v>3</v>
      </c>
      <c r="C286" s="10" t="s">
        <v>211</v>
      </c>
      <c r="D286" s="11" t="s">
        <v>458</v>
      </c>
      <c r="E286" s="12">
        <v>3</v>
      </c>
      <c r="F286" s="13" t="s">
        <v>280</v>
      </c>
      <c r="G286" s="11" t="s">
        <v>798</v>
      </c>
      <c r="H286" s="14">
        <v>2</v>
      </c>
      <c r="I286" s="15" t="s">
        <v>974</v>
      </c>
      <c r="J286" s="19" t="s">
        <v>3351</v>
      </c>
      <c r="K286" s="109" t="s">
        <v>3347</v>
      </c>
      <c r="L286" s="109" t="s">
        <v>3352</v>
      </c>
      <c r="M286" s="6" t="s">
        <v>3232</v>
      </c>
      <c r="N286" s="6" t="s">
        <v>3353</v>
      </c>
      <c r="O286" s="6" t="s">
        <v>3354</v>
      </c>
      <c r="V286" t="s">
        <v>1471</v>
      </c>
    </row>
    <row r="287" spans="2:22" hidden="1">
      <c r="B287" s="9">
        <v>3</v>
      </c>
      <c r="C287" s="10" t="s">
        <v>211</v>
      </c>
      <c r="D287" s="11" t="s">
        <v>458</v>
      </c>
      <c r="E287" s="12">
        <v>3</v>
      </c>
      <c r="F287" s="13" t="s">
        <v>280</v>
      </c>
      <c r="G287" s="11" t="s">
        <v>798</v>
      </c>
      <c r="H287" s="14">
        <v>3</v>
      </c>
      <c r="I287" s="15" t="s">
        <v>1056</v>
      </c>
      <c r="J287" s="19" t="s">
        <v>3355</v>
      </c>
      <c r="K287" s="109" t="s">
        <v>3347</v>
      </c>
      <c r="L287" s="109" t="s">
        <v>3356</v>
      </c>
      <c r="M287" s="6" t="s">
        <v>3232</v>
      </c>
      <c r="N287" s="6" t="s">
        <v>3357</v>
      </c>
      <c r="O287" s="6" t="s">
        <v>3358</v>
      </c>
      <c r="V287" t="s">
        <v>1151</v>
      </c>
    </row>
    <row r="288" spans="2:22" hidden="1">
      <c r="B288" s="9">
        <v>3</v>
      </c>
      <c r="C288" s="10" t="s">
        <v>211</v>
      </c>
      <c r="D288" s="11" t="s">
        <v>458</v>
      </c>
      <c r="E288" s="12">
        <v>3</v>
      </c>
      <c r="F288" s="13" t="s">
        <v>280</v>
      </c>
      <c r="G288" s="11" t="s">
        <v>798</v>
      </c>
      <c r="H288" s="14">
        <v>4</v>
      </c>
      <c r="I288" s="15" t="s">
        <v>1150</v>
      </c>
      <c r="J288" s="19" t="s">
        <v>3359</v>
      </c>
      <c r="K288" s="109" t="s">
        <v>3347</v>
      </c>
      <c r="L288" s="109" t="s">
        <v>3360</v>
      </c>
      <c r="M288" s="6" t="s">
        <v>3232</v>
      </c>
      <c r="N288" s="6" t="s">
        <v>3361</v>
      </c>
      <c r="O288" s="6" t="s">
        <v>3362</v>
      </c>
      <c r="V288" t="s">
        <v>1241</v>
      </c>
    </row>
    <row r="289" spans="2:22" hidden="1">
      <c r="B289" s="9">
        <v>3</v>
      </c>
      <c r="C289" s="10" t="s">
        <v>211</v>
      </c>
      <c r="D289" s="11" t="s">
        <v>458</v>
      </c>
      <c r="E289" s="12">
        <v>3</v>
      </c>
      <c r="F289" s="13" t="s">
        <v>280</v>
      </c>
      <c r="G289" s="11" t="s">
        <v>798</v>
      </c>
      <c r="H289" s="14">
        <v>5</v>
      </c>
      <c r="I289" s="15" t="s">
        <v>1237</v>
      </c>
      <c r="J289" s="19" t="s">
        <v>3363</v>
      </c>
      <c r="K289" s="109" t="s">
        <v>3347</v>
      </c>
      <c r="L289" s="109" t="s">
        <v>3364</v>
      </c>
      <c r="M289" s="6" t="s">
        <v>3232</v>
      </c>
      <c r="N289" s="6" t="s">
        <v>3365</v>
      </c>
      <c r="O289" s="6" t="s">
        <v>3366</v>
      </c>
      <c r="V289" t="s">
        <v>2102</v>
      </c>
    </row>
    <row r="290" spans="2:22" hidden="1">
      <c r="B290" s="9">
        <v>3</v>
      </c>
      <c r="C290" s="10" t="s">
        <v>211</v>
      </c>
      <c r="D290" s="11" t="s">
        <v>458</v>
      </c>
      <c r="E290" s="12">
        <v>3</v>
      </c>
      <c r="F290" s="13" t="s">
        <v>280</v>
      </c>
      <c r="G290" s="11" t="s">
        <v>798</v>
      </c>
      <c r="H290" s="14">
        <v>6</v>
      </c>
      <c r="I290" s="15" t="s">
        <v>1321</v>
      </c>
      <c r="J290" s="19" t="s">
        <v>3367</v>
      </c>
      <c r="K290" s="109" t="s">
        <v>3347</v>
      </c>
      <c r="L290" s="109" t="s">
        <v>3368</v>
      </c>
      <c r="M290" s="6" t="s">
        <v>3232</v>
      </c>
      <c r="N290" s="6" t="s">
        <v>3369</v>
      </c>
      <c r="O290" s="6" t="s">
        <v>3370</v>
      </c>
      <c r="V290" t="s">
        <v>983</v>
      </c>
    </row>
    <row r="291" spans="2:22" hidden="1">
      <c r="B291" s="9">
        <v>3</v>
      </c>
      <c r="C291" s="10" t="s">
        <v>211</v>
      </c>
      <c r="D291" s="11" t="s">
        <v>458</v>
      </c>
      <c r="E291" s="12">
        <v>3</v>
      </c>
      <c r="F291" s="13" t="s">
        <v>280</v>
      </c>
      <c r="G291" s="11" t="s">
        <v>798</v>
      </c>
      <c r="H291" s="14">
        <v>7</v>
      </c>
      <c r="I291" s="15" t="s">
        <v>1398</v>
      </c>
      <c r="J291" s="19" t="s">
        <v>3371</v>
      </c>
      <c r="K291" s="109" t="s">
        <v>3347</v>
      </c>
      <c r="L291" s="109" t="s">
        <v>3372</v>
      </c>
      <c r="M291" s="6" t="s">
        <v>3232</v>
      </c>
      <c r="N291" s="6" t="s">
        <v>3373</v>
      </c>
      <c r="O291" s="6" t="s">
        <v>3374</v>
      </c>
      <c r="V291" t="s">
        <v>2066</v>
      </c>
    </row>
    <row r="292" spans="2:22" hidden="1">
      <c r="B292" s="9">
        <v>3</v>
      </c>
      <c r="C292" s="10" t="s">
        <v>211</v>
      </c>
      <c r="D292" s="11" t="s">
        <v>458</v>
      </c>
      <c r="E292" s="12">
        <v>4</v>
      </c>
      <c r="F292" s="13" t="s">
        <v>346</v>
      </c>
      <c r="G292" s="11" t="s">
        <v>799</v>
      </c>
      <c r="H292" s="14">
        <v>1</v>
      </c>
      <c r="I292" s="15" t="s">
        <v>1057</v>
      </c>
      <c r="J292" s="19" t="s">
        <v>3375</v>
      </c>
      <c r="K292" s="109" t="s">
        <v>3376</v>
      </c>
      <c r="L292" s="109" t="s">
        <v>3377</v>
      </c>
      <c r="M292" s="6" t="s">
        <v>3232</v>
      </c>
      <c r="N292" s="6" t="s">
        <v>3378</v>
      </c>
      <c r="O292" s="6" t="s">
        <v>3379</v>
      </c>
      <c r="V292" t="s">
        <v>1024</v>
      </c>
    </row>
    <row r="293" spans="2:22" hidden="1">
      <c r="B293" s="9">
        <v>3</v>
      </c>
      <c r="C293" s="10" t="s">
        <v>211</v>
      </c>
      <c r="D293" s="11" t="s">
        <v>458</v>
      </c>
      <c r="E293" s="12">
        <v>4</v>
      </c>
      <c r="F293" s="13" t="s">
        <v>346</v>
      </c>
      <c r="G293" s="11" t="s">
        <v>799</v>
      </c>
      <c r="H293" s="14">
        <v>2</v>
      </c>
      <c r="I293" s="15" t="s">
        <v>897</v>
      </c>
      <c r="J293" s="19" t="s">
        <v>3380</v>
      </c>
      <c r="K293" s="109" t="s">
        <v>3376</v>
      </c>
      <c r="L293" s="109" t="s">
        <v>3381</v>
      </c>
      <c r="M293" s="6" t="s">
        <v>3232</v>
      </c>
      <c r="N293" s="6" t="s">
        <v>3382</v>
      </c>
      <c r="O293" s="6" t="s">
        <v>3383</v>
      </c>
      <c r="V293" t="s">
        <v>1045</v>
      </c>
    </row>
    <row r="294" spans="2:22" hidden="1">
      <c r="B294" s="9">
        <v>3</v>
      </c>
      <c r="C294" s="10" t="s">
        <v>211</v>
      </c>
      <c r="D294" s="11" t="s">
        <v>458</v>
      </c>
      <c r="E294" s="12">
        <v>4</v>
      </c>
      <c r="F294" s="13" t="s">
        <v>346</v>
      </c>
      <c r="G294" s="11" t="s">
        <v>799</v>
      </c>
      <c r="H294" s="14">
        <v>3</v>
      </c>
      <c r="I294" s="15" t="s">
        <v>975</v>
      </c>
      <c r="J294" s="19" t="s">
        <v>3384</v>
      </c>
      <c r="K294" s="109" t="s">
        <v>3376</v>
      </c>
      <c r="L294" s="109" t="s">
        <v>3385</v>
      </c>
      <c r="M294" s="6" t="s">
        <v>3232</v>
      </c>
      <c r="N294" s="6" t="s">
        <v>3386</v>
      </c>
      <c r="O294" s="6" t="s">
        <v>3387</v>
      </c>
      <c r="V294" t="s">
        <v>1017</v>
      </c>
    </row>
    <row r="295" spans="2:22" hidden="1">
      <c r="B295" s="9">
        <v>3</v>
      </c>
      <c r="C295" s="10" t="s">
        <v>211</v>
      </c>
      <c r="D295" s="11" t="s">
        <v>458</v>
      </c>
      <c r="E295" s="12">
        <v>4</v>
      </c>
      <c r="F295" s="13" t="s">
        <v>346</v>
      </c>
      <c r="G295" s="11" t="s">
        <v>799</v>
      </c>
      <c r="H295" s="14">
        <v>4</v>
      </c>
      <c r="I295" s="15" t="s">
        <v>1151</v>
      </c>
      <c r="J295" s="19" t="s">
        <v>3388</v>
      </c>
      <c r="K295" s="109" t="s">
        <v>3376</v>
      </c>
      <c r="L295" s="109" t="s">
        <v>3389</v>
      </c>
      <c r="M295" s="6" t="s">
        <v>3232</v>
      </c>
      <c r="N295" s="6" t="s">
        <v>3390</v>
      </c>
      <c r="O295" s="6" t="s">
        <v>3391</v>
      </c>
      <c r="V295" t="s">
        <v>1206</v>
      </c>
    </row>
    <row r="296" spans="2:22" hidden="1">
      <c r="B296" s="9">
        <v>3</v>
      </c>
      <c r="C296" s="10" t="s">
        <v>211</v>
      </c>
      <c r="D296" s="11" t="s">
        <v>458</v>
      </c>
      <c r="E296" s="12">
        <v>4</v>
      </c>
      <c r="F296" s="13" t="s">
        <v>346</v>
      </c>
      <c r="G296" s="11" t="s">
        <v>799</v>
      </c>
      <c r="H296" s="14">
        <v>5</v>
      </c>
      <c r="I296" s="15" t="s">
        <v>956</v>
      </c>
      <c r="J296" s="19" t="s">
        <v>3392</v>
      </c>
      <c r="K296" s="109" t="s">
        <v>3376</v>
      </c>
      <c r="L296" s="109" t="s">
        <v>3393</v>
      </c>
      <c r="M296" s="6" t="s">
        <v>3232</v>
      </c>
      <c r="N296" s="6" t="s">
        <v>3394</v>
      </c>
      <c r="O296" s="6" t="s">
        <v>3395</v>
      </c>
      <c r="V296" t="s">
        <v>282</v>
      </c>
    </row>
    <row r="297" spans="2:22" hidden="1">
      <c r="B297" s="9">
        <v>3</v>
      </c>
      <c r="C297" s="10" t="s">
        <v>211</v>
      </c>
      <c r="D297" s="11" t="s">
        <v>458</v>
      </c>
      <c r="E297" s="12">
        <v>4</v>
      </c>
      <c r="F297" s="13" t="s">
        <v>346</v>
      </c>
      <c r="G297" s="11" t="s">
        <v>799</v>
      </c>
      <c r="H297" s="14">
        <v>6</v>
      </c>
      <c r="I297" s="15" t="s">
        <v>1322</v>
      </c>
      <c r="J297" s="19" t="s">
        <v>3396</v>
      </c>
      <c r="K297" s="109" t="s">
        <v>3376</v>
      </c>
      <c r="L297" s="109" t="s">
        <v>3397</v>
      </c>
      <c r="M297" s="6" t="s">
        <v>3232</v>
      </c>
      <c r="N297" s="6" t="s">
        <v>3398</v>
      </c>
      <c r="O297" s="6" t="s">
        <v>3399</v>
      </c>
      <c r="V297" t="s">
        <v>2225</v>
      </c>
    </row>
    <row r="298" spans="2:22" hidden="1">
      <c r="B298" s="9">
        <v>3</v>
      </c>
      <c r="C298" s="10" t="s">
        <v>211</v>
      </c>
      <c r="D298" s="11" t="s">
        <v>458</v>
      </c>
      <c r="E298" s="12">
        <v>4</v>
      </c>
      <c r="F298" s="13" t="s">
        <v>346</v>
      </c>
      <c r="G298" s="11" t="s">
        <v>799</v>
      </c>
      <c r="H298" s="14">
        <v>7</v>
      </c>
      <c r="I298" s="15" t="s">
        <v>1399</v>
      </c>
      <c r="J298" s="19" t="s">
        <v>3400</v>
      </c>
      <c r="K298" s="109" t="s">
        <v>3376</v>
      </c>
      <c r="L298" s="109" t="s">
        <v>3401</v>
      </c>
      <c r="M298" s="6" t="s">
        <v>3232</v>
      </c>
      <c r="N298" s="6" t="s">
        <v>3402</v>
      </c>
      <c r="O298" s="6" t="s">
        <v>3403</v>
      </c>
      <c r="V298" t="s">
        <v>923</v>
      </c>
    </row>
    <row r="299" spans="2:22" hidden="1">
      <c r="B299" s="9">
        <v>3</v>
      </c>
      <c r="C299" s="10" t="s">
        <v>211</v>
      </c>
      <c r="D299" s="11" t="s">
        <v>458</v>
      </c>
      <c r="E299" s="12">
        <v>4</v>
      </c>
      <c r="F299" s="13" t="s">
        <v>346</v>
      </c>
      <c r="G299" s="11" t="s">
        <v>799</v>
      </c>
      <c r="H299" s="14">
        <v>8</v>
      </c>
      <c r="I299" s="15" t="s">
        <v>1466</v>
      </c>
      <c r="J299" s="19" t="s">
        <v>3404</v>
      </c>
      <c r="K299" s="109" t="s">
        <v>3376</v>
      </c>
      <c r="L299" s="109" t="s">
        <v>3405</v>
      </c>
      <c r="M299" s="6" t="s">
        <v>3232</v>
      </c>
      <c r="N299" s="6" t="s">
        <v>3406</v>
      </c>
      <c r="O299" s="6" t="s">
        <v>3407</v>
      </c>
      <c r="V299" t="s">
        <v>922</v>
      </c>
    </row>
    <row r="300" spans="2:22" hidden="1">
      <c r="B300" s="9">
        <v>3</v>
      </c>
      <c r="C300" s="10" t="s">
        <v>211</v>
      </c>
      <c r="D300" s="11" t="s">
        <v>458</v>
      </c>
      <c r="E300" s="12">
        <v>4</v>
      </c>
      <c r="F300" s="13" t="s">
        <v>346</v>
      </c>
      <c r="G300" s="11" t="s">
        <v>799</v>
      </c>
      <c r="H300" s="14">
        <v>9</v>
      </c>
      <c r="I300" s="15" t="s">
        <v>1434</v>
      </c>
      <c r="J300" s="19" t="s">
        <v>3408</v>
      </c>
      <c r="K300" s="109" t="s">
        <v>3376</v>
      </c>
      <c r="L300" s="109" t="s">
        <v>3409</v>
      </c>
      <c r="M300" s="6" t="s">
        <v>3232</v>
      </c>
      <c r="N300" s="6" t="s">
        <v>3410</v>
      </c>
      <c r="O300" s="6" t="s">
        <v>3411</v>
      </c>
      <c r="V300" t="s">
        <v>2191</v>
      </c>
    </row>
    <row r="301" spans="2:22" hidden="1">
      <c r="B301" s="9">
        <v>3</v>
      </c>
      <c r="C301" s="10" t="s">
        <v>211</v>
      </c>
      <c r="D301" s="11" t="s">
        <v>458</v>
      </c>
      <c r="E301" s="12">
        <v>4</v>
      </c>
      <c r="F301" s="13" t="s">
        <v>346</v>
      </c>
      <c r="G301" s="11" t="s">
        <v>799</v>
      </c>
      <c r="H301" s="14">
        <v>10</v>
      </c>
      <c r="I301" s="15" t="s">
        <v>1580</v>
      </c>
      <c r="J301" s="19" t="s">
        <v>3412</v>
      </c>
      <c r="K301" s="109" t="s">
        <v>3376</v>
      </c>
      <c r="L301" s="109" t="s">
        <v>3413</v>
      </c>
      <c r="M301" s="6" t="s">
        <v>3232</v>
      </c>
      <c r="N301" s="6" t="s">
        <v>3414</v>
      </c>
      <c r="O301" s="6" t="s">
        <v>3415</v>
      </c>
      <c r="V301" t="s">
        <v>529</v>
      </c>
    </row>
    <row r="302" spans="2:22" hidden="1">
      <c r="B302" s="9">
        <v>3</v>
      </c>
      <c r="C302" s="10" t="s">
        <v>211</v>
      </c>
      <c r="D302" s="11" t="s">
        <v>458</v>
      </c>
      <c r="E302" s="12">
        <v>4</v>
      </c>
      <c r="F302" s="13" t="s">
        <v>346</v>
      </c>
      <c r="G302" s="11" t="s">
        <v>799</v>
      </c>
      <c r="H302" s="14">
        <v>11</v>
      </c>
      <c r="I302" s="15" t="s">
        <v>243</v>
      </c>
      <c r="J302" s="19" t="s">
        <v>3416</v>
      </c>
      <c r="K302" s="109" t="s">
        <v>3376</v>
      </c>
      <c r="L302" s="109" t="s">
        <v>3417</v>
      </c>
      <c r="M302" s="6" t="s">
        <v>3232</v>
      </c>
      <c r="N302" s="6" t="s">
        <v>3418</v>
      </c>
      <c r="O302" s="6" t="s">
        <v>3419</v>
      </c>
      <c r="V302" t="s">
        <v>1077</v>
      </c>
    </row>
    <row r="303" spans="2:22" hidden="1">
      <c r="B303" s="9">
        <v>3</v>
      </c>
      <c r="C303" s="10" t="s">
        <v>211</v>
      </c>
      <c r="D303" s="11" t="s">
        <v>458</v>
      </c>
      <c r="E303" s="12">
        <v>4</v>
      </c>
      <c r="F303" s="13" t="s">
        <v>346</v>
      </c>
      <c r="G303" s="11" t="s">
        <v>799</v>
      </c>
      <c r="H303" s="14">
        <v>12</v>
      </c>
      <c r="I303" s="15" t="s">
        <v>253</v>
      </c>
      <c r="J303" s="19" t="s">
        <v>3420</v>
      </c>
      <c r="K303" s="109" t="s">
        <v>3376</v>
      </c>
      <c r="L303" s="109" t="s">
        <v>3421</v>
      </c>
      <c r="M303" s="6" t="s">
        <v>3232</v>
      </c>
      <c r="N303" s="6" t="s">
        <v>3422</v>
      </c>
      <c r="O303" s="6" t="s">
        <v>3423</v>
      </c>
      <c r="V303" t="s">
        <v>216</v>
      </c>
    </row>
    <row r="304" spans="2:22" hidden="1">
      <c r="B304" s="9">
        <v>3</v>
      </c>
      <c r="C304" s="10" t="s">
        <v>211</v>
      </c>
      <c r="D304" s="11" t="s">
        <v>458</v>
      </c>
      <c r="E304" s="12">
        <v>4</v>
      </c>
      <c r="F304" s="13" t="s">
        <v>346</v>
      </c>
      <c r="G304" s="11" t="s">
        <v>799</v>
      </c>
      <c r="H304" s="14">
        <v>13</v>
      </c>
      <c r="I304" s="15" t="s">
        <v>1688</v>
      </c>
      <c r="J304" s="19" t="s">
        <v>3424</v>
      </c>
      <c r="K304" s="109" t="s">
        <v>3376</v>
      </c>
      <c r="L304" s="109" t="s">
        <v>3425</v>
      </c>
      <c r="M304" s="6" t="s">
        <v>3232</v>
      </c>
      <c r="N304" s="6" t="s">
        <v>3426</v>
      </c>
      <c r="O304" s="6" t="s">
        <v>3427</v>
      </c>
      <c r="V304" t="s">
        <v>1055</v>
      </c>
    </row>
    <row r="305" spans="2:22" hidden="1">
      <c r="B305" s="9">
        <v>3</v>
      </c>
      <c r="C305" s="10" t="s">
        <v>211</v>
      </c>
      <c r="D305" s="11" t="s">
        <v>458</v>
      </c>
      <c r="E305" s="12">
        <v>4</v>
      </c>
      <c r="F305" s="13" t="s">
        <v>346</v>
      </c>
      <c r="G305" s="11" t="s">
        <v>799</v>
      </c>
      <c r="H305" s="14">
        <v>14</v>
      </c>
      <c r="I305" s="15" t="s">
        <v>1711</v>
      </c>
      <c r="J305" s="19" t="s">
        <v>3428</v>
      </c>
      <c r="K305" s="109" t="s">
        <v>3376</v>
      </c>
      <c r="L305" s="109" t="s">
        <v>3429</v>
      </c>
      <c r="M305" s="6" t="s">
        <v>3232</v>
      </c>
      <c r="N305" s="6" t="s">
        <v>3430</v>
      </c>
      <c r="O305" s="6" t="s">
        <v>3431</v>
      </c>
      <c r="V305" t="s">
        <v>2173</v>
      </c>
    </row>
    <row r="306" spans="2:22" hidden="1">
      <c r="B306" s="9">
        <v>3</v>
      </c>
      <c r="C306" s="10" t="s">
        <v>211</v>
      </c>
      <c r="D306" s="11" t="s">
        <v>458</v>
      </c>
      <c r="E306" s="12">
        <v>4</v>
      </c>
      <c r="F306" s="13" t="s">
        <v>346</v>
      </c>
      <c r="G306" s="11" t="s">
        <v>799</v>
      </c>
      <c r="H306" s="14">
        <v>15</v>
      </c>
      <c r="I306" s="15" t="s">
        <v>1734</v>
      </c>
      <c r="J306" s="19" t="s">
        <v>3432</v>
      </c>
      <c r="K306" s="109" t="s">
        <v>3376</v>
      </c>
      <c r="L306" s="109" t="s">
        <v>3433</v>
      </c>
      <c r="M306" s="6" t="s">
        <v>3232</v>
      </c>
      <c r="N306" s="6" t="s">
        <v>3434</v>
      </c>
      <c r="O306" s="6" t="s">
        <v>3435</v>
      </c>
      <c r="V306" t="s">
        <v>1119</v>
      </c>
    </row>
    <row r="307" spans="2:22" hidden="1">
      <c r="B307" s="9">
        <v>3</v>
      </c>
      <c r="C307" s="10" t="s">
        <v>211</v>
      </c>
      <c r="D307" s="11" t="s">
        <v>458</v>
      </c>
      <c r="E307" s="12">
        <v>4</v>
      </c>
      <c r="F307" s="13" t="s">
        <v>346</v>
      </c>
      <c r="G307" s="11" t="s">
        <v>799</v>
      </c>
      <c r="H307" s="14">
        <v>16</v>
      </c>
      <c r="I307" s="15" t="s">
        <v>1752</v>
      </c>
      <c r="J307" s="19" t="s">
        <v>3436</v>
      </c>
      <c r="K307" s="109" t="s">
        <v>3376</v>
      </c>
      <c r="L307" s="109" t="s">
        <v>3437</v>
      </c>
      <c r="M307" s="6" t="s">
        <v>3232</v>
      </c>
      <c r="N307" s="6" t="s">
        <v>3438</v>
      </c>
      <c r="O307" s="6" t="s">
        <v>3439</v>
      </c>
      <c r="V307" t="s">
        <v>1066</v>
      </c>
    </row>
    <row r="308" spans="2:22" hidden="1">
      <c r="B308" s="9">
        <v>3</v>
      </c>
      <c r="C308" s="10" t="s">
        <v>211</v>
      </c>
      <c r="D308" s="11" t="s">
        <v>458</v>
      </c>
      <c r="E308" s="12">
        <v>4</v>
      </c>
      <c r="F308" s="13" t="s">
        <v>346</v>
      </c>
      <c r="G308" s="11" t="s">
        <v>799</v>
      </c>
      <c r="H308" s="14">
        <v>17</v>
      </c>
      <c r="I308" s="15" t="s">
        <v>1765</v>
      </c>
      <c r="J308" s="19" t="s">
        <v>3440</v>
      </c>
      <c r="K308" s="109" t="s">
        <v>3376</v>
      </c>
      <c r="L308" s="109" t="s">
        <v>3441</v>
      </c>
      <c r="M308" s="6" t="s">
        <v>3232</v>
      </c>
      <c r="N308" s="6" t="s">
        <v>3442</v>
      </c>
      <c r="O308" s="6" t="s">
        <v>3443</v>
      </c>
      <c r="V308" t="s">
        <v>2255</v>
      </c>
    </row>
    <row r="309" spans="2:22" hidden="1">
      <c r="B309" s="9">
        <v>3</v>
      </c>
      <c r="C309" s="10" t="s">
        <v>211</v>
      </c>
      <c r="D309" s="11" t="s">
        <v>458</v>
      </c>
      <c r="E309" s="12">
        <v>5</v>
      </c>
      <c r="F309" s="13" t="s">
        <v>586</v>
      </c>
      <c r="G309" s="11" t="s">
        <v>800</v>
      </c>
      <c r="H309" s="14">
        <v>1</v>
      </c>
      <c r="I309" s="15" t="s">
        <v>1323</v>
      </c>
      <c r="J309" s="19" t="s">
        <v>3444</v>
      </c>
      <c r="K309" s="109" t="s">
        <v>3445</v>
      </c>
      <c r="L309" s="109" t="s">
        <v>3446</v>
      </c>
      <c r="M309" s="6" t="s">
        <v>3232</v>
      </c>
      <c r="N309" s="6" t="s">
        <v>3447</v>
      </c>
      <c r="O309" s="6" t="s">
        <v>3448</v>
      </c>
      <c r="V309" t="s">
        <v>490</v>
      </c>
    </row>
    <row r="310" spans="2:22" hidden="1">
      <c r="B310" s="9">
        <v>3</v>
      </c>
      <c r="C310" s="10" t="s">
        <v>211</v>
      </c>
      <c r="D310" s="11" t="s">
        <v>458</v>
      </c>
      <c r="E310" s="12">
        <v>5</v>
      </c>
      <c r="F310" s="13" t="s">
        <v>586</v>
      </c>
      <c r="G310" s="11" t="s">
        <v>800</v>
      </c>
      <c r="H310" s="14">
        <v>2</v>
      </c>
      <c r="I310" s="15" t="s">
        <v>586</v>
      </c>
      <c r="J310" s="19" t="s">
        <v>3449</v>
      </c>
      <c r="K310" s="109" t="s">
        <v>3445</v>
      </c>
      <c r="L310" s="109" t="s">
        <v>3450</v>
      </c>
      <c r="M310" s="6" t="s">
        <v>3232</v>
      </c>
      <c r="N310" s="6" t="s">
        <v>3451</v>
      </c>
      <c r="O310" s="6" t="s">
        <v>3452</v>
      </c>
      <c r="V310" t="s">
        <v>1326</v>
      </c>
    </row>
    <row r="311" spans="2:22" hidden="1">
      <c r="B311" s="9">
        <v>3</v>
      </c>
      <c r="C311" s="10" t="s">
        <v>211</v>
      </c>
      <c r="D311" s="11" t="s">
        <v>458</v>
      </c>
      <c r="E311" s="12">
        <v>5</v>
      </c>
      <c r="F311" s="13" t="s">
        <v>586</v>
      </c>
      <c r="G311" s="11" t="s">
        <v>800</v>
      </c>
      <c r="H311" s="14">
        <v>3</v>
      </c>
      <c r="I311" s="15" t="s">
        <v>1058</v>
      </c>
      <c r="J311" s="19" t="s">
        <v>3453</v>
      </c>
      <c r="K311" s="109" t="s">
        <v>3445</v>
      </c>
      <c r="L311" s="109" t="s">
        <v>3454</v>
      </c>
      <c r="M311" s="6" t="s">
        <v>3232</v>
      </c>
      <c r="N311" s="6" t="s">
        <v>3455</v>
      </c>
      <c r="O311" s="6" t="s">
        <v>3456</v>
      </c>
      <c r="V311" t="s">
        <v>1171</v>
      </c>
    </row>
    <row r="312" spans="2:22" hidden="1">
      <c r="B312" s="9">
        <v>3</v>
      </c>
      <c r="C312" s="10" t="s">
        <v>211</v>
      </c>
      <c r="D312" s="11" t="s">
        <v>458</v>
      </c>
      <c r="E312" s="12">
        <v>5</v>
      </c>
      <c r="F312" s="13" t="s">
        <v>586</v>
      </c>
      <c r="G312" s="11" t="s">
        <v>800</v>
      </c>
      <c r="H312" s="14">
        <v>4</v>
      </c>
      <c r="I312" s="15" t="s">
        <v>1152</v>
      </c>
      <c r="J312" s="19" t="s">
        <v>3457</v>
      </c>
      <c r="K312" s="109" t="s">
        <v>3445</v>
      </c>
      <c r="L312" s="109" t="s">
        <v>3458</v>
      </c>
      <c r="M312" s="6" t="s">
        <v>3232</v>
      </c>
      <c r="N312" s="6" t="s">
        <v>3459</v>
      </c>
      <c r="O312" s="6" t="s">
        <v>3460</v>
      </c>
      <c r="V312" t="s">
        <v>1210</v>
      </c>
    </row>
    <row r="313" spans="2:22" hidden="1">
      <c r="B313" s="9">
        <v>3</v>
      </c>
      <c r="C313" s="10" t="s">
        <v>211</v>
      </c>
      <c r="D313" s="11" t="s">
        <v>458</v>
      </c>
      <c r="E313" s="12">
        <v>5</v>
      </c>
      <c r="F313" s="13" t="s">
        <v>586</v>
      </c>
      <c r="G313" s="11" t="s">
        <v>800</v>
      </c>
      <c r="H313" s="14">
        <v>5</v>
      </c>
      <c r="I313" s="15" t="s">
        <v>1238</v>
      </c>
      <c r="J313" s="19" t="s">
        <v>3461</v>
      </c>
      <c r="K313" s="109" t="s">
        <v>3445</v>
      </c>
      <c r="L313" s="109" t="s">
        <v>3462</v>
      </c>
      <c r="M313" s="6" t="s">
        <v>3232</v>
      </c>
      <c r="N313" s="6" t="s">
        <v>3463</v>
      </c>
      <c r="O313" s="6" t="s">
        <v>3464</v>
      </c>
      <c r="V313" t="s">
        <v>1163</v>
      </c>
    </row>
    <row r="314" spans="2:22" hidden="1">
      <c r="B314" s="9">
        <v>3</v>
      </c>
      <c r="C314" s="10" t="s">
        <v>211</v>
      </c>
      <c r="D314" s="11" t="s">
        <v>458</v>
      </c>
      <c r="E314" s="12">
        <v>5</v>
      </c>
      <c r="F314" s="13" t="s">
        <v>586</v>
      </c>
      <c r="G314" s="11" t="s">
        <v>800</v>
      </c>
      <c r="H314" s="14">
        <v>6</v>
      </c>
      <c r="I314" s="15" t="s">
        <v>898</v>
      </c>
      <c r="J314" s="19" t="s">
        <v>3465</v>
      </c>
      <c r="K314" s="109" t="s">
        <v>3445</v>
      </c>
      <c r="L314" s="109" t="s">
        <v>3466</v>
      </c>
      <c r="M314" s="6" t="s">
        <v>3232</v>
      </c>
      <c r="N314" s="6" t="s">
        <v>3467</v>
      </c>
      <c r="O314" s="6" t="s">
        <v>3468</v>
      </c>
      <c r="V314" t="s">
        <v>1244</v>
      </c>
    </row>
    <row r="315" spans="2:22" hidden="1">
      <c r="B315" s="9">
        <v>3</v>
      </c>
      <c r="C315" s="10" t="s">
        <v>211</v>
      </c>
      <c r="D315" s="11" t="s">
        <v>458</v>
      </c>
      <c r="E315" s="12">
        <v>6</v>
      </c>
      <c r="F315" s="13" t="s">
        <v>567</v>
      </c>
      <c r="G315" s="11" t="s">
        <v>801</v>
      </c>
      <c r="H315" s="14">
        <v>1</v>
      </c>
      <c r="I315" s="15" t="s">
        <v>567</v>
      </c>
      <c r="J315" s="19" t="s">
        <v>3469</v>
      </c>
      <c r="K315" s="109" t="s">
        <v>3470</v>
      </c>
      <c r="L315" s="109" t="s">
        <v>3471</v>
      </c>
      <c r="M315" s="6" t="s">
        <v>3232</v>
      </c>
      <c r="N315" s="6" t="s">
        <v>3472</v>
      </c>
      <c r="O315" s="6" t="s">
        <v>3473</v>
      </c>
      <c r="V315" t="s">
        <v>1075</v>
      </c>
    </row>
    <row r="316" spans="2:22" hidden="1">
      <c r="B316" s="9">
        <v>3</v>
      </c>
      <c r="C316" s="10" t="s">
        <v>211</v>
      </c>
      <c r="D316" s="11" t="s">
        <v>458</v>
      </c>
      <c r="E316" s="12">
        <v>6</v>
      </c>
      <c r="F316" s="13" t="s">
        <v>567</v>
      </c>
      <c r="G316" s="11" t="s">
        <v>801</v>
      </c>
      <c r="H316" s="14">
        <v>2</v>
      </c>
      <c r="I316" s="15" t="s">
        <v>899</v>
      </c>
      <c r="J316" s="19" t="s">
        <v>3474</v>
      </c>
      <c r="K316" s="109" t="s">
        <v>3470</v>
      </c>
      <c r="L316" s="109" t="s">
        <v>3475</v>
      </c>
      <c r="M316" s="6" t="s">
        <v>3232</v>
      </c>
      <c r="N316" s="6" t="s">
        <v>3476</v>
      </c>
      <c r="O316" s="6" t="s">
        <v>3477</v>
      </c>
      <c r="V316" t="s">
        <v>913</v>
      </c>
    </row>
    <row r="317" spans="2:22" hidden="1">
      <c r="B317" s="9">
        <v>3</v>
      </c>
      <c r="C317" s="10" t="s">
        <v>211</v>
      </c>
      <c r="D317" s="11" t="s">
        <v>458</v>
      </c>
      <c r="E317" s="12">
        <v>6</v>
      </c>
      <c r="F317" s="13" t="s">
        <v>567</v>
      </c>
      <c r="G317" s="11" t="s">
        <v>801</v>
      </c>
      <c r="H317" s="14">
        <v>3</v>
      </c>
      <c r="I317" s="15" t="s">
        <v>1059</v>
      </c>
      <c r="J317" s="19" t="s">
        <v>3478</v>
      </c>
      <c r="K317" s="109" t="s">
        <v>3470</v>
      </c>
      <c r="L317" s="109" t="s">
        <v>3479</v>
      </c>
      <c r="M317" s="6" t="s">
        <v>3232</v>
      </c>
      <c r="N317" s="6" t="s">
        <v>3480</v>
      </c>
      <c r="O317" s="6" t="s">
        <v>3481</v>
      </c>
      <c r="V317" t="s">
        <v>224</v>
      </c>
    </row>
    <row r="318" spans="2:22" hidden="1">
      <c r="B318" s="9">
        <v>3</v>
      </c>
      <c r="C318" s="10" t="s">
        <v>211</v>
      </c>
      <c r="D318" s="11" t="s">
        <v>458</v>
      </c>
      <c r="E318" s="12">
        <v>6</v>
      </c>
      <c r="F318" s="13" t="s">
        <v>567</v>
      </c>
      <c r="G318" s="11" t="s">
        <v>801</v>
      </c>
      <c r="H318" s="14">
        <v>4</v>
      </c>
      <c r="I318" s="15" t="s">
        <v>1239</v>
      </c>
      <c r="J318" s="19" t="s">
        <v>3482</v>
      </c>
      <c r="K318" s="109" t="s">
        <v>3470</v>
      </c>
      <c r="L318" s="109" t="s">
        <v>3483</v>
      </c>
      <c r="M318" s="6" t="s">
        <v>3232</v>
      </c>
      <c r="N318" s="6" t="s">
        <v>3484</v>
      </c>
      <c r="O318" s="6" t="s">
        <v>3485</v>
      </c>
      <c r="V318" t="s">
        <v>2104</v>
      </c>
    </row>
    <row r="319" spans="2:22" hidden="1">
      <c r="B319" s="9">
        <v>3</v>
      </c>
      <c r="C319" s="10" t="s">
        <v>211</v>
      </c>
      <c r="D319" s="11" t="s">
        <v>458</v>
      </c>
      <c r="E319" s="12">
        <v>6</v>
      </c>
      <c r="F319" s="13" t="s">
        <v>567</v>
      </c>
      <c r="G319" s="11" t="s">
        <v>801</v>
      </c>
      <c r="H319" s="14">
        <v>5</v>
      </c>
      <c r="I319" s="15" t="s">
        <v>1324</v>
      </c>
      <c r="J319" s="19" t="s">
        <v>3486</v>
      </c>
      <c r="K319" s="109" t="s">
        <v>3470</v>
      </c>
      <c r="L319" s="109" t="s">
        <v>3487</v>
      </c>
      <c r="M319" s="6" t="s">
        <v>3232</v>
      </c>
      <c r="N319" s="6" t="s">
        <v>3488</v>
      </c>
      <c r="O319" s="6" t="s">
        <v>3489</v>
      </c>
      <c r="V319" t="s">
        <v>1258</v>
      </c>
    </row>
    <row r="320" spans="2:22" hidden="1">
      <c r="B320" s="9">
        <v>3</v>
      </c>
      <c r="C320" s="10" t="s">
        <v>211</v>
      </c>
      <c r="D320" s="11" t="s">
        <v>458</v>
      </c>
      <c r="E320" s="12">
        <v>6</v>
      </c>
      <c r="F320" s="13" t="s">
        <v>567</v>
      </c>
      <c r="G320" s="11" t="s">
        <v>801</v>
      </c>
      <c r="H320" s="14">
        <v>6</v>
      </c>
      <c r="I320" s="15" t="s">
        <v>1400</v>
      </c>
      <c r="J320" s="19" t="s">
        <v>3490</v>
      </c>
      <c r="K320" s="109" t="s">
        <v>3470</v>
      </c>
      <c r="L320" s="109" t="s">
        <v>3491</v>
      </c>
      <c r="M320" s="6" t="s">
        <v>3232</v>
      </c>
      <c r="N320" s="6" t="s">
        <v>3492</v>
      </c>
      <c r="O320" s="6" t="s">
        <v>3493</v>
      </c>
      <c r="V320" t="s">
        <v>970</v>
      </c>
    </row>
    <row r="321" spans="2:22" hidden="1">
      <c r="B321" s="9">
        <v>3</v>
      </c>
      <c r="C321" s="10" t="s">
        <v>211</v>
      </c>
      <c r="D321" s="11" t="s">
        <v>458</v>
      </c>
      <c r="E321" s="12">
        <v>6</v>
      </c>
      <c r="F321" s="13" t="s">
        <v>567</v>
      </c>
      <c r="G321" s="11" t="s">
        <v>801</v>
      </c>
      <c r="H321" s="14">
        <v>7</v>
      </c>
      <c r="I321" s="15" t="s">
        <v>1581</v>
      </c>
      <c r="J321" s="19" t="s">
        <v>3494</v>
      </c>
      <c r="K321" s="109" t="s">
        <v>3470</v>
      </c>
      <c r="L321" s="109" t="s">
        <v>3495</v>
      </c>
      <c r="M321" s="6" t="s">
        <v>3232</v>
      </c>
      <c r="N321" s="6" t="s">
        <v>3496</v>
      </c>
      <c r="O321" s="6" t="s">
        <v>3497</v>
      </c>
      <c r="V321" t="s">
        <v>1115</v>
      </c>
    </row>
    <row r="322" spans="2:22" hidden="1">
      <c r="B322" s="9">
        <v>3</v>
      </c>
      <c r="C322" s="10" t="s">
        <v>211</v>
      </c>
      <c r="D322" s="11" t="s">
        <v>458</v>
      </c>
      <c r="E322" s="12">
        <v>6</v>
      </c>
      <c r="F322" s="13" t="s">
        <v>567</v>
      </c>
      <c r="G322" s="11" t="s">
        <v>801</v>
      </c>
      <c r="H322" s="14">
        <v>8</v>
      </c>
      <c r="I322" s="15" t="s">
        <v>1467</v>
      </c>
      <c r="J322" s="19" t="s">
        <v>3498</v>
      </c>
      <c r="K322" s="109" t="s">
        <v>3470</v>
      </c>
      <c r="L322" s="109" t="s">
        <v>3499</v>
      </c>
      <c r="M322" s="6" t="s">
        <v>3232</v>
      </c>
      <c r="N322" s="6" t="s">
        <v>3500</v>
      </c>
      <c r="O322" s="6" t="s">
        <v>3501</v>
      </c>
      <c r="V322" t="s">
        <v>1208</v>
      </c>
    </row>
    <row r="323" spans="2:22" hidden="1">
      <c r="B323" s="9">
        <v>3</v>
      </c>
      <c r="C323" s="10" t="s">
        <v>211</v>
      </c>
      <c r="D323" s="11" t="s">
        <v>458</v>
      </c>
      <c r="E323" s="12">
        <v>6</v>
      </c>
      <c r="F323" s="13" t="s">
        <v>567</v>
      </c>
      <c r="G323" s="11" t="s">
        <v>801</v>
      </c>
      <c r="H323" s="14">
        <v>9</v>
      </c>
      <c r="I323" s="15" t="s">
        <v>1532</v>
      </c>
      <c r="J323" s="19" t="s">
        <v>3502</v>
      </c>
      <c r="K323" s="109" t="s">
        <v>3470</v>
      </c>
      <c r="L323" s="109" t="s">
        <v>3503</v>
      </c>
      <c r="M323" s="108" t="s">
        <v>3232</v>
      </c>
      <c r="N323" s="108" t="s">
        <v>3472</v>
      </c>
      <c r="O323" s="108" t="s">
        <v>3473</v>
      </c>
      <c r="V323" t="s">
        <v>1015</v>
      </c>
    </row>
    <row r="324" spans="2:22" hidden="1">
      <c r="B324" s="9">
        <v>3</v>
      </c>
      <c r="C324" s="10" t="s">
        <v>211</v>
      </c>
      <c r="D324" s="11" t="s">
        <v>458</v>
      </c>
      <c r="E324" s="12">
        <v>6</v>
      </c>
      <c r="F324" s="13" t="s">
        <v>567</v>
      </c>
      <c r="G324" s="11" t="s">
        <v>801</v>
      </c>
      <c r="H324" s="14">
        <v>10</v>
      </c>
      <c r="I324" s="15" t="s">
        <v>1153</v>
      </c>
      <c r="J324" s="19" t="s">
        <v>3504</v>
      </c>
      <c r="K324" s="109" t="s">
        <v>3470</v>
      </c>
      <c r="L324" s="109" t="s">
        <v>3505</v>
      </c>
      <c r="M324" s="108" t="s">
        <v>3232</v>
      </c>
      <c r="N324" s="108" t="s">
        <v>3472</v>
      </c>
      <c r="O324" s="108" t="s">
        <v>3473</v>
      </c>
      <c r="V324" t="s">
        <v>1182</v>
      </c>
    </row>
    <row r="325" spans="2:22" hidden="1">
      <c r="B325" s="9">
        <v>3</v>
      </c>
      <c r="C325" s="10" t="s">
        <v>211</v>
      </c>
      <c r="D325" s="11" t="s">
        <v>458</v>
      </c>
      <c r="E325" s="12">
        <v>7</v>
      </c>
      <c r="F325" s="13" t="s">
        <v>607</v>
      </c>
      <c r="G325" s="11" t="s">
        <v>802</v>
      </c>
      <c r="H325" s="14">
        <v>1</v>
      </c>
      <c r="I325" s="15" t="s">
        <v>900</v>
      </c>
      <c r="J325" s="19" t="s">
        <v>3506</v>
      </c>
      <c r="K325" s="109" t="s">
        <v>3507</v>
      </c>
      <c r="L325" s="109" t="s">
        <v>3508</v>
      </c>
      <c r="M325" s="6" t="s">
        <v>3232</v>
      </c>
      <c r="N325" s="6" t="s">
        <v>3509</v>
      </c>
      <c r="O325" s="6" t="s">
        <v>3510</v>
      </c>
      <c r="V325" t="s">
        <v>928</v>
      </c>
    </row>
    <row r="326" spans="2:22" hidden="1">
      <c r="B326" s="9">
        <v>3</v>
      </c>
      <c r="C326" s="10" t="s">
        <v>211</v>
      </c>
      <c r="D326" s="11" t="s">
        <v>458</v>
      </c>
      <c r="E326" s="12">
        <v>7</v>
      </c>
      <c r="F326" s="13" t="s">
        <v>607</v>
      </c>
      <c r="G326" s="11" t="s">
        <v>802</v>
      </c>
      <c r="H326" s="14">
        <v>2</v>
      </c>
      <c r="I326" s="15" t="s">
        <v>1060</v>
      </c>
      <c r="J326" s="19" t="s">
        <v>3511</v>
      </c>
      <c r="K326" s="109" t="s">
        <v>3507</v>
      </c>
      <c r="L326" s="109" t="s">
        <v>3512</v>
      </c>
      <c r="M326" s="6" t="s">
        <v>3232</v>
      </c>
      <c r="N326" s="6" t="s">
        <v>3513</v>
      </c>
      <c r="O326" s="6" t="s">
        <v>3514</v>
      </c>
      <c r="V326" t="s">
        <v>567</v>
      </c>
    </row>
    <row r="327" spans="2:22" hidden="1">
      <c r="B327" s="9">
        <v>3</v>
      </c>
      <c r="C327" s="10" t="s">
        <v>211</v>
      </c>
      <c r="D327" s="11" t="s">
        <v>458</v>
      </c>
      <c r="E327" s="12">
        <v>7</v>
      </c>
      <c r="F327" s="13" t="s">
        <v>607</v>
      </c>
      <c r="G327" s="11" t="s">
        <v>802</v>
      </c>
      <c r="H327" s="14">
        <v>3</v>
      </c>
      <c r="I327" s="15" t="s">
        <v>1154</v>
      </c>
      <c r="J327" s="19" t="s">
        <v>3515</v>
      </c>
      <c r="K327" s="109" t="s">
        <v>3507</v>
      </c>
      <c r="L327" s="109" t="s">
        <v>3516</v>
      </c>
      <c r="M327" s="6" t="s">
        <v>3232</v>
      </c>
      <c r="N327" s="6" t="s">
        <v>3517</v>
      </c>
      <c r="O327" s="6" t="s">
        <v>3518</v>
      </c>
      <c r="V327" t="s">
        <v>1013</v>
      </c>
    </row>
    <row r="328" spans="2:22" hidden="1">
      <c r="B328" s="9">
        <v>3</v>
      </c>
      <c r="C328" s="10" t="s">
        <v>211</v>
      </c>
      <c r="D328" s="11" t="s">
        <v>458</v>
      </c>
      <c r="E328" s="12">
        <v>7</v>
      </c>
      <c r="F328" s="13" t="s">
        <v>607</v>
      </c>
      <c r="G328" s="11" t="s">
        <v>802</v>
      </c>
      <c r="H328" s="14">
        <v>4</v>
      </c>
      <c r="I328" s="15" t="s">
        <v>1240</v>
      </c>
      <c r="J328" s="19" t="s">
        <v>3519</v>
      </c>
      <c r="K328" s="109" t="s">
        <v>3507</v>
      </c>
      <c r="L328" s="109" t="s">
        <v>3520</v>
      </c>
      <c r="M328" s="6" t="s">
        <v>3232</v>
      </c>
      <c r="N328" s="6" t="s">
        <v>3521</v>
      </c>
      <c r="O328" s="6" t="s">
        <v>3522</v>
      </c>
      <c r="V328" t="s">
        <v>1194</v>
      </c>
    </row>
    <row r="329" spans="2:22" hidden="1">
      <c r="B329" s="9">
        <v>3</v>
      </c>
      <c r="C329" s="10" t="s">
        <v>211</v>
      </c>
      <c r="D329" s="11" t="s">
        <v>458</v>
      </c>
      <c r="E329" s="12">
        <v>7</v>
      </c>
      <c r="F329" s="13" t="s">
        <v>607</v>
      </c>
      <c r="G329" s="11" t="s">
        <v>802</v>
      </c>
      <c r="H329" s="14">
        <v>5</v>
      </c>
      <c r="I329" s="15" t="s">
        <v>1325</v>
      </c>
      <c r="J329" s="19" t="s">
        <v>3523</v>
      </c>
      <c r="K329" s="109" t="s">
        <v>3507</v>
      </c>
      <c r="L329" s="109" t="s">
        <v>3524</v>
      </c>
      <c r="M329" s="6" t="s">
        <v>3232</v>
      </c>
      <c r="N329" s="6" t="s">
        <v>3525</v>
      </c>
      <c r="O329" s="6" t="s">
        <v>3526</v>
      </c>
      <c r="V329" t="s">
        <v>1146</v>
      </c>
    </row>
    <row r="330" spans="2:22" hidden="1">
      <c r="B330" s="9">
        <v>3</v>
      </c>
      <c r="C330" s="10" t="s">
        <v>211</v>
      </c>
      <c r="D330" s="11" t="s">
        <v>458</v>
      </c>
      <c r="E330" s="12">
        <v>7</v>
      </c>
      <c r="F330" s="13" t="s">
        <v>607</v>
      </c>
      <c r="G330" s="11" t="s">
        <v>802</v>
      </c>
      <c r="H330" s="14">
        <v>6</v>
      </c>
      <c r="I330" s="15" t="s">
        <v>1401</v>
      </c>
      <c r="J330" s="19" t="s">
        <v>3527</v>
      </c>
      <c r="K330" s="109" t="s">
        <v>3507</v>
      </c>
      <c r="L330" s="109" t="s">
        <v>3528</v>
      </c>
      <c r="M330" s="6" t="s">
        <v>3232</v>
      </c>
      <c r="N330" s="6" t="s">
        <v>3529</v>
      </c>
      <c r="O330" s="6" t="s">
        <v>3530</v>
      </c>
      <c r="V330" t="s">
        <v>1041</v>
      </c>
    </row>
    <row r="331" spans="2:22" hidden="1">
      <c r="B331" s="9">
        <v>3</v>
      </c>
      <c r="C331" s="10" t="s">
        <v>211</v>
      </c>
      <c r="D331" s="11" t="s">
        <v>458</v>
      </c>
      <c r="E331" s="12">
        <v>7</v>
      </c>
      <c r="F331" s="13" t="s">
        <v>607</v>
      </c>
      <c r="G331" s="11" t="s">
        <v>802</v>
      </c>
      <c r="H331" s="14">
        <v>7</v>
      </c>
      <c r="I331" s="15" t="s">
        <v>1468</v>
      </c>
      <c r="J331" s="19" t="s">
        <v>3531</v>
      </c>
      <c r="K331" s="109" t="s">
        <v>3507</v>
      </c>
      <c r="L331" s="109" t="s">
        <v>3532</v>
      </c>
      <c r="M331" s="6" t="s">
        <v>3232</v>
      </c>
      <c r="N331" s="6" t="s">
        <v>3533</v>
      </c>
      <c r="O331" s="6" t="s">
        <v>3534</v>
      </c>
      <c r="V331" t="s">
        <v>1252</v>
      </c>
    </row>
    <row r="332" spans="2:22" hidden="1">
      <c r="B332" s="9">
        <v>3</v>
      </c>
      <c r="C332" s="10" t="s">
        <v>211</v>
      </c>
      <c r="D332" s="11" t="s">
        <v>458</v>
      </c>
      <c r="E332" s="12">
        <v>7</v>
      </c>
      <c r="F332" s="13" t="s">
        <v>607</v>
      </c>
      <c r="G332" s="11" t="s">
        <v>802</v>
      </c>
      <c r="H332" s="14">
        <v>8</v>
      </c>
      <c r="I332" s="15" t="s">
        <v>1533</v>
      </c>
      <c r="J332" s="19" t="s">
        <v>3535</v>
      </c>
      <c r="K332" s="109" t="s">
        <v>3507</v>
      </c>
      <c r="L332" s="109" t="s">
        <v>3536</v>
      </c>
      <c r="M332" s="6" t="s">
        <v>3232</v>
      </c>
      <c r="N332" s="6" t="s">
        <v>3537</v>
      </c>
      <c r="O332" s="6" t="s">
        <v>3538</v>
      </c>
      <c r="V332" t="s">
        <v>2291</v>
      </c>
    </row>
    <row r="333" spans="2:22" hidden="1">
      <c r="B333" s="9">
        <v>3</v>
      </c>
      <c r="C333" s="10" t="s">
        <v>211</v>
      </c>
      <c r="D333" s="11" t="s">
        <v>458</v>
      </c>
      <c r="E333" s="12">
        <v>7</v>
      </c>
      <c r="F333" s="13" t="s">
        <v>607</v>
      </c>
      <c r="G333" s="11" t="s">
        <v>802</v>
      </c>
      <c r="H333" s="14">
        <v>9</v>
      </c>
      <c r="I333" s="15" t="s">
        <v>1582</v>
      </c>
      <c r="J333" s="19" t="s">
        <v>3539</v>
      </c>
      <c r="K333" s="109" t="s">
        <v>3507</v>
      </c>
      <c r="L333" s="109" t="s">
        <v>3540</v>
      </c>
      <c r="M333" s="6" t="s">
        <v>3232</v>
      </c>
      <c r="N333" s="6" t="s">
        <v>3541</v>
      </c>
      <c r="O333" s="6" t="s">
        <v>3542</v>
      </c>
      <c r="V333" t="s">
        <v>1308</v>
      </c>
    </row>
    <row r="334" spans="2:22" hidden="1">
      <c r="B334" s="9">
        <v>3</v>
      </c>
      <c r="C334" s="10" t="s">
        <v>211</v>
      </c>
      <c r="D334" s="11" t="s">
        <v>458</v>
      </c>
      <c r="E334" s="12">
        <v>7</v>
      </c>
      <c r="F334" s="13" t="s">
        <v>607</v>
      </c>
      <c r="G334" s="11" t="s">
        <v>802</v>
      </c>
      <c r="H334" s="14">
        <v>10</v>
      </c>
      <c r="I334" s="15" t="s">
        <v>1541</v>
      </c>
      <c r="J334" s="19" t="s">
        <v>3543</v>
      </c>
      <c r="K334" s="109" t="s">
        <v>3507</v>
      </c>
      <c r="L334" s="109" t="s">
        <v>3544</v>
      </c>
      <c r="M334" s="6" t="s">
        <v>3232</v>
      </c>
      <c r="N334" s="6" t="s">
        <v>3545</v>
      </c>
      <c r="O334" s="6" t="s">
        <v>3546</v>
      </c>
      <c r="V334" t="s">
        <v>884</v>
      </c>
    </row>
    <row r="335" spans="2:22" hidden="1">
      <c r="B335" s="9">
        <v>3</v>
      </c>
      <c r="C335" s="10" t="s">
        <v>211</v>
      </c>
      <c r="D335" s="11" t="s">
        <v>458</v>
      </c>
      <c r="E335" s="12">
        <v>7</v>
      </c>
      <c r="F335" s="13" t="s">
        <v>607</v>
      </c>
      <c r="G335" s="11" t="s">
        <v>802</v>
      </c>
      <c r="H335" s="14">
        <v>11</v>
      </c>
      <c r="I335" s="15" t="s">
        <v>1659</v>
      </c>
      <c r="J335" s="19" t="s">
        <v>3547</v>
      </c>
      <c r="K335" s="109" t="s">
        <v>3507</v>
      </c>
      <c r="L335" s="109" t="s">
        <v>3548</v>
      </c>
      <c r="M335" s="6" t="s">
        <v>3232</v>
      </c>
      <c r="N335" s="6" t="s">
        <v>3549</v>
      </c>
      <c r="O335" s="6" t="s">
        <v>3550</v>
      </c>
      <c r="V335" t="s">
        <v>916</v>
      </c>
    </row>
    <row r="336" spans="2:22" hidden="1">
      <c r="B336" s="9">
        <v>3</v>
      </c>
      <c r="C336" s="10" t="s">
        <v>211</v>
      </c>
      <c r="D336" s="11" t="s">
        <v>458</v>
      </c>
      <c r="E336" s="12">
        <v>7</v>
      </c>
      <c r="F336" s="13" t="s">
        <v>607</v>
      </c>
      <c r="G336" s="11" t="s">
        <v>802</v>
      </c>
      <c r="H336" s="14">
        <v>12</v>
      </c>
      <c r="I336" s="15" t="s">
        <v>1670</v>
      </c>
      <c r="J336" s="19" t="s">
        <v>3551</v>
      </c>
      <c r="K336" s="109" t="s">
        <v>3507</v>
      </c>
      <c r="L336" s="109" t="s">
        <v>3552</v>
      </c>
      <c r="M336" s="6" t="s">
        <v>3232</v>
      </c>
      <c r="N336" s="6" t="s">
        <v>3553</v>
      </c>
      <c r="O336" s="6" t="s">
        <v>3554</v>
      </c>
      <c r="V336" t="s">
        <v>451</v>
      </c>
    </row>
    <row r="337" spans="2:22" hidden="1">
      <c r="B337" s="9">
        <v>3</v>
      </c>
      <c r="C337" s="10" t="s">
        <v>211</v>
      </c>
      <c r="D337" s="11" t="s">
        <v>458</v>
      </c>
      <c r="E337" s="12">
        <v>7</v>
      </c>
      <c r="F337" s="13" t="s">
        <v>607</v>
      </c>
      <c r="G337" s="11" t="s">
        <v>802</v>
      </c>
      <c r="H337" s="14">
        <v>13</v>
      </c>
      <c r="I337" s="15" t="s">
        <v>1712</v>
      </c>
      <c r="J337" s="19" t="s">
        <v>3555</v>
      </c>
      <c r="K337" s="109" t="s">
        <v>3507</v>
      </c>
      <c r="L337" s="109" t="s">
        <v>3556</v>
      </c>
      <c r="M337" s="6" t="s">
        <v>3232</v>
      </c>
      <c r="N337" s="6" t="s">
        <v>3557</v>
      </c>
      <c r="O337" s="6" t="s">
        <v>3558</v>
      </c>
      <c r="V337" t="s">
        <v>1245</v>
      </c>
    </row>
    <row r="338" spans="2:22" hidden="1">
      <c r="B338" s="9">
        <v>3</v>
      </c>
      <c r="C338" s="10" t="s">
        <v>211</v>
      </c>
      <c r="D338" s="11" t="s">
        <v>458</v>
      </c>
      <c r="E338" s="12">
        <v>7</v>
      </c>
      <c r="F338" s="13" t="s">
        <v>607</v>
      </c>
      <c r="G338" s="11" t="s">
        <v>802</v>
      </c>
      <c r="H338" s="14">
        <v>14</v>
      </c>
      <c r="I338" s="15" t="s">
        <v>976</v>
      </c>
      <c r="J338" s="19" t="s">
        <v>3559</v>
      </c>
      <c r="K338" s="109" t="s">
        <v>3507</v>
      </c>
      <c r="L338" s="109" t="s">
        <v>3560</v>
      </c>
      <c r="M338" s="6" t="s">
        <v>3232</v>
      </c>
      <c r="N338" s="6" t="s">
        <v>3561</v>
      </c>
      <c r="O338" s="6" t="s">
        <v>3562</v>
      </c>
      <c r="V338" t="s">
        <v>2055</v>
      </c>
    </row>
    <row r="339" spans="2:22" hidden="1">
      <c r="B339" s="9">
        <v>4</v>
      </c>
      <c r="C339" s="10" t="s">
        <v>221</v>
      </c>
      <c r="D339" s="11" t="s">
        <v>459</v>
      </c>
      <c r="E339" s="12">
        <v>1</v>
      </c>
      <c r="F339" s="13" t="s">
        <v>221</v>
      </c>
      <c r="G339" s="11" t="s">
        <v>803</v>
      </c>
      <c r="H339" s="14">
        <v>1</v>
      </c>
      <c r="I339" s="15" t="s">
        <v>221</v>
      </c>
      <c r="J339" s="19" t="s">
        <v>3563</v>
      </c>
      <c r="K339" s="109" t="s">
        <v>3564</v>
      </c>
      <c r="L339" s="109" t="s">
        <v>3564</v>
      </c>
      <c r="M339" s="6" t="s">
        <v>3565</v>
      </c>
      <c r="N339" s="6" t="s">
        <v>3566</v>
      </c>
      <c r="O339" s="6" t="s">
        <v>3567</v>
      </c>
      <c r="V339" t="s">
        <v>1327</v>
      </c>
    </row>
    <row r="340" spans="2:22" hidden="1">
      <c r="B340" s="9">
        <v>4</v>
      </c>
      <c r="C340" s="10" t="s">
        <v>221</v>
      </c>
      <c r="D340" s="11" t="s">
        <v>459</v>
      </c>
      <c r="E340" s="12">
        <v>1</v>
      </c>
      <c r="F340" s="13" t="s">
        <v>221</v>
      </c>
      <c r="G340" s="11" t="s">
        <v>803</v>
      </c>
      <c r="H340" s="14">
        <v>2</v>
      </c>
      <c r="I340" s="15" t="s">
        <v>728</v>
      </c>
      <c r="J340" s="19" t="s">
        <v>3568</v>
      </c>
      <c r="K340" s="109" t="s">
        <v>3564</v>
      </c>
      <c r="L340" s="109" t="s">
        <v>3569</v>
      </c>
      <c r="M340" s="6" t="s">
        <v>3565</v>
      </c>
      <c r="N340" s="6" t="s">
        <v>3570</v>
      </c>
      <c r="O340" s="6" t="s">
        <v>3571</v>
      </c>
      <c r="V340" t="s">
        <v>2242</v>
      </c>
    </row>
    <row r="341" spans="2:22" hidden="1">
      <c r="B341" s="9">
        <v>4</v>
      </c>
      <c r="C341" s="10" t="s">
        <v>221</v>
      </c>
      <c r="D341" s="11" t="s">
        <v>459</v>
      </c>
      <c r="E341" s="12">
        <v>1</v>
      </c>
      <c r="F341" s="13" t="s">
        <v>221</v>
      </c>
      <c r="G341" s="11" t="s">
        <v>803</v>
      </c>
      <c r="H341" s="14">
        <v>3</v>
      </c>
      <c r="I341" s="15" t="s">
        <v>1061</v>
      </c>
      <c r="J341" s="19" t="s">
        <v>3572</v>
      </c>
      <c r="K341" s="109" t="s">
        <v>3564</v>
      </c>
      <c r="L341" s="109" t="s">
        <v>3573</v>
      </c>
      <c r="M341" s="6" t="s">
        <v>3565</v>
      </c>
      <c r="N341" s="6" t="s">
        <v>3574</v>
      </c>
      <c r="O341" s="6" t="s">
        <v>3575</v>
      </c>
      <c r="V341" t="s">
        <v>2471</v>
      </c>
    </row>
    <row r="342" spans="2:22" hidden="1">
      <c r="B342" s="9">
        <v>4</v>
      </c>
      <c r="C342" s="10" t="s">
        <v>221</v>
      </c>
      <c r="D342" s="11" t="s">
        <v>459</v>
      </c>
      <c r="E342" s="12">
        <v>1</v>
      </c>
      <c r="F342" s="13" t="s">
        <v>221</v>
      </c>
      <c r="G342" s="11" t="s">
        <v>803</v>
      </c>
      <c r="H342" s="14">
        <v>4</v>
      </c>
      <c r="I342" s="15" t="s">
        <v>1155</v>
      </c>
      <c r="J342" s="19" t="s">
        <v>3576</v>
      </c>
      <c r="K342" s="109" t="s">
        <v>3564</v>
      </c>
      <c r="L342" s="109" t="s">
        <v>3577</v>
      </c>
      <c r="M342" s="6" t="s">
        <v>3565</v>
      </c>
      <c r="N342" s="6" t="s">
        <v>3578</v>
      </c>
      <c r="O342" s="6" t="s">
        <v>3579</v>
      </c>
      <c r="V342" t="s">
        <v>2064</v>
      </c>
    </row>
    <row r="343" spans="2:22" hidden="1">
      <c r="B343" s="9">
        <v>4</v>
      </c>
      <c r="C343" s="10" t="s">
        <v>221</v>
      </c>
      <c r="D343" s="11" t="s">
        <v>459</v>
      </c>
      <c r="E343" s="12">
        <v>1</v>
      </c>
      <c r="F343" s="13" t="s">
        <v>221</v>
      </c>
      <c r="G343" s="11" t="s">
        <v>803</v>
      </c>
      <c r="H343" s="14">
        <v>5</v>
      </c>
      <c r="I343" s="15" t="s">
        <v>1241</v>
      </c>
      <c r="J343" s="19" t="s">
        <v>3580</v>
      </c>
      <c r="K343" s="109" t="s">
        <v>3564</v>
      </c>
      <c r="L343" s="109" t="s">
        <v>3581</v>
      </c>
      <c r="M343" s="6" t="s">
        <v>3565</v>
      </c>
      <c r="N343" s="6" t="s">
        <v>3582</v>
      </c>
      <c r="O343" s="6" t="s">
        <v>3583</v>
      </c>
      <c r="V343" t="s">
        <v>937</v>
      </c>
    </row>
    <row r="344" spans="2:22" hidden="1">
      <c r="B344" s="9">
        <v>4</v>
      </c>
      <c r="C344" s="10" t="s">
        <v>221</v>
      </c>
      <c r="D344" s="11" t="s">
        <v>459</v>
      </c>
      <c r="E344" s="12">
        <v>1</v>
      </c>
      <c r="F344" s="13" t="s">
        <v>221</v>
      </c>
      <c r="G344" s="11" t="s">
        <v>803</v>
      </c>
      <c r="H344" s="14">
        <v>6</v>
      </c>
      <c r="I344" s="15" t="s">
        <v>1326</v>
      </c>
      <c r="J344" s="19" t="s">
        <v>3584</v>
      </c>
      <c r="K344" s="109" t="s">
        <v>3564</v>
      </c>
      <c r="L344" s="109" t="s">
        <v>3585</v>
      </c>
      <c r="M344" s="6" t="s">
        <v>3565</v>
      </c>
      <c r="N344" s="6" t="s">
        <v>3586</v>
      </c>
      <c r="O344" s="6" t="s">
        <v>3587</v>
      </c>
      <c r="V344" t="s">
        <v>1294</v>
      </c>
    </row>
    <row r="345" spans="2:22" hidden="1">
      <c r="B345" s="9">
        <v>4</v>
      </c>
      <c r="C345" s="10" t="s">
        <v>221</v>
      </c>
      <c r="D345" s="11" t="s">
        <v>459</v>
      </c>
      <c r="E345" s="12">
        <v>1</v>
      </c>
      <c r="F345" s="13" t="s">
        <v>221</v>
      </c>
      <c r="G345" s="11" t="s">
        <v>803</v>
      </c>
      <c r="H345" s="14">
        <v>7</v>
      </c>
      <c r="I345" s="15" t="s">
        <v>1402</v>
      </c>
      <c r="J345" s="19" t="s">
        <v>3588</v>
      </c>
      <c r="K345" s="109" t="s">
        <v>3564</v>
      </c>
      <c r="L345" s="109" t="s">
        <v>3589</v>
      </c>
      <c r="M345" s="6" t="s">
        <v>3565</v>
      </c>
      <c r="N345" s="6" t="s">
        <v>3590</v>
      </c>
      <c r="O345" s="6" t="s">
        <v>3591</v>
      </c>
      <c r="V345" t="s">
        <v>2097</v>
      </c>
    </row>
    <row r="346" spans="2:22" hidden="1">
      <c r="B346" s="9">
        <v>4</v>
      </c>
      <c r="C346" s="10" t="s">
        <v>221</v>
      </c>
      <c r="D346" s="11" t="s">
        <v>459</v>
      </c>
      <c r="E346" s="12">
        <v>1</v>
      </c>
      <c r="F346" s="13" t="s">
        <v>221</v>
      </c>
      <c r="G346" s="11" t="s">
        <v>803</v>
      </c>
      <c r="H346" s="14">
        <v>8</v>
      </c>
      <c r="I346" s="15" t="s">
        <v>1534</v>
      </c>
      <c r="J346" s="19" t="s">
        <v>3592</v>
      </c>
      <c r="K346" s="109" t="s">
        <v>3564</v>
      </c>
      <c r="L346" s="109" t="s">
        <v>3593</v>
      </c>
      <c r="M346" s="6" t="s">
        <v>3565</v>
      </c>
      <c r="N346" s="6" t="s">
        <v>3594</v>
      </c>
      <c r="O346" s="6" t="s">
        <v>3595</v>
      </c>
      <c r="V346" t="s">
        <v>2181</v>
      </c>
    </row>
    <row r="347" spans="2:22" hidden="1">
      <c r="B347" s="9">
        <v>4</v>
      </c>
      <c r="C347" s="10" t="s">
        <v>221</v>
      </c>
      <c r="D347" s="11" t="s">
        <v>459</v>
      </c>
      <c r="E347" s="12">
        <v>1</v>
      </c>
      <c r="F347" s="13" t="s">
        <v>221</v>
      </c>
      <c r="G347" s="11" t="s">
        <v>803</v>
      </c>
      <c r="H347" s="14">
        <v>9</v>
      </c>
      <c r="I347" s="15" t="s">
        <v>1583</v>
      </c>
      <c r="J347" s="19" t="s">
        <v>3596</v>
      </c>
      <c r="K347" s="109" t="s">
        <v>3564</v>
      </c>
      <c r="L347" s="109" t="s">
        <v>3597</v>
      </c>
      <c r="M347" s="6" t="s">
        <v>3565</v>
      </c>
      <c r="N347" s="6" t="s">
        <v>3598</v>
      </c>
      <c r="O347" s="6" t="s">
        <v>3599</v>
      </c>
      <c r="V347" t="s">
        <v>2068</v>
      </c>
    </row>
    <row r="348" spans="2:22" hidden="1">
      <c r="B348" s="9">
        <v>4</v>
      </c>
      <c r="C348" s="10" t="s">
        <v>221</v>
      </c>
      <c r="D348" s="11" t="s">
        <v>459</v>
      </c>
      <c r="E348" s="12">
        <v>1</v>
      </c>
      <c r="F348" s="13" t="s">
        <v>221</v>
      </c>
      <c r="G348" s="11" t="s">
        <v>803</v>
      </c>
      <c r="H348" s="14">
        <v>10</v>
      </c>
      <c r="I348" s="15" t="s">
        <v>1368</v>
      </c>
      <c r="J348" s="19" t="s">
        <v>3600</v>
      </c>
      <c r="K348" s="109" t="s">
        <v>3564</v>
      </c>
      <c r="L348" s="109" t="s">
        <v>3601</v>
      </c>
      <c r="M348" s="6" t="s">
        <v>3565</v>
      </c>
      <c r="N348" s="6" t="s">
        <v>3602</v>
      </c>
      <c r="O348" s="6" t="s">
        <v>3603</v>
      </c>
      <c r="V348" t="s">
        <v>996</v>
      </c>
    </row>
    <row r="349" spans="2:22" hidden="1">
      <c r="B349" s="9">
        <v>4</v>
      </c>
      <c r="C349" s="10" t="s">
        <v>221</v>
      </c>
      <c r="D349" s="11" t="s">
        <v>459</v>
      </c>
      <c r="E349" s="12">
        <v>1</v>
      </c>
      <c r="F349" s="13" t="s">
        <v>221</v>
      </c>
      <c r="G349" s="11" t="s">
        <v>803</v>
      </c>
      <c r="H349" s="14">
        <v>11</v>
      </c>
      <c r="I349" s="15" t="s">
        <v>1660</v>
      </c>
      <c r="J349" s="19" t="s">
        <v>3604</v>
      </c>
      <c r="K349" s="109" t="s">
        <v>3564</v>
      </c>
      <c r="L349" s="109" t="s">
        <v>3605</v>
      </c>
      <c r="M349" s="6" t="s">
        <v>3565</v>
      </c>
      <c r="N349" s="6" t="s">
        <v>3606</v>
      </c>
      <c r="O349" s="6" t="s">
        <v>3607</v>
      </c>
      <c r="V349" t="s">
        <v>1290</v>
      </c>
    </row>
    <row r="350" spans="2:22" hidden="1">
      <c r="B350" s="9">
        <v>4</v>
      </c>
      <c r="C350" s="10" t="s">
        <v>221</v>
      </c>
      <c r="D350" s="11" t="s">
        <v>459</v>
      </c>
      <c r="E350" s="12">
        <v>1</v>
      </c>
      <c r="F350" s="13" t="s">
        <v>221</v>
      </c>
      <c r="G350" s="11" t="s">
        <v>803</v>
      </c>
      <c r="H350" s="14">
        <v>12</v>
      </c>
      <c r="I350" s="15" t="s">
        <v>1689</v>
      </c>
      <c r="J350" s="19" t="s">
        <v>3608</v>
      </c>
      <c r="K350" s="109" t="s">
        <v>3564</v>
      </c>
      <c r="L350" s="109" t="s">
        <v>3609</v>
      </c>
      <c r="M350" s="6" t="s">
        <v>3565</v>
      </c>
      <c r="N350" s="6" t="s">
        <v>3610</v>
      </c>
      <c r="O350" s="6" t="s">
        <v>3611</v>
      </c>
      <c r="V350" t="s">
        <v>1340</v>
      </c>
    </row>
    <row r="351" spans="2:22" hidden="1">
      <c r="B351" s="9">
        <v>4</v>
      </c>
      <c r="C351" s="10" t="s">
        <v>221</v>
      </c>
      <c r="D351" s="11" t="s">
        <v>459</v>
      </c>
      <c r="E351" s="12">
        <v>1</v>
      </c>
      <c r="F351" s="13" t="s">
        <v>221</v>
      </c>
      <c r="G351" s="11" t="s">
        <v>803</v>
      </c>
      <c r="H351" s="14">
        <v>13</v>
      </c>
      <c r="I351" s="15" t="s">
        <v>1713</v>
      </c>
      <c r="J351" s="19" t="s">
        <v>3612</v>
      </c>
      <c r="K351" s="109" t="s">
        <v>3564</v>
      </c>
      <c r="L351" s="109" t="s">
        <v>3613</v>
      </c>
      <c r="M351" s="6" t="s">
        <v>3565</v>
      </c>
      <c r="N351" s="6" t="s">
        <v>3614</v>
      </c>
      <c r="O351" s="6" t="s">
        <v>3615</v>
      </c>
      <c r="V351" t="s">
        <v>994</v>
      </c>
    </row>
    <row r="352" spans="2:22" hidden="1">
      <c r="B352" s="9">
        <v>4</v>
      </c>
      <c r="C352" s="10" t="s">
        <v>221</v>
      </c>
      <c r="D352" s="11" t="s">
        <v>459</v>
      </c>
      <c r="E352" s="12">
        <v>1</v>
      </c>
      <c r="F352" s="13" t="s">
        <v>221</v>
      </c>
      <c r="G352" s="11" t="s">
        <v>803</v>
      </c>
      <c r="H352" s="14">
        <v>14</v>
      </c>
      <c r="I352" s="15" t="s">
        <v>1735</v>
      </c>
      <c r="J352" s="19" t="s">
        <v>3616</v>
      </c>
      <c r="K352" s="109" t="s">
        <v>3564</v>
      </c>
      <c r="L352" s="109" t="s">
        <v>3617</v>
      </c>
      <c r="M352" s="6" t="s">
        <v>3565</v>
      </c>
      <c r="N352" s="6" t="s">
        <v>3618</v>
      </c>
      <c r="O352" s="6" t="s">
        <v>3619</v>
      </c>
      <c r="V352" t="s">
        <v>2424</v>
      </c>
    </row>
    <row r="353" spans="2:22" hidden="1">
      <c r="B353" s="9">
        <v>4</v>
      </c>
      <c r="C353" s="10" t="s">
        <v>221</v>
      </c>
      <c r="D353" s="11" t="s">
        <v>459</v>
      </c>
      <c r="E353" s="12">
        <v>1</v>
      </c>
      <c r="F353" s="13" t="s">
        <v>221</v>
      </c>
      <c r="G353" s="11" t="s">
        <v>803</v>
      </c>
      <c r="H353" s="14">
        <v>15</v>
      </c>
      <c r="I353" s="15" t="s">
        <v>263</v>
      </c>
      <c r="J353" s="19" t="s">
        <v>3620</v>
      </c>
      <c r="K353" s="109" t="s">
        <v>3564</v>
      </c>
      <c r="L353" s="109" t="s">
        <v>3621</v>
      </c>
      <c r="M353" s="6" t="s">
        <v>3565</v>
      </c>
      <c r="N353" s="6" t="s">
        <v>3622</v>
      </c>
      <c r="O353" s="6" t="s">
        <v>3623</v>
      </c>
      <c r="V353" t="s">
        <v>547</v>
      </c>
    </row>
    <row r="354" spans="2:22" hidden="1">
      <c r="B354" s="9">
        <v>4</v>
      </c>
      <c r="C354" s="10" t="s">
        <v>221</v>
      </c>
      <c r="D354" s="11" t="s">
        <v>459</v>
      </c>
      <c r="E354" s="12">
        <v>1</v>
      </c>
      <c r="F354" s="13" t="s">
        <v>221</v>
      </c>
      <c r="G354" s="11" t="s">
        <v>803</v>
      </c>
      <c r="H354" s="14">
        <v>16</v>
      </c>
      <c r="I354" s="15" t="s">
        <v>1766</v>
      </c>
      <c r="J354" s="19" t="s">
        <v>3624</v>
      </c>
      <c r="K354" s="109" t="s">
        <v>3564</v>
      </c>
      <c r="L354" s="109" t="s">
        <v>3625</v>
      </c>
      <c r="M354" s="6" t="s">
        <v>3565</v>
      </c>
      <c r="N354" s="6" t="s">
        <v>3626</v>
      </c>
      <c r="O354" s="6" t="s">
        <v>3627</v>
      </c>
      <c r="V354" t="s">
        <v>534</v>
      </c>
    </row>
    <row r="355" spans="2:22" hidden="1">
      <c r="B355" s="9">
        <v>4</v>
      </c>
      <c r="C355" s="10" t="s">
        <v>221</v>
      </c>
      <c r="D355" s="11" t="s">
        <v>459</v>
      </c>
      <c r="E355" s="12">
        <v>1</v>
      </c>
      <c r="F355" s="13" t="s">
        <v>221</v>
      </c>
      <c r="G355" s="11" t="s">
        <v>803</v>
      </c>
      <c r="H355" s="14">
        <v>17</v>
      </c>
      <c r="I355" s="15" t="s">
        <v>1778</v>
      </c>
      <c r="J355" s="19" t="s">
        <v>3628</v>
      </c>
      <c r="K355" s="109" t="s">
        <v>3564</v>
      </c>
      <c r="L355" s="109" t="s">
        <v>3629</v>
      </c>
      <c r="M355" s="6" t="s">
        <v>3565</v>
      </c>
      <c r="N355" s="6" t="s">
        <v>3630</v>
      </c>
      <c r="O355" s="6" t="s">
        <v>3631</v>
      </c>
      <c r="V355" t="s">
        <v>2051</v>
      </c>
    </row>
    <row r="356" spans="2:22" hidden="1">
      <c r="B356" s="9">
        <v>4</v>
      </c>
      <c r="C356" s="10" t="s">
        <v>221</v>
      </c>
      <c r="D356" s="11" t="s">
        <v>459</v>
      </c>
      <c r="E356" s="12">
        <v>1</v>
      </c>
      <c r="F356" s="13" t="s">
        <v>221</v>
      </c>
      <c r="G356" s="11" t="s">
        <v>803</v>
      </c>
      <c r="H356" s="14">
        <v>18</v>
      </c>
      <c r="I356" s="15" t="s">
        <v>1791</v>
      </c>
      <c r="J356" s="19" t="s">
        <v>3632</v>
      </c>
      <c r="K356" s="109" t="s">
        <v>3564</v>
      </c>
      <c r="L356" s="109" t="s">
        <v>3633</v>
      </c>
      <c r="M356" s="6" t="s">
        <v>3565</v>
      </c>
      <c r="N356" s="6" t="s">
        <v>3634</v>
      </c>
      <c r="O356" s="6" t="s">
        <v>3635</v>
      </c>
      <c r="V356" t="s">
        <v>995</v>
      </c>
    </row>
    <row r="357" spans="2:22" hidden="1">
      <c r="B357" s="9">
        <v>4</v>
      </c>
      <c r="C357" s="10" t="s">
        <v>221</v>
      </c>
      <c r="D357" s="11" t="s">
        <v>459</v>
      </c>
      <c r="E357" s="12">
        <v>1</v>
      </c>
      <c r="F357" s="13" t="s">
        <v>221</v>
      </c>
      <c r="G357" s="11" t="s">
        <v>803</v>
      </c>
      <c r="H357" s="14">
        <v>19</v>
      </c>
      <c r="I357" s="15" t="s">
        <v>1802</v>
      </c>
      <c r="J357" s="19" t="s">
        <v>3636</v>
      </c>
      <c r="K357" s="109" t="s">
        <v>3564</v>
      </c>
      <c r="L357" s="109" t="s">
        <v>3637</v>
      </c>
      <c r="M357" s="6" t="s">
        <v>3565</v>
      </c>
      <c r="N357" s="6" t="s">
        <v>3638</v>
      </c>
      <c r="O357" s="6" t="s">
        <v>3639</v>
      </c>
      <c r="V357" t="s">
        <v>2205</v>
      </c>
    </row>
    <row r="358" spans="2:22" hidden="1">
      <c r="B358" s="9">
        <v>4</v>
      </c>
      <c r="C358" s="10" t="s">
        <v>221</v>
      </c>
      <c r="D358" s="11" t="s">
        <v>459</v>
      </c>
      <c r="E358" s="12">
        <v>1</v>
      </c>
      <c r="F358" s="13" t="s">
        <v>221</v>
      </c>
      <c r="G358" s="11" t="s">
        <v>803</v>
      </c>
      <c r="H358" s="14">
        <v>20</v>
      </c>
      <c r="I358" s="15" t="s">
        <v>1812</v>
      </c>
      <c r="J358" s="19" t="s">
        <v>3640</v>
      </c>
      <c r="K358" s="109" t="s">
        <v>3564</v>
      </c>
      <c r="L358" s="109" t="s">
        <v>3641</v>
      </c>
      <c r="M358" s="6" t="s">
        <v>3565</v>
      </c>
      <c r="N358" s="6" t="s">
        <v>3642</v>
      </c>
      <c r="O358" s="6" t="s">
        <v>3643</v>
      </c>
      <c r="V358" t="s">
        <v>908</v>
      </c>
    </row>
    <row r="359" spans="2:22" hidden="1">
      <c r="B359" s="9">
        <v>4</v>
      </c>
      <c r="C359" s="10" t="s">
        <v>221</v>
      </c>
      <c r="D359" s="11" t="s">
        <v>459</v>
      </c>
      <c r="E359" s="12">
        <v>1</v>
      </c>
      <c r="F359" s="13" t="s">
        <v>221</v>
      </c>
      <c r="G359" s="11" t="s">
        <v>803</v>
      </c>
      <c r="H359" s="14">
        <v>21</v>
      </c>
      <c r="I359" s="15" t="s">
        <v>1820</v>
      </c>
      <c r="J359" s="19" t="s">
        <v>3644</v>
      </c>
      <c r="K359" s="109" t="s">
        <v>3564</v>
      </c>
      <c r="L359" s="109" t="s">
        <v>3645</v>
      </c>
      <c r="M359" s="6" t="s">
        <v>3565</v>
      </c>
      <c r="N359" s="6" t="s">
        <v>3646</v>
      </c>
      <c r="O359" s="6" t="s">
        <v>3647</v>
      </c>
      <c r="V359" t="s">
        <v>992</v>
      </c>
    </row>
    <row r="360" spans="2:22" hidden="1">
      <c r="B360" s="9">
        <v>4</v>
      </c>
      <c r="C360" s="10" t="s">
        <v>221</v>
      </c>
      <c r="D360" s="11" t="s">
        <v>459</v>
      </c>
      <c r="E360" s="12">
        <v>1</v>
      </c>
      <c r="F360" s="13" t="s">
        <v>221</v>
      </c>
      <c r="G360" s="11" t="s">
        <v>803</v>
      </c>
      <c r="H360" s="14">
        <v>22</v>
      </c>
      <c r="I360" s="15" t="s">
        <v>1827</v>
      </c>
      <c r="J360" s="19" t="s">
        <v>3648</v>
      </c>
      <c r="K360" s="109" t="s">
        <v>3564</v>
      </c>
      <c r="L360" s="109" t="s">
        <v>3649</v>
      </c>
      <c r="M360" s="6" t="s">
        <v>3565</v>
      </c>
      <c r="N360" s="6" t="s">
        <v>3650</v>
      </c>
      <c r="O360" s="6" t="s">
        <v>3651</v>
      </c>
      <c r="V360" t="s">
        <v>1251</v>
      </c>
    </row>
    <row r="361" spans="2:22" hidden="1">
      <c r="B361" s="9">
        <v>4</v>
      </c>
      <c r="C361" s="10" t="s">
        <v>221</v>
      </c>
      <c r="D361" s="11" t="s">
        <v>459</v>
      </c>
      <c r="E361" s="12">
        <v>1</v>
      </c>
      <c r="F361" s="13" t="s">
        <v>221</v>
      </c>
      <c r="G361" s="11" t="s">
        <v>803</v>
      </c>
      <c r="H361" s="14">
        <v>23</v>
      </c>
      <c r="I361" s="15" t="s">
        <v>1833</v>
      </c>
      <c r="J361" s="19" t="s">
        <v>3652</v>
      </c>
      <c r="K361" s="109" t="s">
        <v>3564</v>
      </c>
      <c r="L361" s="109" t="s">
        <v>3653</v>
      </c>
      <c r="M361" s="6" t="s">
        <v>3565</v>
      </c>
      <c r="N361" s="6" t="s">
        <v>3654</v>
      </c>
      <c r="O361" s="6" t="s">
        <v>3655</v>
      </c>
      <c r="V361" t="s">
        <v>2396</v>
      </c>
    </row>
    <row r="362" spans="2:22" hidden="1">
      <c r="B362" s="9">
        <v>4</v>
      </c>
      <c r="C362" s="10" t="s">
        <v>221</v>
      </c>
      <c r="D362" s="11" t="s">
        <v>459</v>
      </c>
      <c r="E362" s="12">
        <v>1</v>
      </c>
      <c r="F362" s="13" t="s">
        <v>221</v>
      </c>
      <c r="G362" s="11" t="s">
        <v>803</v>
      </c>
      <c r="H362" s="14">
        <v>24</v>
      </c>
      <c r="I362" s="15" t="s">
        <v>1842</v>
      </c>
      <c r="J362" s="19" t="s">
        <v>3656</v>
      </c>
      <c r="K362" s="109" t="s">
        <v>3564</v>
      </c>
      <c r="L362" s="109" t="s">
        <v>3657</v>
      </c>
      <c r="M362" s="6" t="s">
        <v>3565</v>
      </c>
      <c r="N362" s="6" t="s">
        <v>3658</v>
      </c>
      <c r="O362" s="6" t="s">
        <v>3659</v>
      </c>
      <c r="V362" t="s">
        <v>505</v>
      </c>
    </row>
    <row r="363" spans="2:22" hidden="1">
      <c r="B363" s="9">
        <v>4</v>
      </c>
      <c r="C363" s="10" t="s">
        <v>221</v>
      </c>
      <c r="D363" s="11" t="s">
        <v>459</v>
      </c>
      <c r="E363" s="12">
        <v>1</v>
      </c>
      <c r="F363" s="13" t="s">
        <v>221</v>
      </c>
      <c r="G363" s="11" t="s">
        <v>803</v>
      </c>
      <c r="H363" s="14">
        <v>25</v>
      </c>
      <c r="I363" s="15" t="s">
        <v>1850</v>
      </c>
      <c r="J363" s="19" t="s">
        <v>3660</v>
      </c>
      <c r="K363" s="109" t="s">
        <v>3564</v>
      </c>
      <c r="L363" s="109" t="s">
        <v>3661</v>
      </c>
      <c r="M363" s="6" t="s">
        <v>3565</v>
      </c>
      <c r="N363" s="6" t="s">
        <v>3662</v>
      </c>
      <c r="O363" s="6" t="s">
        <v>3663</v>
      </c>
      <c r="V363" t="s">
        <v>1279</v>
      </c>
    </row>
    <row r="364" spans="2:22" hidden="1">
      <c r="B364" s="9">
        <v>4</v>
      </c>
      <c r="C364" s="10" t="s">
        <v>221</v>
      </c>
      <c r="D364" s="11" t="s">
        <v>459</v>
      </c>
      <c r="E364" s="12">
        <v>1</v>
      </c>
      <c r="F364" s="13" t="s">
        <v>221</v>
      </c>
      <c r="G364" s="11" t="s">
        <v>803</v>
      </c>
      <c r="H364" s="14">
        <v>26</v>
      </c>
      <c r="I364" s="15" t="s">
        <v>1857</v>
      </c>
      <c r="J364" s="19" t="s">
        <v>3664</v>
      </c>
      <c r="K364" s="109" t="s">
        <v>3564</v>
      </c>
      <c r="L364" s="109" t="s">
        <v>3665</v>
      </c>
      <c r="M364" s="6" t="s">
        <v>3565</v>
      </c>
      <c r="N364" s="6" t="s">
        <v>3666</v>
      </c>
      <c r="O364" s="6" t="s">
        <v>3667</v>
      </c>
      <c r="V364" t="s">
        <v>1375</v>
      </c>
    </row>
    <row r="365" spans="2:22" hidden="1">
      <c r="B365" s="9">
        <v>4</v>
      </c>
      <c r="C365" s="10" t="s">
        <v>221</v>
      </c>
      <c r="D365" s="11" t="s">
        <v>459</v>
      </c>
      <c r="E365" s="12">
        <v>1</v>
      </c>
      <c r="F365" s="13" t="s">
        <v>221</v>
      </c>
      <c r="G365" s="11" t="s">
        <v>803</v>
      </c>
      <c r="H365" s="14">
        <v>27</v>
      </c>
      <c r="I365" s="15" t="s">
        <v>1864</v>
      </c>
      <c r="J365" s="19" t="s">
        <v>3668</v>
      </c>
      <c r="K365" s="109" t="s">
        <v>3564</v>
      </c>
      <c r="L365" s="109" t="s">
        <v>3669</v>
      </c>
      <c r="M365" s="6" t="s">
        <v>3565</v>
      </c>
      <c r="N365" s="6" t="s">
        <v>3670</v>
      </c>
      <c r="O365" s="6" t="s">
        <v>3671</v>
      </c>
      <c r="V365" t="s">
        <v>234</v>
      </c>
    </row>
    <row r="366" spans="2:22" hidden="1">
      <c r="B366" s="9">
        <v>4</v>
      </c>
      <c r="C366" s="10" t="s">
        <v>221</v>
      </c>
      <c r="D366" s="11" t="s">
        <v>459</v>
      </c>
      <c r="E366" s="12">
        <v>1</v>
      </c>
      <c r="F366" s="13" t="s">
        <v>221</v>
      </c>
      <c r="G366" s="11" t="s">
        <v>803</v>
      </c>
      <c r="H366" s="14">
        <v>28</v>
      </c>
      <c r="I366" s="15" t="s">
        <v>1871</v>
      </c>
      <c r="J366" s="19" t="s">
        <v>3672</v>
      </c>
      <c r="K366" s="109" t="s">
        <v>3564</v>
      </c>
      <c r="L366" s="109" t="s">
        <v>3673</v>
      </c>
      <c r="M366" s="6" t="s">
        <v>3565</v>
      </c>
      <c r="N366" s="6" t="s">
        <v>3674</v>
      </c>
      <c r="O366" s="6" t="s">
        <v>3675</v>
      </c>
      <c r="V366" t="s">
        <v>900</v>
      </c>
    </row>
    <row r="367" spans="2:22" hidden="1">
      <c r="B367" s="9">
        <v>4</v>
      </c>
      <c r="C367" s="10" t="s">
        <v>221</v>
      </c>
      <c r="D367" s="11" t="s">
        <v>459</v>
      </c>
      <c r="E367" s="12">
        <v>1</v>
      </c>
      <c r="F367" s="13" t="s">
        <v>221</v>
      </c>
      <c r="G367" s="11" t="s">
        <v>803</v>
      </c>
      <c r="H367" s="14">
        <v>29</v>
      </c>
      <c r="I367" s="15" t="s">
        <v>1469</v>
      </c>
      <c r="J367" s="19" t="s">
        <v>3676</v>
      </c>
      <c r="K367" s="109" t="s">
        <v>3564</v>
      </c>
      <c r="L367" s="109" t="s">
        <v>3677</v>
      </c>
      <c r="M367" s="6" t="s">
        <v>3565</v>
      </c>
      <c r="N367" s="6" t="s">
        <v>3678</v>
      </c>
      <c r="O367" s="6" t="s">
        <v>3679</v>
      </c>
      <c r="V367" t="s">
        <v>933</v>
      </c>
    </row>
    <row r="368" spans="2:22" hidden="1">
      <c r="B368" s="9">
        <v>4</v>
      </c>
      <c r="C368" s="10" t="s">
        <v>221</v>
      </c>
      <c r="D368" s="11" t="s">
        <v>459</v>
      </c>
      <c r="E368" s="12">
        <v>2</v>
      </c>
      <c r="F368" s="13" t="s">
        <v>486</v>
      </c>
      <c r="G368" s="11" t="s">
        <v>804</v>
      </c>
      <c r="H368" s="14">
        <v>1</v>
      </c>
      <c r="I368" s="15" t="s">
        <v>486</v>
      </c>
      <c r="J368" s="19" t="s">
        <v>3680</v>
      </c>
      <c r="K368" s="109" t="s">
        <v>3681</v>
      </c>
      <c r="L368" s="109" t="s">
        <v>3682</v>
      </c>
      <c r="M368" s="6" t="s">
        <v>3565</v>
      </c>
      <c r="N368" s="6" t="s">
        <v>3683</v>
      </c>
      <c r="O368" s="6" t="s">
        <v>3684</v>
      </c>
      <c r="V368" t="s">
        <v>548</v>
      </c>
    </row>
    <row r="369" spans="2:22" hidden="1">
      <c r="B369" s="9">
        <v>4</v>
      </c>
      <c r="C369" s="10" t="s">
        <v>221</v>
      </c>
      <c r="D369" s="11" t="s">
        <v>459</v>
      </c>
      <c r="E369" s="12">
        <v>2</v>
      </c>
      <c r="F369" s="13" t="s">
        <v>486</v>
      </c>
      <c r="G369" s="11" t="s">
        <v>804</v>
      </c>
      <c r="H369" s="14">
        <v>2</v>
      </c>
      <c r="I369" s="15" t="s">
        <v>977</v>
      </c>
      <c r="J369" s="19" t="s">
        <v>3685</v>
      </c>
      <c r="K369" s="109" t="s">
        <v>3681</v>
      </c>
      <c r="L369" s="109" t="s">
        <v>3686</v>
      </c>
      <c r="M369" s="6" t="s">
        <v>3565</v>
      </c>
      <c r="N369" s="6" t="s">
        <v>3687</v>
      </c>
      <c r="O369" s="6" t="s">
        <v>3688</v>
      </c>
      <c r="V369" t="s">
        <v>1105</v>
      </c>
    </row>
    <row r="370" spans="2:22" hidden="1">
      <c r="B370" s="9">
        <v>4</v>
      </c>
      <c r="C370" s="10" t="s">
        <v>221</v>
      </c>
      <c r="D370" s="11" t="s">
        <v>459</v>
      </c>
      <c r="E370" s="12">
        <v>2</v>
      </c>
      <c r="F370" s="13" t="s">
        <v>486</v>
      </c>
      <c r="G370" s="11" t="s">
        <v>804</v>
      </c>
      <c r="H370" s="14">
        <v>3</v>
      </c>
      <c r="I370" s="15" t="s">
        <v>1062</v>
      </c>
      <c r="J370" s="19" t="s">
        <v>3689</v>
      </c>
      <c r="K370" s="109" t="s">
        <v>3681</v>
      </c>
      <c r="L370" s="109" t="s">
        <v>3690</v>
      </c>
      <c r="M370" s="6" t="s">
        <v>3565</v>
      </c>
      <c r="N370" s="6" t="s">
        <v>3691</v>
      </c>
      <c r="O370" s="6" t="s">
        <v>3692</v>
      </c>
      <c r="V370" t="s">
        <v>481</v>
      </c>
    </row>
    <row r="371" spans="2:22" hidden="1">
      <c r="B371" s="9">
        <v>4</v>
      </c>
      <c r="C371" s="10" t="s">
        <v>221</v>
      </c>
      <c r="D371" s="11" t="s">
        <v>459</v>
      </c>
      <c r="E371" s="12">
        <v>2</v>
      </c>
      <c r="F371" s="13" t="s">
        <v>486</v>
      </c>
      <c r="G371" s="11" t="s">
        <v>804</v>
      </c>
      <c r="H371" s="14">
        <v>4</v>
      </c>
      <c r="I371" s="15" t="s">
        <v>577</v>
      </c>
      <c r="J371" s="19" t="s">
        <v>3693</v>
      </c>
      <c r="K371" s="109" t="s">
        <v>3681</v>
      </c>
      <c r="L371" s="109" t="s">
        <v>3694</v>
      </c>
      <c r="M371" s="6" t="s">
        <v>3565</v>
      </c>
      <c r="N371" s="6" t="s">
        <v>3695</v>
      </c>
      <c r="O371" s="6" t="s">
        <v>3696</v>
      </c>
      <c r="V371" t="s">
        <v>984</v>
      </c>
    </row>
    <row r="372" spans="2:22" hidden="1">
      <c r="B372" s="9">
        <v>4</v>
      </c>
      <c r="C372" s="10" t="s">
        <v>221</v>
      </c>
      <c r="D372" s="11" t="s">
        <v>459</v>
      </c>
      <c r="E372" s="12">
        <v>2</v>
      </c>
      <c r="F372" s="13" t="s">
        <v>486</v>
      </c>
      <c r="G372" s="11" t="s">
        <v>804</v>
      </c>
      <c r="H372" s="14">
        <v>5</v>
      </c>
      <c r="I372" s="15" t="s">
        <v>1242</v>
      </c>
      <c r="J372" s="19" t="s">
        <v>3697</v>
      </c>
      <c r="K372" s="109" t="s">
        <v>3681</v>
      </c>
      <c r="L372" s="109" t="s">
        <v>3698</v>
      </c>
      <c r="M372" s="6" t="s">
        <v>3565</v>
      </c>
      <c r="N372" s="6" t="s">
        <v>3699</v>
      </c>
      <c r="O372" s="6" t="s">
        <v>3700</v>
      </c>
      <c r="V372" t="s">
        <v>2467</v>
      </c>
    </row>
    <row r="373" spans="2:22" hidden="1">
      <c r="B373" s="9">
        <v>4</v>
      </c>
      <c r="C373" s="10" t="s">
        <v>221</v>
      </c>
      <c r="D373" s="11" t="s">
        <v>459</v>
      </c>
      <c r="E373" s="12">
        <v>2</v>
      </c>
      <c r="F373" s="13" t="s">
        <v>486</v>
      </c>
      <c r="G373" s="11" t="s">
        <v>804</v>
      </c>
      <c r="H373" s="14">
        <v>6</v>
      </c>
      <c r="I373" s="15" t="s">
        <v>273</v>
      </c>
      <c r="J373" s="19" t="s">
        <v>3701</v>
      </c>
      <c r="K373" s="109" t="s">
        <v>3681</v>
      </c>
      <c r="L373" s="109" t="s">
        <v>3702</v>
      </c>
      <c r="M373" s="6" t="s">
        <v>3565</v>
      </c>
      <c r="N373" s="6" t="s">
        <v>3703</v>
      </c>
      <c r="O373" s="6" t="s">
        <v>3704</v>
      </c>
      <c r="V373" t="s">
        <v>1054</v>
      </c>
    </row>
    <row r="374" spans="2:22" hidden="1">
      <c r="B374" s="9">
        <v>4</v>
      </c>
      <c r="C374" s="10" t="s">
        <v>221</v>
      </c>
      <c r="D374" s="11" t="s">
        <v>459</v>
      </c>
      <c r="E374" s="12">
        <v>2</v>
      </c>
      <c r="F374" s="13" t="s">
        <v>486</v>
      </c>
      <c r="G374" s="11" t="s">
        <v>804</v>
      </c>
      <c r="H374" s="14">
        <v>7</v>
      </c>
      <c r="I374" s="15" t="s">
        <v>1403</v>
      </c>
      <c r="J374" s="19" t="s">
        <v>3705</v>
      </c>
      <c r="K374" s="109" t="s">
        <v>3681</v>
      </c>
      <c r="L374" s="109" t="s">
        <v>3706</v>
      </c>
      <c r="M374" s="6" t="s">
        <v>3565</v>
      </c>
      <c r="N374" s="6" t="s">
        <v>3707</v>
      </c>
      <c r="O374" s="6" t="s">
        <v>3708</v>
      </c>
      <c r="V374" t="s">
        <v>2227</v>
      </c>
    </row>
    <row r="375" spans="2:22" hidden="1">
      <c r="B375" s="9">
        <v>4</v>
      </c>
      <c r="C375" s="10" t="s">
        <v>221</v>
      </c>
      <c r="D375" s="11" t="s">
        <v>459</v>
      </c>
      <c r="E375" s="12">
        <v>2</v>
      </c>
      <c r="F375" s="13" t="s">
        <v>486</v>
      </c>
      <c r="G375" s="11" t="s">
        <v>804</v>
      </c>
      <c r="H375" s="14">
        <v>8</v>
      </c>
      <c r="I375" s="15" t="s">
        <v>1470</v>
      </c>
      <c r="J375" s="19" t="s">
        <v>3709</v>
      </c>
      <c r="K375" s="109" t="s">
        <v>3681</v>
      </c>
      <c r="L375" s="109" t="s">
        <v>3710</v>
      </c>
      <c r="M375" s="6" t="s">
        <v>3565</v>
      </c>
      <c r="N375" s="6" t="s">
        <v>3711</v>
      </c>
      <c r="O375" s="6" t="s">
        <v>3712</v>
      </c>
      <c r="V375" t="s">
        <v>2292</v>
      </c>
    </row>
    <row r="376" spans="2:22" hidden="1">
      <c r="B376" s="9">
        <v>4</v>
      </c>
      <c r="C376" s="10" t="s">
        <v>221</v>
      </c>
      <c r="D376" s="11" t="s">
        <v>459</v>
      </c>
      <c r="E376" s="12">
        <v>3</v>
      </c>
      <c r="F376" s="13" t="s">
        <v>522</v>
      </c>
      <c r="G376" s="11" t="s">
        <v>805</v>
      </c>
      <c r="H376" s="14">
        <v>1</v>
      </c>
      <c r="I376" s="15" t="s">
        <v>522</v>
      </c>
      <c r="J376" s="19" t="s">
        <v>3713</v>
      </c>
      <c r="K376" s="109" t="s">
        <v>3714</v>
      </c>
      <c r="L376" s="109" t="s">
        <v>3715</v>
      </c>
      <c r="M376" s="6" t="s">
        <v>3565</v>
      </c>
      <c r="N376" s="6" t="s">
        <v>3716</v>
      </c>
      <c r="O376" s="6" t="s">
        <v>3717</v>
      </c>
      <c r="V376" t="s">
        <v>2125</v>
      </c>
    </row>
    <row r="377" spans="2:22" hidden="1">
      <c r="B377" s="9">
        <v>4</v>
      </c>
      <c r="C377" s="10" t="s">
        <v>221</v>
      </c>
      <c r="D377" s="11" t="s">
        <v>459</v>
      </c>
      <c r="E377" s="12">
        <v>3</v>
      </c>
      <c r="F377" s="13" t="s">
        <v>522</v>
      </c>
      <c r="G377" s="11" t="s">
        <v>805</v>
      </c>
      <c r="H377" s="14">
        <v>2</v>
      </c>
      <c r="I377" s="15" t="s">
        <v>213</v>
      </c>
      <c r="J377" s="19" t="s">
        <v>3718</v>
      </c>
      <c r="K377" s="109" t="s">
        <v>3714</v>
      </c>
      <c r="L377" s="109" t="s">
        <v>3719</v>
      </c>
      <c r="M377" s="6" t="s">
        <v>3565</v>
      </c>
      <c r="N377" s="6" t="s">
        <v>3720</v>
      </c>
      <c r="O377" s="6" t="s">
        <v>3721</v>
      </c>
      <c r="V377" t="s">
        <v>2211</v>
      </c>
    </row>
    <row r="378" spans="2:22" hidden="1">
      <c r="B378" s="9">
        <v>4</v>
      </c>
      <c r="C378" s="10" t="s">
        <v>221</v>
      </c>
      <c r="D378" s="11" t="s">
        <v>459</v>
      </c>
      <c r="E378" s="12">
        <v>3</v>
      </c>
      <c r="F378" s="13" t="s">
        <v>522</v>
      </c>
      <c r="G378" s="11" t="s">
        <v>805</v>
      </c>
      <c r="H378" s="14">
        <v>3</v>
      </c>
      <c r="I378" s="15" t="s">
        <v>978</v>
      </c>
      <c r="J378" s="19" t="s">
        <v>3722</v>
      </c>
      <c r="K378" s="109" t="s">
        <v>3714</v>
      </c>
      <c r="L378" s="109" t="s">
        <v>3723</v>
      </c>
      <c r="M378" s="6" t="s">
        <v>3565</v>
      </c>
      <c r="N378" s="6" t="s">
        <v>3724</v>
      </c>
      <c r="O378" s="6" t="s">
        <v>3725</v>
      </c>
      <c r="V378" t="s">
        <v>2395</v>
      </c>
    </row>
    <row r="379" spans="2:22" hidden="1">
      <c r="B379" s="9">
        <v>4</v>
      </c>
      <c r="C379" s="10" t="s">
        <v>221</v>
      </c>
      <c r="D379" s="11" t="s">
        <v>459</v>
      </c>
      <c r="E379" s="12">
        <v>3</v>
      </c>
      <c r="F379" s="13" t="s">
        <v>522</v>
      </c>
      <c r="G379" s="11" t="s">
        <v>805</v>
      </c>
      <c r="H379" s="14">
        <v>4</v>
      </c>
      <c r="I379" s="15" t="s">
        <v>1063</v>
      </c>
      <c r="J379" s="19" t="s">
        <v>3726</v>
      </c>
      <c r="K379" s="109" t="s">
        <v>3714</v>
      </c>
      <c r="L379" s="109" t="s">
        <v>3727</v>
      </c>
      <c r="M379" s="6" t="s">
        <v>3565</v>
      </c>
      <c r="N379" s="6" t="s">
        <v>3728</v>
      </c>
      <c r="O379" s="6" t="s">
        <v>3729</v>
      </c>
      <c r="V379" t="s">
        <v>2320</v>
      </c>
    </row>
    <row r="380" spans="2:22" hidden="1">
      <c r="B380" s="9">
        <v>4</v>
      </c>
      <c r="C380" s="10" t="s">
        <v>221</v>
      </c>
      <c r="D380" s="11" t="s">
        <v>459</v>
      </c>
      <c r="E380" s="12">
        <v>3</v>
      </c>
      <c r="F380" s="13" t="s">
        <v>522</v>
      </c>
      <c r="G380" s="11" t="s">
        <v>805</v>
      </c>
      <c r="H380" s="14">
        <v>5</v>
      </c>
      <c r="I380" s="15" t="s">
        <v>1156</v>
      </c>
      <c r="J380" s="19" t="s">
        <v>3730</v>
      </c>
      <c r="K380" s="109" t="s">
        <v>3714</v>
      </c>
      <c r="L380" s="109" t="s">
        <v>3731</v>
      </c>
      <c r="M380" s="6" t="s">
        <v>3565</v>
      </c>
      <c r="N380" s="6" t="s">
        <v>3732</v>
      </c>
      <c r="O380" s="6" t="s">
        <v>3733</v>
      </c>
      <c r="V380" t="s">
        <v>716</v>
      </c>
    </row>
    <row r="381" spans="2:22" hidden="1">
      <c r="B381" s="9">
        <v>4</v>
      </c>
      <c r="C381" s="10" t="s">
        <v>221</v>
      </c>
      <c r="D381" s="11" t="s">
        <v>459</v>
      </c>
      <c r="E381" s="12">
        <v>3</v>
      </c>
      <c r="F381" s="13" t="s">
        <v>522</v>
      </c>
      <c r="G381" s="11" t="s">
        <v>805</v>
      </c>
      <c r="H381" s="14">
        <v>6</v>
      </c>
      <c r="I381" s="15" t="s">
        <v>1243</v>
      </c>
      <c r="J381" s="19" t="s">
        <v>3734</v>
      </c>
      <c r="K381" s="109" t="s">
        <v>3714</v>
      </c>
      <c r="L381" s="109" t="s">
        <v>3735</v>
      </c>
      <c r="M381" s="6" t="s">
        <v>3565</v>
      </c>
      <c r="N381" s="6" t="s">
        <v>3736</v>
      </c>
      <c r="O381" s="6" t="s">
        <v>3737</v>
      </c>
      <c r="V381" t="s">
        <v>903</v>
      </c>
    </row>
    <row r="382" spans="2:22" hidden="1">
      <c r="B382" s="9">
        <v>4</v>
      </c>
      <c r="C382" s="10" t="s">
        <v>221</v>
      </c>
      <c r="D382" s="11" t="s">
        <v>459</v>
      </c>
      <c r="E382" s="12">
        <v>3</v>
      </c>
      <c r="F382" s="13" t="s">
        <v>522</v>
      </c>
      <c r="G382" s="11" t="s">
        <v>805</v>
      </c>
      <c r="H382" s="14">
        <v>7</v>
      </c>
      <c r="I382" s="15" t="s">
        <v>1404</v>
      </c>
      <c r="J382" s="19" t="s">
        <v>3738</v>
      </c>
      <c r="K382" s="109" t="s">
        <v>3714</v>
      </c>
      <c r="L382" s="109" t="s">
        <v>3739</v>
      </c>
      <c r="M382" s="6" t="s">
        <v>3565</v>
      </c>
      <c r="N382" s="6" t="s">
        <v>3740</v>
      </c>
      <c r="O382" s="6" t="s">
        <v>3741</v>
      </c>
      <c r="V382" t="s">
        <v>1362</v>
      </c>
    </row>
    <row r="383" spans="2:22" hidden="1">
      <c r="B383" s="9">
        <v>4</v>
      </c>
      <c r="C383" s="10" t="s">
        <v>221</v>
      </c>
      <c r="D383" s="11" t="s">
        <v>459</v>
      </c>
      <c r="E383" s="12">
        <v>3</v>
      </c>
      <c r="F383" s="13" t="s">
        <v>522</v>
      </c>
      <c r="G383" s="11" t="s">
        <v>805</v>
      </c>
      <c r="H383" s="14">
        <v>8</v>
      </c>
      <c r="I383" s="15" t="s">
        <v>1471</v>
      </c>
      <c r="J383" s="19" t="s">
        <v>3742</v>
      </c>
      <c r="K383" s="109" t="s">
        <v>3714</v>
      </c>
      <c r="L383" s="109" t="s">
        <v>3743</v>
      </c>
      <c r="M383" s="6" t="s">
        <v>3565</v>
      </c>
      <c r="N383" s="6" t="s">
        <v>3744</v>
      </c>
      <c r="O383" s="6" t="s">
        <v>3745</v>
      </c>
      <c r="V383" t="s">
        <v>886</v>
      </c>
    </row>
    <row r="384" spans="2:22" hidden="1">
      <c r="B384" s="9">
        <v>4</v>
      </c>
      <c r="C384" s="10" t="s">
        <v>221</v>
      </c>
      <c r="D384" s="11" t="s">
        <v>459</v>
      </c>
      <c r="E384" s="12">
        <v>3</v>
      </c>
      <c r="F384" s="13" t="s">
        <v>522</v>
      </c>
      <c r="G384" s="11" t="s">
        <v>805</v>
      </c>
      <c r="H384" s="14">
        <v>9</v>
      </c>
      <c r="I384" s="15" t="s">
        <v>1535</v>
      </c>
      <c r="J384" s="19" t="s">
        <v>3746</v>
      </c>
      <c r="K384" s="109" t="s">
        <v>3714</v>
      </c>
      <c r="L384" s="109" t="s">
        <v>3747</v>
      </c>
      <c r="M384" s="6" t="s">
        <v>3565</v>
      </c>
      <c r="N384" s="6" t="s">
        <v>3748</v>
      </c>
      <c r="O384" s="6" t="s">
        <v>3749</v>
      </c>
      <c r="V384" t="s">
        <v>954</v>
      </c>
    </row>
    <row r="385" spans="2:22" hidden="1">
      <c r="B385" s="9">
        <v>4</v>
      </c>
      <c r="C385" s="10" t="s">
        <v>221</v>
      </c>
      <c r="D385" s="11" t="s">
        <v>459</v>
      </c>
      <c r="E385" s="12">
        <v>3</v>
      </c>
      <c r="F385" s="13" t="s">
        <v>522</v>
      </c>
      <c r="G385" s="11" t="s">
        <v>805</v>
      </c>
      <c r="H385" s="14">
        <v>10</v>
      </c>
      <c r="I385" s="15" t="s">
        <v>1584</v>
      </c>
      <c r="J385" s="19" t="s">
        <v>3750</v>
      </c>
      <c r="K385" s="109" t="s">
        <v>3714</v>
      </c>
      <c r="L385" s="109" t="s">
        <v>3751</v>
      </c>
      <c r="M385" s="6" t="s">
        <v>3565</v>
      </c>
      <c r="N385" s="6" t="s">
        <v>3752</v>
      </c>
      <c r="O385" s="6" t="s">
        <v>3753</v>
      </c>
      <c r="V385" t="s">
        <v>2192</v>
      </c>
    </row>
    <row r="386" spans="2:22" hidden="1">
      <c r="B386" s="9">
        <v>4</v>
      </c>
      <c r="C386" s="10" t="s">
        <v>221</v>
      </c>
      <c r="D386" s="11" t="s">
        <v>459</v>
      </c>
      <c r="E386" s="12">
        <v>3</v>
      </c>
      <c r="F386" s="13" t="s">
        <v>522</v>
      </c>
      <c r="G386" s="11" t="s">
        <v>805</v>
      </c>
      <c r="H386" s="14">
        <v>11</v>
      </c>
      <c r="I386" s="15" t="s">
        <v>1625</v>
      </c>
      <c r="J386" s="19" t="s">
        <v>3754</v>
      </c>
      <c r="K386" s="109" t="s">
        <v>3714</v>
      </c>
      <c r="L386" s="109" t="s">
        <v>3755</v>
      </c>
      <c r="M386" s="6" t="s">
        <v>3565</v>
      </c>
      <c r="N386" s="6" t="s">
        <v>3756</v>
      </c>
      <c r="O386" s="6" t="s">
        <v>3757</v>
      </c>
      <c r="V386" t="s">
        <v>890</v>
      </c>
    </row>
    <row r="387" spans="2:22" hidden="1">
      <c r="B387" s="9">
        <v>4</v>
      </c>
      <c r="C387" s="10" t="s">
        <v>221</v>
      </c>
      <c r="D387" s="11" t="s">
        <v>459</v>
      </c>
      <c r="E387" s="12">
        <v>3</v>
      </c>
      <c r="F387" s="13" t="s">
        <v>522</v>
      </c>
      <c r="G387" s="11" t="s">
        <v>805</v>
      </c>
      <c r="H387" s="14">
        <v>12</v>
      </c>
      <c r="I387" s="15" t="s">
        <v>1661</v>
      </c>
      <c r="J387" s="19" t="s">
        <v>3758</v>
      </c>
      <c r="K387" s="109" t="s">
        <v>3714</v>
      </c>
      <c r="L387" s="109" t="s">
        <v>3759</v>
      </c>
      <c r="M387" s="6" t="s">
        <v>3565</v>
      </c>
      <c r="N387" s="6" t="s">
        <v>3760</v>
      </c>
      <c r="O387" s="6" t="s">
        <v>3761</v>
      </c>
      <c r="V387" t="s">
        <v>1059</v>
      </c>
    </row>
    <row r="388" spans="2:22" hidden="1">
      <c r="B388" s="9">
        <v>4</v>
      </c>
      <c r="C388" s="10" t="s">
        <v>221</v>
      </c>
      <c r="D388" s="11" t="s">
        <v>459</v>
      </c>
      <c r="E388" s="12">
        <v>3</v>
      </c>
      <c r="F388" s="13" t="s">
        <v>522</v>
      </c>
      <c r="G388" s="11" t="s">
        <v>805</v>
      </c>
      <c r="H388" s="14">
        <v>13</v>
      </c>
      <c r="I388" s="15" t="s">
        <v>1690</v>
      </c>
      <c r="J388" s="19" t="s">
        <v>3762</v>
      </c>
      <c r="K388" s="109" t="s">
        <v>3714</v>
      </c>
      <c r="L388" s="109" t="s">
        <v>3763</v>
      </c>
      <c r="M388" s="6" t="s">
        <v>3565</v>
      </c>
      <c r="N388" s="6" t="s">
        <v>3764</v>
      </c>
      <c r="O388" s="6" t="s">
        <v>3765</v>
      </c>
      <c r="V388" t="s">
        <v>1141</v>
      </c>
    </row>
    <row r="389" spans="2:22" hidden="1">
      <c r="B389" s="9">
        <v>4</v>
      </c>
      <c r="C389" s="10" t="s">
        <v>221</v>
      </c>
      <c r="D389" s="11" t="s">
        <v>459</v>
      </c>
      <c r="E389" s="12">
        <v>4</v>
      </c>
      <c r="F389" s="13" t="s">
        <v>545</v>
      </c>
      <c r="G389" s="11" t="s">
        <v>806</v>
      </c>
      <c r="H389" s="14">
        <v>1</v>
      </c>
      <c r="I389" s="15" t="s">
        <v>979</v>
      </c>
      <c r="J389" s="19" t="s">
        <v>3766</v>
      </c>
      <c r="K389" s="109" t="s">
        <v>3767</v>
      </c>
      <c r="L389" s="109" t="s">
        <v>3768</v>
      </c>
      <c r="M389" s="6" t="s">
        <v>3565</v>
      </c>
      <c r="N389" s="6" t="s">
        <v>3769</v>
      </c>
      <c r="O389" s="6" t="s">
        <v>3770</v>
      </c>
      <c r="V389" t="s">
        <v>2105</v>
      </c>
    </row>
    <row r="390" spans="2:22" hidden="1">
      <c r="B390" s="9">
        <v>4</v>
      </c>
      <c r="C390" s="10" t="s">
        <v>221</v>
      </c>
      <c r="D390" s="11" t="s">
        <v>459</v>
      </c>
      <c r="E390" s="12">
        <v>4</v>
      </c>
      <c r="F390" s="13" t="s">
        <v>545</v>
      </c>
      <c r="G390" s="11" t="s">
        <v>806</v>
      </c>
      <c r="H390" s="14">
        <v>2</v>
      </c>
      <c r="I390" s="15" t="s">
        <v>901</v>
      </c>
      <c r="J390" s="19" t="s">
        <v>3771</v>
      </c>
      <c r="K390" s="109" t="s">
        <v>3767</v>
      </c>
      <c r="L390" s="109" t="s">
        <v>3772</v>
      </c>
      <c r="M390" s="6" t="s">
        <v>3565</v>
      </c>
      <c r="N390" s="6" t="s">
        <v>3773</v>
      </c>
      <c r="O390" s="6" t="s">
        <v>3774</v>
      </c>
      <c r="V390" t="s">
        <v>939</v>
      </c>
    </row>
    <row r="391" spans="2:22" hidden="1">
      <c r="B391" s="9">
        <v>4</v>
      </c>
      <c r="C391" s="10" t="s">
        <v>221</v>
      </c>
      <c r="D391" s="11" t="s">
        <v>459</v>
      </c>
      <c r="E391" s="12">
        <v>4</v>
      </c>
      <c r="F391" s="13" t="s">
        <v>545</v>
      </c>
      <c r="G391" s="11" t="s">
        <v>806</v>
      </c>
      <c r="H391" s="14">
        <v>3</v>
      </c>
      <c r="I391" s="15" t="s">
        <v>1064</v>
      </c>
      <c r="J391" s="19" t="s">
        <v>3775</v>
      </c>
      <c r="K391" s="109" t="s">
        <v>3767</v>
      </c>
      <c r="L391" s="109" t="s">
        <v>3776</v>
      </c>
      <c r="M391" s="6" t="s">
        <v>3565</v>
      </c>
      <c r="N391" s="6" t="s">
        <v>3777</v>
      </c>
      <c r="O391" s="6" t="s">
        <v>3778</v>
      </c>
      <c r="V391" t="s">
        <v>1051</v>
      </c>
    </row>
    <row r="392" spans="2:22" hidden="1">
      <c r="B392" s="9">
        <v>4</v>
      </c>
      <c r="C392" s="10" t="s">
        <v>221</v>
      </c>
      <c r="D392" s="11" t="s">
        <v>459</v>
      </c>
      <c r="E392" s="12">
        <v>4</v>
      </c>
      <c r="F392" s="13" t="s">
        <v>545</v>
      </c>
      <c r="G392" s="11" t="s">
        <v>806</v>
      </c>
      <c r="H392" s="14">
        <v>4</v>
      </c>
      <c r="I392" s="15" t="s">
        <v>1157</v>
      </c>
      <c r="J392" s="19" t="s">
        <v>3779</v>
      </c>
      <c r="K392" s="109" t="s">
        <v>3767</v>
      </c>
      <c r="L392" s="109" t="s">
        <v>3780</v>
      </c>
      <c r="M392" s="6" t="s">
        <v>3565</v>
      </c>
      <c r="N392" s="6" t="s">
        <v>3781</v>
      </c>
      <c r="O392" s="6" t="s">
        <v>3782</v>
      </c>
      <c r="V392" t="s">
        <v>2075</v>
      </c>
    </row>
    <row r="393" spans="2:22" hidden="1">
      <c r="B393" s="9">
        <v>4</v>
      </c>
      <c r="C393" s="10" t="s">
        <v>221</v>
      </c>
      <c r="D393" s="11" t="s">
        <v>459</v>
      </c>
      <c r="E393" s="12">
        <v>4</v>
      </c>
      <c r="F393" s="13" t="s">
        <v>545</v>
      </c>
      <c r="G393" s="11" t="s">
        <v>806</v>
      </c>
      <c r="H393" s="14">
        <v>5</v>
      </c>
      <c r="I393" s="15" t="s">
        <v>1244</v>
      </c>
      <c r="J393" s="19" t="s">
        <v>3783</v>
      </c>
      <c r="K393" s="109" t="s">
        <v>3767</v>
      </c>
      <c r="L393" s="109" t="s">
        <v>3784</v>
      </c>
      <c r="M393" s="6" t="s">
        <v>3565</v>
      </c>
      <c r="N393" s="6" t="s">
        <v>3785</v>
      </c>
      <c r="O393" s="6" t="s">
        <v>3786</v>
      </c>
      <c r="V393" t="s">
        <v>2206</v>
      </c>
    </row>
    <row r="394" spans="2:22" hidden="1">
      <c r="B394" s="9">
        <v>4</v>
      </c>
      <c r="C394" s="10" t="s">
        <v>221</v>
      </c>
      <c r="D394" s="11" t="s">
        <v>459</v>
      </c>
      <c r="E394" s="12">
        <v>4</v>
      </c>
      <c r="F394" s="13" t="s">
        <v>545</v>
      </c>
      <c r="G394" s="11" t="s">
        <v>806</v>
      </c>
      <c r="H394" s="14">
        <v>6</v>
      </c>
      <c r="I394" s="15" t="s">
        <v>1327</v>
      </c>
      <c r="J394" s="19" t="s">
        <v>3787</v>
      </c>
      <c r="K394" s="109" t="s">
        <v>3767</v>
      </c>
      <c r="L394" s="109" t="s">
        <v>3788</v>
      </c>
      <c r="M394" s="6" t="s">
        <v>3565</v>
      </c>
      <c r="N394" s="6" t="s">
        <v>3789</v>
      </c>
      <c r="O394" s="6" t="s">
        <v>3790</v>
      </c>
      <c r="V394" t="s">
        <v>1083</v>
      </c>
    </row>
    <row r="395" spans="2:22" hidden="1">
      <c r="B395" s="9">
        <v>4</v>
      </c>
      <c r="C395" s="10" t="s">
        <v>221</v>
      </c>
      <c r="D395" s="11" t="s">
        <v>459</v>
      </c>
      <c r="E395" s="12">
        <v>4</v>
      </c>
      <c r="F395" s="13" t="s">
        <v>545</v>
      </c>
      <c r="G395" s="11" t="s">
        <v>806</v>
      </c>
      <c r="H395" s="14">
        <v>7</v>
      </c>
      <c r="I395" s="15" t="s">
        <v>1405</v>
      </c>
      <c r="J395" s="19" t="s">
        <v>3791</v>
      </c>
      <c r="K395" s="109" t="s">
        <v>3767</v>
      </c>
      <c r="L395" s="109" t="s">
        <v>3792</v>
      </c>
      <c r="M395" s="6" t="s">
        <v>3565</v>
      </c>
      <c r="N395" s="6" t="s">
        <v>3793</v>
      </c>
      <c r="O395" s="6" t="s">
        <v>3794</v>
      </c>
      <c r="V395" t="s">
        <v>1337</v>
      </c>
    </row>
    <row r="396" spans="2:22" hidden="1">
      <c r="B396" s="9">
        <v>4</v>
      </c>
      <c r="C396" s="10" t="s">
        <v>221</v>
      </c>
      <c r="D396" s="11" t="s">
        <v>459</v>
      </c>
      <c r="E396" s="12">
        <v>4</v>
      </c>
      <c r="F396" s="13" t="s">
        <v>545</v>
      </c>
      <c r="G396" s="11" t="s">
        <v>806</v>
      </c>
      <c r="H396" s="14">
        <v>8</v>
      </c>
      <c r="I396" s="15" t="s">
        <v>1472</v>
      </c>
      <c r="J396" s="19" t="s">
        <v>3795</v>
      </c>
      <c r="K396" s="109" t="s">
        <v>3767</v>
      </c>
      <c r="L396" s="109" t="s">
        <v>3796</v>
      </c>
      <c r="M396" s="6" t="s">
        <v>3565</v>
      </c>
      <c r="N396" s="6" t="s">
        <v>3797</v>
      </c>
      <c r="O396" s="6" t="s">
        <v>3798</v>
      </c>
      <c r="V396" t="s">
        <v>956</v>
      </c>
    </row>
    <row r="397" spans="2:22" hidden="1">
      <c r="B397" s="9">
        <v>4</v>
      </c>
      <c r="C397" s="10" t="s">
        <v>221</v>
      </c>
      <c r="D397" s="11" t="s">
        <v>459</v>
      </c>
      <c r="E397" s="12">
        <v>4</v>
      </c>
      <c r="F397" s="13" t="s">
        <v>545</v>
      </c>
      <c r="G397" s="11" t="s">
        <v>806</v>
      </c>
      <c r="H397" s="14">
        <v>9</v>
      </c>
      <c r="I397" s="15" t="s">
        <v>1536</v>
      </c>
      <c r="J397" s="19" t="s">
        <v>3799</v>
      </c>
      <c r="K397" s="109" t="s">
        <v>3767</v>
      </c>
      <c r="L397" s="109" t="s">
        <v>3800</v>
      </c>
      <c r="M397" s="6" t="s">
        <v>3565</v>
      </c>
      <c r="N397" s="6" t="s">
        <v>3801</v>
      </c>
      <c r="O397" s="6" t="s">
        <v>3802</v>
      </c>
      <c r="V397" t="s">
        <v>723</v>
      </c>
    </row>
    <row r="398" spans="2:22" hidden="1">
      <c r="B398" s="9">
        <v>4</v>
      </c>
      <c r="C398" s="10" t="s">
        <v>221</v>
      </c>
      <c r="D398" s="11" t="s">
        <v>459</v>
      </c>
      <c r="E398" s="12">
        <v>4</v>
      </c>
      <c r="F398" s="13" t="s">
        <v>545</v>
      </c>
      <c r="G398" s="11" t="s">
        <v>806</v>
      </c>
      <c r="H398" s="14">
        <v>10</v>
      </c>
      <c r="I398" s="15" t="s">
        <v>1585</v>
      </c>
      <c r="J398" s="19" t="s">
        <v>3803</v>
      </c>
      <c r="K398" s="109" t="s">
        <v>3767</v>
      </c>
      <c r="L398" s="109" t="s">
        <v>3804</v>
      </c>
      <c r="M398" s="6" t="s">
        <v>3565</v>
      </c>
      <c r="N398" s="6" t="s">
        <v>3805</v>
      </c>
      <c r="O398" s="6" t="s">
        <v>3806</v>
      </c>
      <c r="V398" t="s">
        <v>1097</v>
      </c>
    </row>
    <row r="399" spans="2:22" hidden="1">
      <c r="B399" s="9">
        <v>4</v>
      </c>
      <c r="C399" s="10" t="s">
        <v>221</v>
      </c>
      <c r="D399" s="11" t="s">
        <v>459</v>
      </c>
      <c r="E399" s="12">
        <v>4</v>
      </c>
      <c r="F399" s="13" t="s">
        <v>545</v>
      </c>
      <c r="G399" s="11" t="s">
        <v>806</v>
      </c>
      <c r="H399" s="14">
        <v>11</v>
      </c>
      <c r="I399" s="15" t="s">
        <v>1626</v>
      </c>
      <c r="J399" s="19" t="s">
        <v>3807</v>
      </c>
      <c r="K399" s="109" t="s">
        <v>3767</v>
      </c>
      <c r="L399" s="109" t="s">
        <v>3808</v>
      </c>
      <c r="M399" s="6" t="s">
        <v>3565</v>
      </c>
      <c r="N399" s="6" t="s">
        <v>3809</v>
      </c>
      <c r="O399" s="6" t="s">
        <v>3810</v>
      </c>
      <c r="V399" t="s">
        <v>2534</v>
      </c>
    </row>
    <row r="400" spans="2:22" hidden="1">
      <c r="B400" s="9">
        <v>4</v>
      </c>
      <c r="C400" s="10" t="s">
        <v>221</v>
      </c>
      <c r="D400" s="11" t="s">
        <v>459</v>
      </c>
      <c r="E400" s="12">
        <v>4</v>
      </c>
      <c r="F400" s="13" t="s">
        <v>545</v>
      </c>
      <c r="G400" s="11" t="s">
        <v>806</v>
      </c>
      <c r="H400" s="14">
        <v>12</v>
      </c>
      <c r="I400" s="15" t="s">
        <v>1662</v>
      </c>
      <c r="J400" s="19" t="s">
        <v>3811</v>
      </c>
      <c r="K400" s="109" t="s">
        <v>3767</v>
      </c>
      <c r="L400" s="109" t="s">
        <v>3812</v>
      </c>
      <c r="M400" s="6" t="s">
        <v>3565</v>
      </c>
      <c r="N400" s="6" t="s">
        <v>3813</v>
      </c>
      <c r="O400" s="6" t="s">
        <v>3814</v>
      </c>
      <c r="V400" t="s">
        <v>1106</v>
      </c>
    </row>
    <row r="401" spans="2:22" hidden="1">
      <c r="B401" s="9">
        <v>4</v>
      </c>
      <c r="C401" s="10" t="s">
        <v>221</v>
      </c>
      <c r="D401" s="11" t="s">
        <v>459</v>
      </c>
      <c r="E401" s="12">
        <v>4</v>
      </c>
      <c r="F401" s="13" t="s">
        <v>545</v>
      </c>
      <c r="G401" s="11" t="s">
        <v>806</v>
      </c>
      <c r="H401" s="14">
        <v>13</v>
      </c>
      <c r="I401" s="15" t="s">
        <v>1691</v>
      </c>
      <c r="J401" s="19" t="s">
        <v>3815</v>
      </c>
      <c r="K401" s="109" t="s">
        <v>3767</v>
      </c>
      <c r="L401" s="109" t="s">
        <v>3816</v>
      </c>
      <c r="M401" s="6" t="s">
        <v>3565</v>
      </c>
      <c r="N401" s="6" t="s">
        <v>3817</v>
      </c>
      <c r="O401" s="6" t="s">
        <v>3818</v>
      </c>
      <c r="V401" t="s">
        <v>1094</v>
      </c>
    </row>
    <row r="402" spans="2:22" hidden="1">
      <c r="B402" s="9">
        <v>4</v>
      </c>
      <c r="C402" s="10" t="s">
        <v>221</v>
      </c>
      <c r="D402" s="11" t="s">
        <v>459</v>
      </c>
      <c r="E402" s="12">
        <v>4</v>
      </c>
      <c r="F402" s="13" t="s">
        <v>545</v>
      </c>
      <c r="G402" s="11" t="s">
        <v>806</v>
      </c>
      <c r="H402" s="14">
        <v>14</v>
      </c>
      <c r="I402" s="15" t="s">
        <v>1714</v>
      </c>
      <c r="J402" s="19" t="s">
        <v>3819</v>
      </c>
      <c r="K402" s="109" t="s">
        <v>3767</v>
      </c>
      <c r="L402" s="109" t="s">
        <v>3820</v>
      </c>
      <c r="M402" s="6" t="s">
        <v>3565</v>
      </c>
      <c r="N402" s="6" t="s">
        <v>3821</v>
      </c>
      <c r="O402" s="6" t="s">
        <v>3822</v>
      </c>
      <c r="V402" t="s">
        <v>1098</v>
      </c>
    </row>
    <row r="403" spans="2:22" hidden="1">
      <c r="B403" s="9">
        <v>4</v>
      </c>
      <c r="C403" s="10" t="s">
        <v>221</v>
      </c>
      <c r="D403" s="11" t="s">
        <v>459</v>
      </c>
      <c r="E403" s="12">
        <v>5</v>
      </c>
      <c r="F403" s="13" t="s">
        <v>568</v>
      </c>
      <c r="G403" s="11" t="s">
        <v>807</v>
      </c>
      <c r="H403" s="14">
        <v>1</v>
      </c>
      <c r="I403" s="15" t="s">
        <v>1245</v>
      </c>
      <c r="J403" s="19" t="s">
        <v>3823</v>
      </c>
      <c r="K403" s="109" t="s">
        <v>3824</v>
      </c>
      <c r="L403" s="109" t="s">
        <v>3825</v>
      </c>
      <c r="M403" s="6" t="s">
        <v>3565</v>
      </c>
      <c r="N403" s="6" t="s">
        <v>3826</v>
      </c>
      <c r="O403" s="6" t="s">
        <v>3827</v>
      </c>
      <c r="V403" t="s">
        <v>1385</v>
      </c>
    </row>
    <row r="404" spans="2:22" hidden="1">
      <c r="B404" s="9">
        <v>4</v>
      </c>
      <c r="C404" s="10" t="s">
        <v>221</v>
      </c>
      <c r="D404" s="11" t="s">
        <v>459</v>
      </c>
      <c r="E404" s="12">
        <v>5</v>
      </c>
      <c r="F404" s="13" t="s">
        <v>568</v>
      </c>
      <c r="G404" s="11" t="s">
        <v>807</v>
      </c>
      <c r="H404" s="14">
        <v>2</v>
      </c>
      <c r="I404" s="15" t="s">
        <v>261</v>
      </c>
      <c r="J404" s="19" t="s">
        <v>3828</v>
      </c>
      <c r="K404" s="109" t="s">
        <v>3824</v>
      </c>
      <c r="L404" s="109" t="s">
        <v>3829</v>
      </c>
      <c r="M404" s="6" t="s">
        <v>3565</v>
      </c>
      <c r="N404" s="6" t="s">
        <v>3830</v>
      </c>
      <c r="O404" s="6" t="s">
        <v>3831</v>
      </c>
      <c r="V404" t="s">
        <v>909</v>
      </c>
    </row>
    <row r="405" spans="2:22" hidden="1">
      <c r="B405" s="9">
        <v>4</v>
      </c>
      <c r="C405" s="10" t="s">
        <v>221</v>
      </c>
      <c r="D405" s="11" t="s">
        <v>459</v>
      </c>
      <c r="E405" s="12">
        <v>5</v>
      </c>
      <c r="F405" s="13" t="s">
        <v>568</v>
      </c>
      <c r="G405" s="11" t="s">
        <v>807</v>
      </c>
      <c r="H405" s="14">
        <v>3</v>
      </c>
      <c r="I405" s="15" t="s">
        <v>980</v>
      </c>
      <c r="J405" s="19" t="s">
        <v>3832</v>
      </c>
      <c r="K405" s="109" t="s">
        <v>3824</v>
      </c>
      <c r="L405" s="109" t="s">
        <v>3833</v>
      </c>
      <c r="M405" s="6" t="s">
        <v>3565</v>
      </c>
      <c r="N405" s="6" t="s">
        <v>3834</v>
      </c>
      <c r="O405" s="6" t="s">
        <v>3835</v>
      </c>
      <c r="V405" t="s">
        <v>1044</v>
      </c>
    </row>
    <row r="406" spans="2:22" hidden="1">
      <c r="B406" s="9">
        <v>4</v>
      </c>
      <c r="C406" s="10" t="s">
        <v>221</v>
      </c>
      <c r="D406" s="11" t="s">
        <v>459</v>
      </c>
      <c r="E406" s="12">
        <v>5</v>
      </c>
      <c r="F406" s="13" t="s">
        <v>568</v>
      </c>
      <c r="G406" s="11" t="s">
        <v>807</v>
      </c>
      <c r="H406" s="14">
        <v>4</v>
      </c>
      <c r="I406" s="15" t="s">
        <v>1065</v>
      </c>
      <c r="J406" s="19" t="s">
        <v>3836</v>
      </c>
      <c r="K406" s="109" t="s">
        <v>3824</v>
      </c>
      <c r="L406" s="109" t="s">
        <v>3837</v>
      </c>
      <c r="M406" s="6" t="s">
        <v>3565</v>
      </c>
      <c r="N406" s="6" t="s">
        <v>3838</v>
      </c>
      <c r="O406" s="6" t="s">
        <v>3839</v>
      </c>
      <c r="V406" t="s">
        <v>1295</v>
      </c>
    </row>
    <row r="407" spans="2:22" hidden="1">
      <c r="B407" s="9">
        <v>4</v>
      </c>
      <c r="C407" s="10" t="s">
        <v>221</v>
      </c>
      <c r="D407" s="11" t="s">
        <v>459</v>
      </c>
      <c r="E407" s="12">
        <v>5</v>
      </c>
      <c r="F407" s="13" t="s">
        <v>568</v>
      </c>
      <c r="G407" s="11" t="s">
        <v>807</v>
      </c>
      <c r="H407" s="14">
        <v>5</v>
      </c>
      <c r="I407" s="15" t="s">
        <v>568</v>
      </c>
      <c r="J407" s="19" t="s">
        <v>3840</v>
      </c>
      <c r="K407" s="109" t="s">
        <v>3824</v>
      </c>
      <c r="L407" s="109" t="s">
        <v>3841</v>
      </c>
      <c r="M407" s="6" t="s">
        <v>3565</v>
      </c>
      <c r="N407" s="6" t="s">
        <v>3842</v>
      </c>
      <c r="O407" s="6" t="s">
        <v>3843</v>
      </c>
      <c r="V407" t="s">
        <v>1003</v>
      </c>
    </row>
    <row r="408" spans="2:22" hidden="1">
      <c r="B408" s="9">
        <v>4</v>
      </c>
      <c r="C408" s="10" t="s">
        <v>221</v>
      </c>
      <c r="D408" s="11" t="s">
        <v>459</v>
      </c>
      <c r="E408" s="12">
        <v>5</v>
      </c>
      <c r="F408" s="13" t="s">
        <v>568</v>
      </c>
      <c r="G408" s="11" t="s">
        <v>807</v>
      </c>
      <c r="H408" s="14">
        <v>6</v>
      </c>
      <c r="I408" s="15" t="s">
        <v>1095</v>
      </c>
      <c r="J408" s="19" t="s">
        <v>3844</v>
      </c>
      <c r="K408" s="109" t="s">
        <v>3824</v>
      </c>
      <c r="L408" s="109" t="s">
        <v>3845</v>
      </c>
      <c r="M408" s="6" t="s">
        <v>3565</v>
      </c>
      <c r="N408" s="6" t="s">
        <v>3846</v>
      </c>
      <c r="O408" s="6" t="s">
        <v>3847</v>
      </c>
      <c r="V408" t="s">
        <v>1192</v>
      </c>
    </row>
    <row r="409" spans="2:22" hidden="1">
      <c r="B409" s="9">
        <v>4</v>
      </c>
      <c r="C409" s="10" t="s">
        <v>221</v>
      </c>
      <c r="D409" s="11" t="s">
        <v>459</v>
      </c>
      <c r="E409" s="12">
        <v>5</v>
      </c>
      <c r="F409" s="13" t="s">
        <v>568</v>
      </c>
      <c r="G409" s="11" t="s">
        <v>807</v>
      </c>
      <c r="H409" s="14">
        <v>7</v>
      </c>
      <c r="I409" s="15" t="s">
        <v>1037</v>
      </c>
      <c r="J409" s="19" t="s">
        <v>3848</v>
      </c>
      <c r="K409" s="109" t="s">
        <v>3824</v>
      </c>
      <c r="L409" s="109" t="s">
        <v>3849</v>
      </c>
      <c r="M409" s="6" t="s">
        <v>3565</v>
      </c>
      <c r="N409" s="6" t="s">
        <v>3850</v>
      </c>
      <c r="O409" s="6" t="s">
        <v>3851</v>
      </c>
      <c r="V409" t="s">
        <v>528</v>
      </c>
    </row>
    <row r="410" spans="2:22" hidden="1">
      <c r="B410" s="9">
        <v>4</v>
      </c>
      <c r="C410" s="10" t="s">
        <v>221</v>
      </c>
      <c r="D410" s="11" t="s">
        <v>459</v>
      </c>
      <c r="E410" s="12">
        <v>5</v>
      </c>
      <c r="F410" s="13" t="s">
        <v>568</v>
      </c>
      <c r="G410" s="11" t="s">
        <v>807</v>
      </c>
      <c r="H410" s="14">
        <v>8</v>
      </c>
      <c r="I410" s="15" t="s">
        <v>1473</v>
      </c>
      <c r="J410" s="19" t="s">
        <v>3852</v>
      </c>
      <c r="K410" s="109" t="s">
        <v>3824</v>
      </c>
      <c r="L410" s="109" t="s">
        <v>3853</v>
      </c>
      <c r="M410" s="6" t="s">
        <v>3565</v>
      </c>
      <c r="N410" s="6" t="s">
        <v>3854</v>
      </c>
      <c r="O410" s="6" t="s">
        <v>3855</v>
      </c>
      <c r="V410" t="s">
        <v>1197</v>
      </c>
    </row>
    <row r="411" spans="2:22" hidden="1">
      <c r="B411" s="9">
        <v>4</v>
      </c>
      <c r="C411" s="10" t="s">
        <v>221</v>
      </c>
      <c r="D411" s="11" t="s">
        <v>459</v>
      </c>
      <c r="E411" s="12">
        <v>5</v>
      </c>
      <c r="F411" s="13" t="s">
        <v>568</v>
      </c>
      <c r="G411" s="11" t="s">
        <v>807</v>
      </c>
      <c r="H411" s="14">
        <v>9</v>
      </c>
      <c r="I411" s="15" t="s">
        <v>1537</v>
      </c>
      <c r="J411" s="19" t="s">
        <v>3856</v>
      </c>
      <c r="K411" s="109" t="s">
        <v>3824</v>
      </c>
      <c r="L411" s="109" t="s">
        <v>3857</v>
      </c>
      <c r="M411" s="6" t="s">
        <v>3565</v>
      </c>
      <c r="N411" s="6" t="s">
        <v>3858</v>
      </c>
      <c r="O411" s="6" t="s">
        <v>3859</v>
      </c>
      <c r="V411" t="s">
        <v>1547</v>
      </c>
    </row>
    <row r="412" spans="2:22" hidden="1">
      <c r="B412" s="9">
        <v>4</v>
      </c>
      <c r="C412" s="10" t="s">
        <v>221</v>
      </c>
      <c r="D412" s="11" t="s">
        <v>459</v>
      </c>
      <c r="E412" s="12">
        <v>5</v>
      </c>
      <c r="F412" s="13" t="s">
        <v>568</v>
      </c>
      <c r="G412" s="11" t="s">
        <v>807</v>
      </c>
      <c r="H412" s="14">
        <v>10</v>
      </c>
      <c r="I412" s="15" t="s">
        <v>1586</v>
      </c>
      <c r="J412" s="19" t="s">
        <v>3860</v>
      </c>
      <c r="K412" s="109" t="s">
        <v>3824</v>
      </c>
      <c r="L412" s="109" t="s">
        <v>3861</v>
      </c>
      <c r="M412" s="6" t="s">
        <v>3565</v>
      </c>
      <c r="N412" s="6" t="s">
        <v>3862</v>
      </c>
      <c r="O412" s="6" t="s">
        <v>3863</v>
      </c>
      <c r="V412" t="s">
        <v>1049</v>
      </c>
    </row>
    <row r="413" spans="2:22" hidden="1">
      <c r="B413" s="9">
        <v>4</v>
      </c>
      <c r="C413" s="10" t="s">
        <v>221</v>
      </c>
      <c r="D413" s="11" t="s">
        <v>459</v>
      </c>
      <c r="E413" s="12">
        <v>5</v>
      </c>
      <c r="F413" s="13" t="s">
        <v>568</v>
      </c>
      <c r="G413" s="11" t="s">
        <v>807</v>
      </c>
      <c r="H413" s="14">
        <v>11</v>
      </c>
      <c r="I413" s="15" t="s">
        <v>1627</v>
      </c>
      <c r="J413" s="19" t="s">
        <v>3864</v>
      </c>
      <c r="K413" s="109" t="s">
        <v>3824</v>
      </c>
      <c r="L413" s="109" t="s">
        <v>3865</v>
      </c>
      <c r="M413" s="6" t="s">
        <v>3565</v>
      </c>
      <c r="N413" s="6" t="s">
        <v>3866</v>
      </c>
      <c r="O413" s="6" t="s">
        <v>3867</v>
      </c>
      <c r="V413" t="s">
        <v>1078</v>
      </c>
    </row>
    <row r="414" spans="2:22" hidden="1">
      <c r="B414" s="9">
        <v>4</v>
      </c>
      <c r="C414" s="10" t="s">
        <v>221</v>
      </c>
      <c r="D414" s="11" t="s">
        <v>459</v>
      </c>
      <c r="E414" s="12">
        <v>5</v>
      </c>
      <c r="F414" s="13" t="s">
        <v>568</v>
      </c>
      <c r="G414" s="11" t="s">
        <v>807</v>
      </c>
      <c r="H414" s="14">
        <v>12</v>
      </c>
      <c r="I414" s="15" t="s">
        <v>1663</v>
      </c>
      <c r="J414" s="19" t="s">
        <v>3868</v>
      </c>
      <c r="K414" s="109" t="s">
        <v>3824</v>
      </c>
      <c r="L414" s="109" t="s">
        <v>3869</v>
      </c>
      <c r="M414" s="6" t="s">
        <v>3565</v>
      </c>
      <c r="N414" s="6" t="s">
        <v>3870</v>
      </c>
      <c r="O414" s="6" t="s">
        <v>3871</v>
      </c>
      <c r="V414" t="s">
        <v>2174</v>
      </c>
    </row>
    <row r="415" spans="2:22" hidden="1">
      <c r="B415" s="9">
        <v>4</v>
      </c>
      <c r="C415" s="10" t="s">
        <v>221</v>
      </c>
      <c r="D415" s="11" t="s">
        <v>459</v>
      </c>
      <c r="E415" s="12">
        <v>5</v>
      </c>
      <c r="F415" s="13" t="s">
        <v>568</v>
      </c>
      <c r="G415" s="11" t="s">
        <v>807</v>
      </c>
      <c r="H415" s="14">
        <v>13</v>
      </c>
      <c r="I415" s="15" t="s">
        <v>1692</v>
      </c>
      <c r="J415" s="19" t="s">
        <v>3872</v>
      </c>
      <c r="K415" s="109" t="s">
        <v>3824</v>
      </c>
      <c r="L415" s="109" t="s">
        <v>3873</v>
      </c>
      <c r="M415" s="6" t="s">
        <v>3565</v>
      </c>
      <c r="N415" s="6" t="s">
        <v>3874</v>
      </c>
      <c r="O415" s="6" t="s">
        <v>3875</v>
      </c>
      <c r="V415" t="s">
        <v>1005</v>
      </c>
    </row>
    <row r="416" spans="2:22" hidden="1">
      <c r="B416" s="9">
        <v>4</v>
      </c>
      <c r="C416" s="10" t="s">
        <v>221</v>
      </c>
      <c r="D416" s="11" t="s">
        <v>459</v>
      </c>
      <c r="E416" s="12">
        <v>5</v>
      </c>
      <c r="F416" s="13" t="s">
        <v>568</v>
      </c>
      <c r="G416" s="11" t="s">
        <v>807</v>
      </c>
      <c r="H416" s="14">
        <v>14</v>
      </c>
      <c r="I416" s="15" t="s">
        <v>1736</v>
      </c>
      <c r="J416" s="19" t="s">
        <v>3876</v>
      </c>
      <c r="K416" s="109" t="s">
        <v>3824</v>
      </c>
      <c r="L416" s="109" t="s">
        <v>3877</v>
      </c>
      <c r="M416" s="6" t="s">
        <v>3565</v>
      </c>
      <c r="N416" s="6" t="s">
        <v>3878</v>
      </c>
      <c r="O416" s="6" t="s">
        <v>3879</v>
      </c>
      <c r="V416" t="s">
        <v>2138</v>
      </c>
    </row>
    <row r="417" spans="2:22" hidden="1">
      <c r="B417" s="9">
        <v>4</v>
      </c>
      <c r="C417" s="10" t="s">
        <v>221</v>
      </c>
      <c r="D417" s="11" t="s">
        <v>459</v>
      </c>
      <c r="E417" s="12">
        <v>5</v>
      </c>
      <c r="F417" s="13" t="s">
        <v>568</v>
      </c>
      <c r="G417" s="11" t="s">
        <v>807</v>
      </c>
      <c r="H417" s="14">
        <v>15</v>
      </c>
      <c r="I417" s="15" t="s">
        <v>1753</v>
      </c>
      <c r="J417" s="19" t="s">
        <v>3880</v>
      </c>
      <c r="K417" s="109" t="s">
        <v>3824</v>
      </c>
      <c r="L417" s="109" t="s">
        <v>3881</v>
      </c>
      <c r="M417" s="6" t="s">
        <v>3565</v>
      </c>
      <c r="N417" s="6" t="s">
        <v>3882</v>
      </c>
      <c r="O417" s="6" t="s">
        <v>3883</v>
      </c>
      <c r="V417" t="s">
        <v>1278</v>
      </c>
    </row>
    <row r="418" spans="2:22" hidden="1">
      <c r="B418" s="9">
        <v>4</v>
      </c>
      <c r="C418" s="10" t="s">
        <v>221</v>
      </c>
      <c r="D418" s="11" t="s">
        <v>459</v>
      </c>
      <c r="E418" s="12">
        <v>5</v>
      </c>
      <c r="F418" s="13" t="s">
        <v>568</v>
      </c>
      <c r="G418" s="11" t="s">
        <v>807</v>
      </c>
      <c r="H418" s="14">
        <v>16</v>
      </c>
      <c r="I418" s="15" t="s">
        <v>1767</v>
      </c>
      <c r="J418" s="19" t="s">
        <v>3884</v>
      </c>
      <c r="K418" s="109" t="s">
        <v>3824</v>
      </c>
      <c r="L418" s="109" t="s">
        <v>3885</v>
      </c>
      <c r="M418" s="6" t="s">
        <v>3565</v>
      </c>
      <c r="N418" s="6" t="s">
        <v>3886</v>
      </c>
      <c r="O418" s="6" t="s">
        <v>3887</v>
      </c>
      <c r="V418" t="s">
        <v>1230</v>
      </c>
    </row>
    <row r="419" spans="2:22" hidden="1">
      <c r="B419" s="9">
        <v>4</v>
      </c>
      <c r="C419" s="10" t="s">
        <v>221</v>
      </c>
      <c r="D419" s="11" t="s">
        <v>459</v>
      </c>
      <c r="E419" s="12">
        <v>5</v>
      </c>
      <c r="F419" s="13" t="s">
        <v>568</v>
      </c>
      <c r="G419" s="11" t="s">
        <v>807</v>
      </c>
      <c r="H419" s="14">
        <v>17</v>
      </c>
      <c r="I419" s="15" t="s">
        <v>1779</v>
      </c>
      <c r="J419" s="19" t="s">
        <v>3888</v>
      </c>
      <c r="K419" s="109" t="s">
        <v>3824</v>
      </c>
      <c r="L419" s="109" t="s">
        <v>3889</v>
      </c>
      <c r="M419" s="6" t="s">
        <v>3565</v>
      </c>
      <c r="N419" s="6" t="s">
        <v>3890</v>
      </c>
      <c r="O419" s="6" t="s">
        <v>3891</v>
      </c>
      <c r="V419" t="s">
        <v>730</v>
      </c>
    </row>
    <row r="420" spans="2:22" hidden="1">
      <c r="B420" s="9">
        <v>4</v>
      </c>
      <c r="C420" s="10" t="s">
        <v>221</v>
      </c>
      <c r="D420" s="11" t="s">
        <v>459</v>
      </c>
      <c r="E420" s="12">
        <v>5</v>
      </c>
      <c r="F420" s="13" t="s">
        <v>568</v>
      </c>
      <c r="G420" s="11" t="s">
        <v>807</v>
      </c>
      <c r="H420" s="14">
        <v>18</v>
      </c>
      <c r="I420" s="15" t="s">
        <v>1792</v>
      </c>
      <c r="J420" s="19" t="s">
        <v>3892</v>
      </c>
      <c r="K420" s="109" t="s">
        <v>3824</v>
      </c>
      <c r="L420" s="109" t="s">
        <v>3893</v>
      </c>
      <c r="M420" s="6" t="s">
        <v>3565</v>
      </c>
      <c r="N420" s="6" t="s">
        <v>3894</v>
      </c>
      <c r="O420" s="6" t="s">
        <v>3895</v>
      </c>
      <c r="V420" t="s">
        <v>2077</v>
      </c>
    </row>
    <row r="421" spans="2:22" hidden="1">
      <c r="B421" s="9">
        <v>4</v>
      </c>
      <c r="C421" s="10" t="s">
        <v>221</v>
      </c>
      <c r="D421" s="11" t="s">
        <v>459</v>
      </c>
      <c r="E421" s="12">
        <v>5</v>
      </c>
      <c r="F421" s="13" t="s">
        <v>568</v>
      </c>
      <c r="G421" s="11" t="s">
        <v>807</v>
      </c>
      <c r="H421" s="14">
        <v>19</v>
      </c>
      <c r="I421" s="15" t="s">
        <v>1803</v>
      </c>
      <c r="J421" s="19" t="s">
        <v>3896</v>
      </c>
      <c r="K421" s="109" t="s">
        <v>3824</v>
      </c>
      <c r="L421" s="109" t="s">
        <v>3897</v>
      </c>
      <c r="M421" s="6" t="s">
        <v>3565</v>
      </c>
      <c r="N421" s="6" t="s">
        <v>3898</v>
      </c>
      <c r="O421" s="6" t="s">
        <v>3899</v>
      </c>
      <c r="V421" t="s">
        <v>2128</v>
      </c>
    </row>
    <row r="422" spans="2:22" hidden="1">
      <c r="B422" s="9">
        <v>4</v>
      </c>
      <c r="C422" s="10" t="s">
        <v>221</v>
      </c>
      <c r="D422" s="11" t="s">
        <v>459</v>
      </c>
      <c r="E422" s="12">
        <v>5</v>
      </c>
      <c r="F422" s="13" t="s">
        <v>568</v>
      </c>
      <c r="G422" s="11" t="s">
        <v>807</v>
      </c>
      <c r="H422" s="14">
        <v>20</v>
      </c>
      <c r="I422" s="15" t="s">
        <v>1715</v>
      </c>
      <c r="J422" s="19" t="s">
        <v>3900</v>
      </c>
      <c r="K422" s="109" t="s">
        <v>3824</v>
      </c>
      <c r="L422" s="109" t="s">
        <v>3901</v>
      </c>
      <c r="M422" s="6" t="s">
        <v>3565</v>
      </c>
      <c r="N422" s="6" t="s">
        <v>3902</v>
      </c>
      <c r="O422" s="6" t="s">
        <v>3903</v>
      </c>
      <c r="V422" t="s">
        <v>2059</v>
      </c>
    </row>
    <row r="423" spans="2:22" hidden="1">
      <c r="B423" s="9">
        <v>4</v>
      </c>
      <c r="C423" s="10" t="s">
        <v>221</v>
      </c>
      <c r="D423" s="11" t="s">
        <v>459</v>
      </c>
      <c r="E423" s="12">
        <v>6</v>
      </c>
      <c r="F423" s="13" t="s">
        <v>587</v>
      </c>
      <c r="G423" s="11" t="s">
        <v>808</v>
      </c>
      <c r="H423" s="14">
        <v>1</v>
      </c>
      <c r="I423" s="15" t="s">
        <v>234</v>
      </c>
      <c r="J423" s="19" t="s">
        <v>3904</v>
      </c>
      <c r="K423" s="109" t="s">
        <v>3905</v>
      </c>
      <c r="L423" s="109" t="s">
        <v>3906</v>
      </c>
      <c r="M423" s="6" t="s">
        <v>3565</v>
      </c>
      <c r="N423" s="6" t="s">
        <v>3907</v>
      </c>
      <c r="O423" s="6" t="s">
        <v>3908</v>
      </c>
      <c r="V423" t="s">
        <v>570</v>
      </c>
    </row>
    <row r="424" spans="2:22" hidden="1">
      <c r="B424" s="9">
        <v>4</v>
      </c>
      <c r="C424" s="10" t="s">
        <v>221</v>
      </c>
      <c r="D424" s="11" t="s">
        <v>459</v>
      </c>
      <c r="E424" s="12">
        <v>6</v>
      </c>
      <c r="F424" s="13" t="s">
        <v>587</v>
      </c>
      <c r="G424" s="11" t="s">
        <v>808</v>
      </c>
      <c r="H424" s="14">
        <v>2</v>
      </c>
      <c r="I424" s="15" t="s">
        <v>902</v>
      </c>
      <c r="J424" s="19" t="s">
        <v>3909</v>
      </c>
      <c r="K424" s="109" t="s">
        <v>3905</v>
      </c>
      <c r="L424" s="109" t="s">
        <v>3910</v>
      </c>
      <c r="M424" s="6" t="s">
        <v>3565</v>
      </c>
      <c r="N424" s="6" t="s">
        <v>3911</v>
      </c>
      <c r="O424" s="6" t="s">
        <v>3912</v>
      </c>
      <c r="V424" t="s">
        <v>2111</v>
      </c>
    </row>
    <row r="425" spans="2:22" hidden="1">
      <c r="B425" s="9">
        <v>4</v>
      </c>
      <c r="C425" s="10" t="s">
        <v>221</v>
      </c>
      <c r="D425" s="11" t="s">
        <v>459</v>
      </c>
      <c r="E425" s="12">
        <v>6</v>
      </c>
      <c r="F425" s="13" t="s">
        <v>587</v>
      </c>
      <c r="G425" s="11" t="s">
        <v>808</v>
      </c>
      <c r="H425" s="14">
        <v>3</v>
      </c>
      <c r="I425" s="15" t="s">
        <v>981</v>
      </c>
      <c r="J425" s="19" t="s">
        <v>3913</v>
      </c>
      <c r="K425" s="109" t="s">
        <v>3905</v>
      </c>
      <c r="L425" s="109" t="s">
        <v>3914</v>
      </c>
      <c r="M425" s="6" t="s">
        <v>3565</v>
      </c>
      <c r="N425" s="6" t="s">
        <v>3915</v>
      </c>
      <c r="O425" s="6" t="s">
        <v>3916</v>
      </c>
      <c r="V425" t="s">
        <v>411</v>
      </c>
    </row>
    <row r="426" spans="2:22" hidden="1">
      <c r="B426" s="9">
        <v>4</v>
      </c>
      <c r="C426" s="10" t="s">
        <v>221</v>
      </c>
      <c r="D426" s="11" t="s">
        <v>459</v>
      </c>
      <c r="E426" s="12">
        <v>6</v>
      </c>
      <c r="F426" s="13" t="s">
        <v>587</v>
      </c>
      <c r="G426" s="11" t="s">
        <v>808</v>
      </c>
      <c r="H426" s="14">
        <v>4</v>
      </c>
      <c r="I426" s="15" t="s">
        <v>1066</v>
      </c>
      <c r="J426" s="19" t="s">
        <v>3917</v>
      </c>
      <c r="K426" s="109" t="s">
        <v>3905</v>
      </c>
      <c r="L426" s="109" t="s">
        <v>3918</v>
      </c>
      <c r="M426" s="6" t="s">
        <v>3565</v>
      </c>
      <c r="N426" s="6" t="s">
        <v>3919</v>
      </c>
      <c r="O426" s="6" t="s">
        <v>3920</v>
      </c>
      <c r="V426" t="s">
        <v>2145</v>
      </c>
    </row>
    <row r="427" spans="2:22" hidden="1">
      <c r="B427" s="9">
        <v>4</v>
      </c>
      <c r="C427" s="10" t="s">
        <v>221</v>
      </c>
      <c r="D427" s="11" t="s">
        <v>459</v>
      </c>
      <c r="E427" s="12">
        <v>6</v>
      </c>
      <c r="F427" s="13" t="s">
        <v>587</v>
      </c>
      <c r="G427" s="11" t="s">
        <v>808</v>
      </c>
      <c r="H427" s="14">
        <v>5</v>
      </c>
      <c r="I427" s="15" t="s">
        <v>1246</v>
      </c>
      <c r="J427" s="19" t="s">
        <v>3921</v>
      </c>
      <c r="K427" s="109" t="s">
        <v>3905</v>
      </c>
      <c r="L427" s="109" t="s">
        <v>3922</v>
      </c>
      <c r="M427" s="6" t="s">
        <v>3565</v>
      </c>
      <c r="N427" s="6" t="s">
        <v>3923</v>
      </c>
      <c r="O427" s="6" t="s">
        <v>3924</v>
      </c>
      <c r="V427" t="s">
        <v>1095</v>
      </c>
    </row>
    <row r="428" spans="2:22" hidden="1">
      <c r="B428" s="9">
        <v>4</v>
      </c>
      <c r="C428" s="10" t="s">
        <v>221</v>
      </c>
      <c r="D428" s="11" t="s">
        <v>459</v>
      </c>
      <c r="E428" s="12">
        <v>6</v>
      </c>
      <c r="F428" s="13" t="s">
        <v>587</v>
      </c>
      <c r="G428" s="11" t="s">
        <v>808</v>
      </c>
      <c r="H428" s="14">
        <v>6</v>
      </c>
      <c r="I428" s="15" t="s">
        <v>1117</v>
      </c>
      <c r="J428" s="19" t="s">
        <v>3925</v>
      </c>
      <c r="K428" s="109" t="s">
        <v>3905</v>
      </c>
      <c r="L428" s="109" t="s">
        <v>3926</v>
      </c>
      <c r="M428" s="6" t="s">
        <v>3565</v>
      </c>
      <c r="N428" s="6" t="s">
        <v>3927</v>
      </c>
      <c r="O428" s="6" t="s">
        <v>3928</v>
      </c>
      <c r="V428" t="s">
        <v>987</v>
      </c>
    </row>
    <row r="429" spans="2:22" hidden="1">
      <c r="B429" s="9">
        <v>4</v>
      </c>
      <c r="C429" s="10" t="s">
        <v>221</v>
      </c>
      <c r="D429" s="11" t="s">
        <v>459</v>
      </c>
      <c r="E429" s="12">
        <v>6</v>
      </c>
      <c r="F429" s="13" t="s">
        <v>587</v>
      </c>
      <c r="G429" s="11" t="s">
        <v>808</v>
      </c>
      <c r="H429" s="14">
        <v>7</v>
      </c>
      <c r="I429" s="15" t="s">
        <v>1406</v>
      </c>
      <c r="J429" s="19" t="s">
        <v>3929</v>
      </c>
      <c r="K429" s="109" t="s">
        <v>3905</v>
      </c>
      <c r="L429" s="109" t="s">
        <v>3930</v>
      </c>
      <c r="M429" s="6" t="s">
        <v>3565</v>
      </c>
      <c r="N429" s="6" t="s">
        <v>3931</v>
      </c>
      <c r="O429" s="6" t="s">
        <v>3932</v>
      </c>
      <c r="V429" t="s">
        <v>2275</v>
      </c>
    </row>
    <row r="430" spans="2:22" hidden="1">
      <c r="B430" s="9">
        <v>4</v>
      </c>
      <c r="C430" s="10" t="s">
        <v>221</v>
      </c>
      <c r="D430" s="11" t="s">
        <v>459</v>
      </c>
      <c r="E430" s="12">
        <v>6</v>
      </c>
      <c r="F430" s="13" t="s">
        <v>587</v>
      </c>
      <c r="G430" s="11" t="s">
        <v>808</v>
      </c>
      <c r="H430" s="14">
        <v>8</v>
      </c>
      <c r="I430" s="15" t="s">
        <v>1474</v>
      </c>
      <c r="J430" s="19" t="s">
        <v>3933</v>
      </c>
      <c r="K430" s="109" t="s">
        <v>3905</v>
      </c>
      <c r="L430" s="109" t="s">
        <v>3934</v>
      </c>
      <c r="M430" s="6" t="s">
        <v>3565</v>
      </c>
      <c r="N430" s="6" t="s">
        <v>3935</v>
      </c>
      <c r="O430" s="6" t="s">
        <v>3936</v>
      </c>
      <c r="V430" t="s">
        <v>988</v>
      </c>
    </row>
    <row r="431" spans="2:22" hidden="1">
      <c r="B431" s="9">
        <v>4</v>
      </c>
      <c r="C431" s="10" t="s">
        <v>221</v>
      </c>
      <c r="D431" s="11" t="s">
        <v>459</v>
      </c>
      <c r="E431" s="12">
        <v>7</v>
      </c>
      <c r="F431" s="13" t="s">
        <v>608</v>
      </c>
      <c r="G431" s="11" t="s">
        <v>809</v>
      </c>
      <c r="H431" s="14">
        <v>1</v>
      </c>
      <c r="I431" s="15" t="s">
        <v>1247</v>
      </c>
      <c r="J431" s="19" t="s">
        <v>3937</v>
      </c>
      <c r="K431" s="109" t="s">
        <v>3938</v>
      </c>
      <c r="L431" s="109" t="s">
        <v>3939</v>
      </c>
      <c r="M431" s="6" t="s">
        <v>3565</v>
      </c>
      <c r="N431" s="6" t="s">
        <v>3940</v>
      </c>
      <c r="O431" s="6" t="s">
        <v>3941</v>
      </c>
      <c r="V431" t="s">
        <v>1014</v>
      </c>
    </row>
    <row r="432" spans="2:22" hidden="1">
      <c r="B432" s="9">
        <v>4</v>
      </c>
      <c r="C432" s="10" t="s">
        <v>221</v>
      </c>
      <c r="D432" s="11" t="s">
        <v>459</v>
      </c>
      <c r="E432" s="12">
        <v>7</v>
      </c>
      <c r="F432" s="13" t="s">
        <v>608</v>
      </c>
      <c r="G432" s="11" t="s">
        <v>809</v>
      </c>
      <c r="H432" s="14">
        <v>2</v>
      </c>
      <c r="I432" s="15" t="s">
        <v>903</v>
      </c>
      <c r="J432" s="19" t="s">
        <v>3942</v>
      </c>
      <c r="K432" s="109" t="s">
        <v>3938</v>
      </c>
      <c r="L432" s="109" t="s">
        <v>3943</v>
      </c>
      <c r="M432" s="6" t="s">
        <v>3565</v>
      </c>
      <c r="N432" s="6" t="s">
        <v>3944</v>
      </c>
      <c r="O432" s="6" t="s">
        <v>3945</v>
      </c>
      <c r="V432" t="s">
        <v>957</v>
      </c>
    </row>
    <row r="433" spans="2:22" hidden="1">
      <c r="B433" s="9">
        <v>4</v>
      </c>
      <c r="C433" s="10" t="s">
        <v>221</v>
      </c>
      <c r="D433" s="11" t="s">
        <v>459</v>
      </c>
      <c r="E433" s="12">
        <v>7</v>
      </c>
      <c r="F433" s="13" t="s">
        <v>608</v>
      </c>
      <c r="G433" s="11" t="s">
        <v>809</v>
      </c>
      <c r="H433" s="14">
        <v>3</v>
      </c>
      <c r="I433" s="15" t="s">
        <v>982</v>
      </c>
      <c r="J433" s="19" t="s">
        <v>3946</v>
      </c>
      <c r="K433" s="109" t="s">
        <v>3938</v>
      </c>
      <c r="L433" s="109" t="s">
        <v>3947</v>
      </c>
      <c r="M433" s="6" t="s">
        <v>3565</v>
      </c>
      <c r="N433" s="6" t="s">
        <v>3948</v>
      </c>
      <c r="O433" s="6" t="s">
        <v>3949</v>
      </c>
      <c r="V433" t="s">
        <v>1074</v>
      </c>
    </row>
    <row r="434" spans="2:22" hidden="1">
      <c r="B434" s="9">
        <v>4</v>
      </c>
      <c r="C434" s="10" t="s">
        <v>221</v>
      </c>
      <c r="D434" s="11" t="s">
        <v>459</v>
      </c>
      <c r="E434" s="12">
        <v>7</v>
      </c>
      <c r="F434" s="13" t="s">
        <v>608</v>
      </c>
      <c r="G434" s="11" t="s">
        <v>809</v>
      </c>
      <c r="H434" s="14">
        <v>4</v>
      </c>
      <c r="I434" s="15" t="s">
        <v>608</v>
      </c>
      <c r="J434" s="19" t="s">
        <v>3950</v>
      </c>
      <c r="K434" s="109" t="s">
        <v>3938</v>
      </c>
      <c r="L434" s="109" t="s">
        <v>3951</v>
      </c>
      <c r="M434" s="6" t="s">
        <v>3565</v>
      </c>
      <c r="N434" s="6" t="s">
        <v>3952</v>
      </c>
      <c r="O434" s="6" t="s">
        <v>3953</v>
      </c>
      <c r="V434" t="s">
        <v>625</v>
      </c>
    </row>
    <row r="435" spans="2:22" hidden="1">
      <c r="B435" s="9">
        <v>4</v>
      </c>
      <c r="C435" s="10" t="s">
        <v>221</v>
      </c>
      <c r="D435" s="11" t="s">
        <v>459</v>
      </c>
      <c r="E435" s="12">
        <v>7</v>
      </c>
      <c r="F435" s="13" t="s">
        <v>608</v>
      </c>
      <c r="G435" s="11" t="s">
        <v>809</v>
      </c>
      <c r="H435" s="14">
        <v>5</v>
      </c>
      <c r="I435" s="15" t="s">
        <v>1158</v>
      </c>
      <c r="J435" s="19" t="s">
        <v>3954</v>
      </c>
      <c r="K435" s="109" t="s">
        <v>3938</v>
      </c>
      <c r="L435" s="109" t="s">
        <v>3955</v>
      </c>
      <c r="M435" s="6" t="s">
        <v>3565</v>
      </c>
      <c r="N435" s="6" t="s">
        <v>3956</v>
      </c>
      <c r="O435" s="6" t="s">
        <v>3957</v>
      </c>
      <c r="V435" t="s">
        <v>496</v>
      </c>
    </row>
    <row r="436" spans="2:22" hidden="1">
      <c r="B436" s="9">
        <v>4</v>
      </c>
      <c r="C436" s="10" t="s">
        <v>221</v>
      </c>
      <c r="D436" s="11" t="s">
        <v>459</v>
      </c>
      <c r="E436" s="12">
        <v>7</v>
      </c>
      <c r="F436" s="13" t="s">
        <v>608</v>
      </c>
      <c r="G436" s="11" t="s">
        <v>809</v>
      </c>
      <c r="H436" s="14">
        <v>6</v>
      </c>
      <c r="I436" s="15" t="s">
        <v>1328</v>
      </c>
      <c r="J436" s="19" t="s">
        <v>3958</v>
      </c>
      <c r="K436" s="109" t="s">
        <v>3938</v>
      </c>
      <c r="L436" s="109" t="s">
        <v>3959</v>
      </c>
      <c r="M436" s="6" t="s">
        <v>3565</v>
      </c>
      <c r="N436" s="6" t="s">
        <v>3960</v>
      </c>
      <c r="O436" s="6" t="s">
        <v>3961</v>
      </c>
      <c r="V436" t="s">
        <v>2085</v>
      </c>
    </row>
    <row r="437" spans="2:22" hidden="1">
      <c r="B437" s="9">
        <v>4</v>
      </c>
      <c r="C437" s="10" t="s">
        <v>221</v>
      </c>
      <c r="D437" s="11" t="s">
        <v>459</v>
      </c>
      <c r="E437" s="12">
        <v>8</v>
      </c>
      <c r="F437" s="13" t="s">
        <v>626</v>
      </c>
      <c r="G437" s="11" t="s">
        <v>810</v>
      </c>
      <c r="H437" s="14">
        <v>1</v>
      </c>
      <c r="I437" s="15" t="s">
        <v>1067</v>
      </c>
      <c r="J437" s="19" t="s">
        <v>3962</v>
      </c>
      <c r="K437" s="109" t="s">
        <v>3963</v>
      </c>
      <c r="L437" s="109" t="s">
        <v>3964</v>
      </c>
      <c r="M437" s="6" t="s">
        <v>3565</v>
      </c>
      <c r="N437" s="6" t="s">
        <v>3965</v>
      </c>
      <c r="O437" s="6" t="s">
        <v>3966</v>
      </c>
      <c r="V437" t="s">
        <v>1079</v>
      </c>
    </row>
    <row r="438" spans="2:22" hidden="1">
      <c r="B438" s="9">
        <v>4</v>
      </c>
      <c r="C438" s="10" t="s">
        <v>221</v>
      </c>
      <c r="D438" s="11" t="s">
        <v>459</v>
      </c>
      <c r="E438" s="12">
        <v>8</v>
      </c>
      <c r="F438" s="13" t="s">
        <v>626</v>
      </c>
      <c r="G438" s="11" t="s">
        <v>810</v>
      </c>
      <c r="H438" s="14">
        <v>2</v>
      </c>
      <c r="I438" s="15" t="s">
        <v>543</v>
      </c>
      <c r="J438" s="19" t="s">
        <v>3967</v>
      </c>
      <c r="K438" s="109" t="s">
        <v>3963</v>
      </c>
      <c r="L438" s="109" t="s">
        <v>3968</v>
      </c>
      <c r="M438" s="6" t="s">
        <v>3565</v>
      </c>
      <c r="N438" s="6" t="s">
        <v>3969</v>
      </c>
      <c r="O438" s="6" t="s">
        <v>3970</v>
      </c>
      <c r="V438" t="s">
        <v>1195</v>
      </c>
    </row>
    <row r="439" spans="2:22" hidden="1">
      <c r="B439" s="9">
        <v>4</v>
      </c>
      <c r="C439" s="10" t="s">
        <v>221</v>
      </c>
      <c r="D439" s="11" t="s">
        <v>459</v>
      </c>
      <c r="E439" s="12">
        <v>8</v>
      </c>
      <c r="F439" s="13" t="s">
        <v>626</v>
      </c>
      <c r="G439" s="11" t="s">
        <v>810</v>
      </c>
      <c r="H439" s="14">
        <v>3</v>
      </c>
      <c r="I439" s="15" t="s">
        <v>983</v>
      </c>
      <c r="J439" s="19" t="s">
        <v>3971</v>
      </c>
      <c r="K439" s="109" t="s">
        <v>3963</v>
      </c>
      <c r="L439" s="109" t="s">
        <v>3972</v>
      </c>
      <c r="M439" s="6" t="s">
        <v>3565</v>
      </c>
      <c r="N439" s="6" t="s">
        <v>3973</v>
      </c>
      <c r="O439" s="6" t="s">
        <v>3974</v>
      </c>
      <c r="V439" t="s">
        <v>1168</v>
      </c>
    </row>
    <row r="440" spans="2:22" hidden="1">
      <c r="B440" s="9">
        <v>4</v>
      </c>
      <c r="C440" s="10" t="s">
        <v>221</v>
      </c>
      <c r="D440" s="11" t="s">
        <v>459</v>
      </c>
      <c r="E440" s="12">
        <v>8</v>
      </c>
      <c r="F440" s="13" t="s">
        <v>626</v>
      </c>
      <c r="G440" s="11" t="s">
        <v>810</v>
      </c>
      <c r="H440" s="14">
        <v>4</v>
      </c>
      <c r="I440" s="15" t="s">
        <v>1159</v>
      </c>
      <c r="J440" s="19" t="s">
        <v>3975</v>
      </c>
      <c r="K440" s="109" t="s">
        <v>3963</v>
      </c>
      <c r="L440" s="109" t="s">
        <v>3976</v>
      </c>
      <c r="M440" s="6" t="s">
        <v>3565</v>
      </c>
      <c r="N440" s="6" t="s">
        <v>3977</v>
      </c>
      <c r="O440" s="6" t="s">
        <v>3978</v>
      </c>
      <c r="V440" t="s">
        <v>586</v>
      </c>
    </row>
    <row r="441" spans="2:22" hidden="1">
      <c r="B441" s="9">
        <v>4</v>
      </c>
      <c r="C441" s="10" t="s">
        <v>221</v>
      </c>
      <c r="D441" s="11" t="s">
        <v>459</v>
      </c>
      <c r="E441" s="12">
        <v>8</v>
      </c>
      <c r="F441" s="13" t="s">
        <v>626</v>
      </c>
      <c r="G441" s="11" t="s">
        <v>810</v>
      </c>
      <c r="H441" s="14">
        <v>5</v>
      </c>
      <c r="I441" s="15" t="s">
        <v>1248</v>
      </c>
      <c r="J441" s="19" t="s">
        <v>3979</v>
      </c>
      <c r="K441" s="109" t="s">
        <v>3963</v>
      </c>
      <c r="L441" s="109" t="s">
        <v>3980</v>
      </c>
      <c r="M441" s="6" t="s">
        <v>3565</v>
      </c>
      <c r="N441" s="6" t="s">
        <v>3981</v>
      </c>
      <c r="O441" s="6" t="s">
        <v>3982</v>
      </c>
      <c r="V441" t="s">
        <v>1067</v>
      </c>
    </row>
    <row r="442" spans="2:22" hidden="1">
      <c r="B442" s="9">
        <v>4</v>
      </c>
      <c r="C442" s="10" t="s">
        <v>221</v>
      </c>
      <c r="D442" s="11" t="s">
        <v>459</v>
      </c>
      <c r="E442" s="12">
        <v>8</v>
      </c>
      <c r="F442" s="13" t="s">
        <v>626</v>
      </c>
      <c r="G442" s="11" t="s">
        <v>810</v>
      </c>
      <c r="H442" s="14">
        <v>6</v>
      </c>
      <c r="I442" s="15" t="s">
        <v>1329</v>
      </c>
      <c r="J442" s="19" t="s">
        <v>3983</v>
      </c>
      <c r="K442" s="109" t="s">
        <v>3963</v>
      </c>
      <c r="L442" s="109" t="s">
        <v>3984</v>
      </c>
      <c r="M442" s="6" t="s">
        <v>3565</v>
      </c>
      <c r="N442" s="6" t="s">
        <v>3985</v>
      </c>
      <c r="O442" s="6" t="s">
        <v>3986</v>
      </c>
      <c r="V442" t="s">
        <v>969</v>
      </c>
    </row>
    <row r="443" spans="2:22" hidden="1">
      <c r="B443" s="9">
        <v>4</v>
      </c>
      <c r="C443" s="10" t="s">
        <v>221</v>
      </c>
      <c r="D443" s="11" t="s">
        <v>459</v>
      </c>
      <c r="E443" s="12">
        <v>8</v>
      </c>
      <c r="F443" s="13" t="s">
        <v>626</v>
      </c>
      <c r="G443" s="11" t="s">
        <v>810</v>
      </c>
      <c r="H443" s="14">
        <v>7</v>
      </c>
      <c r="I443" s="15" t="s">
        <v>1407</v>
      </c>
      <c r="J443" s="19" t="s">
        <v>3987</v>
      </c>
      <c r="K443" s="109" t="s">
        <v>3963</v>
      </c>
      <c r="L443" s="109" t="s">
        <v>3988</v>
      </c>
      <c r="M443" s="6" t="s">
        <v>3565</v>
      </c>
      <c r="N443" s="6" t="s">
        <v>3989</v>
      </c>
      <c r="O443" s="6" t="s">
        <v>3990</v>
      </c>
      <c r="V443" t="s">
        <v>1322</v>
      </c>
    </row>
    <row r="444" spans="2:22" hidden="1">
      <c r="B444" s="9">
        <v>4</v>
      </c>
      <c r="C444" s="10" t="s">
        <v>221</v>
      </c>
      <c r="D444" s="11" t="s">
        <v>459</v>
      </c>
      <c r="E444" s="12">
        <v>8</v>
      </c>
      <c r="F444" s="13" t="s">
        <v>626</v>
      </c>
      <c r="G444" s="11" t="s">
        <v>810</v>
      </c>
      <c r="H444" s="14">
        <v>8</v>
      </c>
      <c r="I444" s="15" t="s">
        <v>1475</v>
      </c>
      <c r="J444" s="19" t="s">
        <v>3991</v>
      </c>
      <c r="K444" s="109" t="s">
        <v>3963</v>
      </c>
      <c r="L444" s="109" t="s">
        <v>3992</v>
      </c>
      <c r="M444" s="6" t="s">
        <v>3565</v>
      </c>
      <c r="N444" s="6" t="s">
        <v>3993</v>
      </c>
      <c r="O444" s="6" t="s">
        <v>3994</v>
      </c>
      <c r="V444" t="s">
        <v>947</v>
      </c>
    </row>
    <row r="445" spans="2:22" hidden="1">
      <c r="B445" s="9">
        <v>4</v>
      </c>
      <c r="C445" s="10" t="s">
        <v>221</v>
      </c>
      <c r="D445" s="11" t="s">
        <v>459</v>
      </c>
      <c r="E445" s="12">
        <v>8</v>
      </c>
      <c r="F445" s="13" t="s">
        <v>626</v>
      </c>
      <c r="G445" s="11" t="s">
        <v>810</v>
      </c>
      <c r="H445" s="14">
        <v>9</v>
      </c>
      <c r="I445" s="15" t="s">
        <v>1538</v>
      </c>
      <c r="J445" s="19" t="s">
        <v>3995</v>
      </c>
      <c r="K445" s="109" t="s">
        <v>3963</v>
      </c>
      <c r="L445" s="109" t="s">
        <v>3996</v>
      </c>
      <c r="M445" s="6" t="s">
        <v>3565</v>
      </c>
      <c r="N445" s="6" t="s">
        <v>3997</v>
      </c>
      <c r="O445" s="6" t="s">
        <v>3998</v>
      </c>
      <c r="V445" t="s">
        <v>1001</v>
      </c>
    </row>
    <row r="446" spans="2:22" hidden="1">
      <c r="B446" s="9">
        <v>4</v>
      </c>
      <c r="C446" s="10" t="s">
        <v>221</v>
      </c>
      <c r="D446" s="11" t="s">
        <v>459</v>
      </c>
      <c r="E446" s="12">
        <v>8</v>
      </c>
      <c r="F446" s="13" t="s">
        <v>626</v>
      </c>
      <c r="G446" s="11" t="s">
        <v>810</v>
      </c>
      <c r="H446" s="14">
        <v>10</v>
      </c>
      <c r="I446" s="15" t="s">
        <v>1587</v>
      </c>
      <c r="J446" s="19" t="s">
        <v>3999</v>
      </c>
      <c r="K446" s="109" t="s">
        <v>3963</v>
      </c>
      <c r="L446" s="109" t="s">
        <v>4000</v>
      </c>
      <c r="M446" s="6" t="s">
        <v>3565</v>
      </c>
      <c r="N446" s="6" t="s">
        <v>4001</v>
      </c>
      <c r="O446" s="6" t="s">
        <v>4002</v>
      </c>
      <c r="V446" t="s">
        <v>1058</v>
      </c>
    </row>
    <row r="447" spans="2:22" hidden="1">
      <c r="B447" s="9">
        <v>4</v>
      </c>
      <c r="C447" s="10" t="s">
        <v>221</v>
      </c>
      <c r="D447" s="11" t="s">
        <v>459</v>
      </c>
      <c r="E447" s="12">
        <v>8</v>
      </c>
      <c r="F447" s="13" t="s">
        <v>626</v>
      </c>
      <c r="G447" s="11" t="s">
        <v>810</v>
      </c>
      <c r="H447" s="14">
        <v>11</v>
      </c>
      <c r="I447" s="15" t="s">
        <v>1628</v>
      </c>
      <c r="J447" s="19" t="s">
        <v>4003</v>
      </c>
      <c r="K447" s="109" t="s">
        <v>3963</v>
      </c>
      <c r="L447" s="109" t="s">
        <v>4004</v>
      </c>
      <c r="M447" s="6" t="s">
        <v>3565</v>
      </c>
      <c r="N447" s="6" t="s">
        <v>4005</v>
      </c>
      <c r="O447" s="6" t="s">
        <v>4006</v>
      </c>
      <c r="V447" t="s">
        <v>2209</v>
      </c>
    </row>
    <row r="448" spans="2:22" hidden="1">
      <c r="B448" s="9">
        <v>5</v>
      </c>
      <c r="C448" s="10" t="s">
        <v>229</v>
      </c>
      <c r="D448" s="11" t="s">
        <v>460</v>
      </c>
      <c r="E448" s="12">
        <v>1</v>
      </c>
      <c r="F448" s="13" t="s">
        <v>503</v>
      </c>
      <c r="G448" s="11" t="s">
        <v>811</v>
      </c>
      <c r="H448" s="14">
        <v>1</v>
      </c>
      <c r="I448" s="15" t="s">
        <v>229</v>
      </c>
      <c r="J448" s="19" t="s">
        <v>4007</v>
      </c>
      <c r="K448" s="109" t="s">
        <v>4008</v>
      </c>
      <c r="L448" s="109" t="s">
        <v>4009</v>
      </c>
      <c r="M448" s="6" t="s">
        <v>4010</v>
      </c>
      <c r="N448" s="6" t="s">
        <v>4011</v>
      </c>
      <c r="O448" s="6" t="s">
        <v>4012</v>
      </c>
      <c r="V448" t="s">
        <v>2339</v>
      </c>
    </row>
    <row r="449" spans="2:22" hidden="1">
      <c r="B449" s="9">
        <v>5</v>
      </c>
      <c r="C449" s="10" t="s">
        <v>229</v>
      </c>
      <c r="D449" s="11" t="s">
        <v>460</v>
      </c>
      <c r="E449" s="12">
        <v>1</v>
      </c>
      <c r="F449" s="13" t="s">
        <v>503</v>
      </c>
      <c r="G449" s="11" t="s">
        <v>811</v>
      </c>
      <c r="H449" s="14">
        <v>2</v>
      </c>
      <c r="I449" s="15" t="s">
        <v>309</v>
      </c>
      <c r="J449" s="19" t="s">
        <v>4013</v>
      </c>
      <c r="K449" s="109" t="s">
        <v>4008</v>
      </c>
      <c r="L449" s="109" t="s">
        <v>4014</v>
      </c>
      <c r="M449" s="6" t="s">
        <v>4010</v>
      </c>
      <c r="N449" s="6" t="s">
        <v>4015</v>
      </c>
      <c r="O449" s="6" t="s">
        <v>4016</v>
      </c>
      <c r="V449" t="s">
        <v>2124</v>
      </c>
    </row>
    <row r="450" spans="2:22" hidden="1">
      <c r="B450" s="9">
        <v>5</v>
      </c>
      <c r="C450" s="10" t="s">
        <v>229</v>
      </c>
      <c r="D450" s="11" t="s">
        <v>460</v>
      </c>
      <c r="E450" s="12">
        <v>1</v>
      </c>
      <c r="F450" s="13" t="s">
        <v>503</v>
      </c>
      <c r="G450" s="11" t="s">
        <v>811</v>
      </c>
      <c r="H450" s="14">
        <v>3</v>
      </c>
      <c r="I450" s="15" t="s">
        <v>387</v>
      </c>
      <c r="J450" s="19" t="s">
        <v>4017</v>
      </c>
      <c r="K450" s="109" t="s">
        <v>4008</v>
      </c>
      <c r="L450" s="109" t="s">
        <v>4018</v>
      </c>
      <c r="M450" s="6" t="s">
        <v>4010</v>
      </c>
      <c r="N450" s="6" t="s">
        <v>4019</v>
      </c>
      <c r="O450" s="6" t="s">
        <v>4020</v>
      </c>
      <c r="V450" t="s">
        <v>1276</v>
      </c>
    </row>
    <row r="451" spans="2:22" hidden="1">
      <c r="B451" s="9">
        <v>5</v>
      </c>
      <c r="C451" s="10" t="s">
        <v>229</v>
      </c>
      <c r="D451" s="11" t="s">
        <v>460</v>
      </c>
      <c r="E451" s="12">
        <v>1</v>
      </c>
      <c r="F451" s="13" t="s">
        <v>503</v>
      </c>
      <c r="G451" s="11" t="s">
        <v>811</v>
      </c>
      <c r="H451" s="14">
        <v>4</v>
      </c>
      <c r="I451" s="15" t="s">
        <v>1249</v>
      </c>
      <c r="J451" s="19" t="s">
        <v>4021</v>
      </c>
      <c r="K451" s="109" t="s">
        <v>4008</v>
      </c>
      <c r="L451" s="109" t="s">
        <v>4022</v>
      </c>
      <c r="M451" s="6" t="s">
        <v>4010</v>
      </c>
      <c r="N451" s="6" t="s">
        <v>4023</v>
      </c>
      <c r="O451" s="6" t="s">
        <v>4024</v>
      </c>
      <c r="V451" t="s">
        <v>515</v>
      </c>
    </row>
    <row r="452" spans="2:22" hidden="1">
      <c r="B452" s="9">
        <v>5</v>
      </c>
      <c r="C452" s="10" t="s">
        <v>229</v>
      </c>
      <c r="D452" s="11" t="s">
        <v>460</v>
      </c>
      <c r="E452" s="12">
        <v>1</v>
      </c>
      <c r="F452" s="13" t="s">
        <v>503</v>
      </c>
      <c r="G452" s="11" t="s">
        <v>811</v>
      </c>
      <c r="H452" s="14">
        <v>5</v>
      </c>
      <c r="I452" s="15" t="s">
        <v>1055</v>
      </c>
      <c r="J452" s="19" t="s">
        <v>4025</v>
      </c>
      <c r="K452" s="109" t="s">
        <v>4008</v>
      </c>
      <c r="L452" s="109" t="s">
        <v>4026</v>
      </c>
      <c r="M452" s="6" t="s">
        <v>4010</v>
      </c>
      <c r="N452" s="6" t="s">
        <v>4027</v>
      </c>
      <c r="O452" s="6" t="s">
        <v>4028</v>
      </c>
      <c r="V452" t="s">
        <v>1082</v>
      </c>
    </row>
    <row r="453" spans="2:22" hidden="1">
      <c r="B453" s="9">
        <v>5</v>
      </c>
      <c r="C453" s="10" t="s">
        <v>229</v>
      </c>
      <c r="D453" s="11" t="s">
        <v>460</v>
      </c>
      <c r="E453" s="12">
        <v>1</v>
      </c>
      <c r="F453" s="13" t="s">
        <v>503</v>
      </c>
      <c r="G453" s="11" t="s">
        <v>811</v>
      </c>
      <c r="H453" s="14">
        <v>6</v>
      </c>
      <c r="I453" s="15" t="s">
        <v>708</v>
      </c>
      <c r="J453" s="19" t="s">
        <v>4029</v>
      </c>
      <c r="K453" s="109" t="s">
        <v>4008</v>
      </c>
      <c r="L453" s="109" t="s">
        <v>4030</v>
      </c>
      <c r="M453" s="6" t="s">
        <v>4010</v>
      </c>
      <c r="N453" s="6" t="s">
        <v>4031</v>
      </c>
      <c r="O453" s="6" t="s">
        <v>4032</v>
      </c>
      <c r="V453" t="s">
        <v>963</v>
      </c>
    </row>
    <row r="454" spans="2:22" hidden="1">
      <c r="B454" s="9">
        <v>5</v>
      </c>
      <c r="C454" s="10" t="s">
        <v>229</v>
      </c>
      <c r="D454" s="11" t="s">
        <v>460</v>
      </c>
      <c r="E454" s="12">
        <v>1</v>
      </c>
      <c r="F454" s="13" t="s">
        <v>503</v>
      </c>
      <c r="G454" s="11" t="s">
        <v>811</v>
      </c>
      <c r="H454" s="14">
        <v>7</v>
      </c>
      <c r="I454" s="15" t="s">
        <v>1539</v>
      </c>
      <c r="J454" s="19" t="s">
        <v>4033</v>
      </c>
      <c r="K454" s="109" t="s">
        <v>4008</v>
      </c>
      <c r="L454" s="109" t="s">
        <v>4034</v>
      </c>
      <c r="M454" s="6" t="s">
        <v>4010</v>
      </c>
      <c r="N454" s="6" t="s">
        <v>4035</v>
      </c>
      <c r="O454" s="6" t="s">
        <v>4036</v>
      </c>
      <c r="V454" t="s">
        <v>1514</v>
      </c>
    </row>
    <row r="455" spans="2:22" hidden="1">
      <c r="B455" s="9">
        <v>5</v>
      </c>
      <c r="C455" s="10" t="s">
        <v>229</v>
      </c>
      <c r="D455" s="11" t="s">
        <v>460</v>
      </c>
      <c r="E455" s="12">
        <v>1</v>
      </c>
      <c r="F455" s="13" t="s">
        <v>503</v>
      </c>
      <c r="G455" s="11" t="s">
        <v>811</v>
      </c>
      <c r="H455" s="14">
        <v>8</v>
      </c>
      <c r="I455" s="15" t="s">
        <v>1588</v>
      </c>
      <c r="J455" s="19" t="s">
        <v>4037</v>
      </c>
      <c r="K455" s="109" t="s">
        <v>4008</v>
      </c>
      <c r="L455" s="109" t="s">
        <v>4038</v>
      </c>
      <c r="M455" s="6" t="s">
        <v>4010</v>
      </c>
      <c r="N455" s="6" t="s">
        <v>4039</v>
      </c>
      <c r="O455" s="6" t="s">
        <v>4040</v>
      </c>
      <c r="V455" t="s">
        <v>1038</v>
      </c>
    </row>
    <row r="456" spans="2:22" hidden="1">
      <c r="B456" s="9">
        <v>5</v>
      </c>
      <c r="C456" s="10" t="s">
        <v>229</v>
      </c>
      <c r="D456" s="11" t="s">
        <v>460</v>
      </c>
      <c r="E456" s="12">
        <v>1</v>
      </c>
      <c r="F456" s="13" t="s">
        <v>503</v>
      </c>
      <c r="G456" s="11" t="s">
        <v>811</v>
      </c>
      <c r="H456" s="14">
        <v>9</v>
      </c>
      <c r="I456" s="15" t="s">
        <v>1629</v>
      </c>
      <c r="J456" s="19" t="s">
        <v>4041</v>
      </c>
      <c r="K456" s="109" t="s">
        <v>4008</v>
      </c>
      <c r="L456" s="109" t="s">
        <v>4042</v>
      </c>
      <c r="M456" s="6" t="s">
        <v>4010</v>
      </c>
      <c r="N456" s="6" t="s">
        <v>4043</v>
      </c>
      <c r="O456" s="6" t="s">
        <v>4044</v>
      </c>
      <c r="V456" t="s">
        <v>2215</v>
      </c>
    </row>
    <row r="457" spans="2:22" hidden="1">
      <c r="B457" s="9">
        <v>5</v>
      </c>
      <c r="C457" s="10" t="s">
        <v>229</v>
      </c>
      <c r="D457" s="11" t="s">
        <v>460</v>
      </c>
      <c r="E457" s="12">
        <v>1</v>
      </c>
      <c r="F457" s="13" t="s">
        <v>503</v>
      </c>
      <c r="G457" s="11" t="s">
        <v>811</v>
      </c>
      <c r="H457" s="14">
        <v>10</v>
      </c>
      <c r="I457" s="15" t="s">
        <v>1608</v>
      </c>
      <c r="J457" s="19" t="s">
        <v>4045</v>
      </c>
      <c r="K457" s="109" t="s">
        <v>4008</v>
      </c>
      <c r="L457" s="109" t="s">
        <v>4046</v>
      </c>
      <c r="M457" s="6" t="s">
        <v>4010</v>
      </c>
      <c r="N457" s="6" t="s">
        <v>4047</v>
      </c>
      <c r="O457" s="6" t="s">
        <v>4048</v>
      </c>
      <c r="V457" t="s">
        <v>1081</v>
      </c>
    </row>
    <row r="458" spans="2:22" hidden="1">
      <c r="B458" s="9">
        <v>5</v>
      </c>
      <c r="C458" s="10" t="s">
        <v>229</v>
      </c>
      <c r="D458" s="11" t="s">
        <v>460</v>
      </c>
      <c r="E458" s="12">
        <v>1</v>
      </c>
      <c r="F458" s="13" t="s">
        <v>503</v>
      </c>
      <c r="G458" s="11" t="s">
        <v>811</v>
      </c>
      <c r="H458" s="14">
        <v>11</v>
      </c>
      <c r="I458" s="15" t="s">
        <v>1693</v>
      </c>
      <c r="J458" s="19" t="s">
        <v>4049</v>
      </c>
      <c r="K458" s="109" t="s">
        <v>4008</v>
      </c>
      <c r="L458" s="109" t="s">
        <v>4050</v>
      </c>
      <c r="M458" s="6" t="s">
        <v>4010</v>
      </c>
      <c r="N458" s="6" t="s">
        <v>4051</v>
      </c>
      <c r="O458" s="6" t="s">
        <v>4052</v>
      </c>
      <c r="V458" t="s">
        <v>2287</v>
      </c>
    </row>
    <row r="459" spans="2:22" hidden="1">
      <c r="B459" s="9">
        <v>5</v>
      </c>
      <c r="C459" s="10" t="s">
        <v>229</v>
      </c>
      <c r="D459" s="11" t="s">
        <v>460</v>
      </c>
      <c r="E459" s="12">
        <v>1</v>
      </c>
      <c r="F459" s="13" t="s">
        <v>503</v>
      </c>
      <c r="G459" s="11" t="s">
        <v>811</v>
      </c>
      <c r="H459" s="14">
        <v>12</v>
      </c>
      <c r="I459" s="15" t="s">
        <v>1716</v>
      </c>
      <c r="J459" s="19" t="s">
        <v>4053</v>
      </c>
      <c r="K459" s="109" t="s">
        <v>4008</v>
      </c>
      <c r="L459" s="109" t="s">
        <v>4054</v>
      </c>
      <c r="M459" s="6" t="s">
        <v>4010</v>
      </c>
      <c r="N459" s="6" t="s">
        <v>4055</v>
      </c>
      <c r="O459" s="6" t="s">
        <v>4056</v>
      </c>
      <c r="V459" t="s">
        <v>2203</v>
      </c>
    </row>
    <row r="460" spans="2:22" hidden="1">
      <c r="B460" s="9">
        <v>5</v>
      </c>
      <c r="C460" s="10" t="s">
        <v>229</v>
      </c>
      <c r="D460" s="11" t="s">
        <v>460</v>
      </c>
      <c r="E460" s="12">
        <v>1</v>
      </c>
      <c r="F460" s="13" t="s">
        <v>503</v>
      </c>
      <c r="G460" s="11" t="s">
        <v>811</v>
      </c>
      <c r="H460" s="14">
        <v>13</v>
      </c>
      <c r="I460" s="15" t="s">
        <v>1737</v>
      </c>
      <c r="J460" s="19" t="s">
        <v>4057</v>
      </c>
      <c r="K460" s="109" t="s">
        <v>4008</v>
      </c>
      <c r="L460" s="109" t="s">
        <v>4058</v>
      </c>
      <c r="M460" s="6" t="s">
        <v>4010</v>
      </c>
      <c r="N460" s="6" t="s">
        <v>4059</v>
      </c>
      <c r="O460" s="6" t="s">
        <v>4060</v>
      </c>
      <c r="V460" t="s">
        <v>1148</v>
      </c>
    </row>
    <row r="461" spans="2:22" hidden="1">
      <c r="B461" s="9">
        <v>5</v>
      </c>
      <c r="C461" s="10" t="s">
        <v>229</v>
      </c>
      <c r="D461" s="11" t="s">
        <v>460</v>
      </c>
      <c r="E461" s="12">
        <v>1</v>
      </c>
      <c r="F461" s="13" t="s">
        <v>503</v>
      </c>
      <c r="G461" s="11" t="s">
        <v>811</v>
      </c>
      <c r="H461" s="14">
        <v>14</v>
      </c>
      <c r="I461" s="15" t="s">
        <v>1754</v>
      </c>
      <c r="J461" s="19" t="s">
        <v>4061</v>
      </c>
      <c r="K461" s="109" t="s">
        <v>4008</v>
      </c>
      <c r="L461" s="109" t="s">
        <v>4062</v>
      </c>
      <c r="M461" s="6" t="s">
        <v>4010</v>
      </c>
      <c r="N461" s="6" t="s">
        <v>4063</v>
      </c>
      <c r="O461" s="6" t="s">
        <v>4064</v>
      </c>
      <c r="V461" t="s">
        <v>976</v>
      </c>
    </row>
    <row r="462" spans="2:22" hidden="1">
      <c r="B462" s="9">
        <v>5</v>
      </c>
      <c r="C462" s="10" t="s">
        <v>229</v>
      </c>
      <c r="D462" s="11" t="s">
        <v>460</v>
      </c>
      <c r="E462" s="12">
        <v>1</v>
      </c>
      <c r="F462" s="13" t="s">
        <v>503</v>
      </c>
      <c r="G462" s="11" t="s">
        <v>811</v>
      </c>
      <c r="H462" s="14">
        <v>15</v>
      </c>
      <c r="I462" s="15" t="s">
        <v>1408</v>
      </c>
      <c r="J462" s="19" t="s">
        <v>4065</v>
      </c>
      <c r="K462" s="109" t="s">
        <v>4008</v>
      </c>
      <c r="L462" s="109" t="s">
        <v>4066</v>
      </c>
      <c r="M462" s="6" t="s">
        <v>4010</v>
      </c>
      <c r="N462" s="6" t="s">
        <v>4067</v>
      </c>
      <c r="O462" s="6" t="s">
        <v>4068</v>
      </c>
      <c r="V462" t="s">
        <v>2178</v>
      </c>
    </row>
    <row r="463" spans="2:22" hidden="1">
      <c r="B463" s="9">
        <v>5</v>
      </c>
      <c r="C463" s="10" t="s">
        <v>229</v>
      </c>
      <c r="D463" s="11" t="s">
        <v>460</v>
      </c>
      <c r="E463" s="12">
        <v>1</v>
      </c>
      <c r="F463" s="13" t="s">
        <v>503</v>
      </c>
      <c r="G463" s="11" t="s">
        <v>811</v>
      </c>
      <c r="H463" s="14">
        <v>16</v>
      </c>
      <c r="I463" s="15" t="s">
        <v>1068</v>
      </c>
      <c r="J463" s="19" t="s">
        <v>4069</v>
      </c>
      <c r="K463" s="109" t="s">
        <v>4008</v>
      </c>
      <c r="L463" s="109" t="s">
        <v>4070</v>
      </c>
      <c r="M463" s="108" t="s">
        <v>4010</v>
      </c>
      <c r="N463" s="108" t="s">
        <v>4011</v>
      </c>
      <c r="O463" s="108" t="s">
        <v>4012</v>
      </c>
      <c r="V463" t="s">
        <v>2293</v>
      </c>
    </row>
    <row r="464" spans="2:22" hidden="1">
      <c r="B464" s="9">
        <v>5</v>
      </c>
      <c r="C464" s="10" t="s">
        <v>229</v>
      </c>
      <c r="D464" s="11" t="s">
        <v>460</v>
      </c>
      <c r="E464" s="12">
        <v>2</v>
      </c>
      <c r="F464" s="13" t="s">
        <v>487</v>
      </c>
      <c r="G464" s="11" t="s">
        <v>812</v>
      </c>
      <c r="H464" s="14">
        <v>1</v>
      </c>
      <c r="I464" s="15" t="s">
        <v>487</v>
      </c>
      <c r="J464" s="19" t="s">
        <v>4071</v>
      </c>
      <c r="K464" s="109" t="s">
        <v>4072</v>
      </c>
      <c r="L464" s="109" t="s">
        <v>4073</v>
      </c>
      <c r="M464" s="6" t="s">
        <v>4010</v>
      </c>
      <c r="N464" s="6" t="s">
        <v>4074</v>
      </c>
      <c r="O464" s="6" t="s">
        <v>4075</v>
      </c>
      <c r="V464" t="s">
        <v>1297</v>
      </c>
    </row>
    <row r="465" spans="2:22" hidden="1">
      <c r="B465" s="9">
        <v>5</v>
      </c>
      <c r="C465" s="10" t="s">
        <v>229</v>
      </c>
      <c r="D465" s="11" t="s">
        <v>460</v>
      </c>
      <c r="E465" s="12">
        <v>2</v>
      </c>
      <c r="F465" s="13" t="s">
        <v>487</v>
      </c>
      <c r="G465" s="11" t="s">
        <v>812</v>
      </c>
      <c r="H465" s="14">
        <v>2</v>
      </c>
      <c r="I465" s="15" t="s">
        <v>984</v>
      </c>
      <c r="J465" s="19" t="s">
        <v>4076</v>
      </c>
      <c r="K465" s="109" t="s">
        <v>4072</v>
      </c>
      <c r="L465" s="109" t="s">
        <v>4077</v>
      </c>
      <c r="M465" s="6" t="s">
        <v>4010</v>
      </c>
      <c r="N465" s="6" t="s">
        <v>4078</v>
      </c>
      <c r="O465" s="6" t="s">
        <v>4079</v>
      </c>
      <c r="V465" t="s">
        <v>2165</v>
      </c>
    </row>
    <row r="466" spans="2:22" hidden="1">
      <c r="B466" s="9">
        <v>5</v>
      </c>
      <c r="C466" s="10" t="s">
        <v>229</v>
      </c>
      <c r="D466" s="11" t="s">
        <v>460</v>
      </c>
      <c r="E466" s="12">
        <v>2</v>
      </c>
      <c r="F466" s="13" t="s">
        <v>487</v>
      </c>
      <c r="G466" s="11" t="s">
        <v>812</v>
      </c>
      <c r="H466" s="14">
        <v>3</v>
      </c>
      <c r="I466" s="15" t="s">
        <v>1069</v>
      </c>
      <c r="J466" s="19" t="s">
        <v>4080</v>
      </c>
      <c r="K466" s="109" t="s">
        <v>4072</v>
      </c>
      <c r="L466" s="109" t="s">
        <v>4081</v>
      </c>
      <c r="M466" s="6" t="s">
        <v>4010</v>
      </c>
      <c r="N466" s="6" t="s">
        <v>4082</v>
      </c>
      <c r="O466" s="6" t="s">
        <v>4083</v>
      </c>
      <c r="V466" t="s">
        <v>1060</v>
      </c>
    </row>
    <row r="467" spans="2:22" hidden="1">
      <c r="B467" s="9">
        <v>5</v>
      </c>
      <c r="C467" s="10" t="s">
        <v>229</v>
      </c>
      <c r="D467" s="11" t="s">
        <v>460</v>
      </c>
      <c r="E467" s="12">
        <v>2</v>
      </c>
      <c r="F467" s="13" t="s">
        <v>487</v>
      </c>
      <c r="G467" s="11" t="s">
        <v>812</v>
      </c>
      <c r="H467" s="14">
        <v>4</v>
      </c>
      <c r="I467" s="15" t="s">
        <v>1160</v>
      </c>
      <c r="J467" s="19" t="s">
        <v>4084</v>
      </c>
      <c r="K467" s="109" t="s">
        <v>4072</v>
      </c>
      <c r="L467" s="109" t="s">
        <v>4085</v>
      </c>
      <c r="M467" s="6" t="s">
        <v>4010</v>
      </c>
      <c r="N467" s="6" t="s">
        <v>4086</v>
      </c>
      <c r="O467" s="6" t="s">
        <v>4087</v>
      </c>
      <c r="V467" t="s">
        <v>1137</v>
      </c>
    </row>
    <row r="468" spans="2:22" hidden="1">
      <c r="B468" s="9">
        <v>5</v>
      </c>
      <c r="C468" s="10" t="s">
        <v>229</v>
      </c>
      <c r="D468" s="11" t="s">
        <v>460</v>
      </c>
      <c r="E468" s="12">
        <v>2</v>
      </c>
      <c r="F468" s="13" t="s">
        <v>487</v>
      </c>
      <c r="G468" s="11" t="s">
        <v>812</v>
      </c>
      <c r="H468" s="14">
        <v>5</v>
      </c>
      <c r="I468" s="15" t="s">
        <v>1250</v>
      </c>
      <c r="J468" s="19" t="s">
        <v>4088</v>
      </c>
      <c r="K468" s="109" t="s">
        <v>4072</v>
      </c>
      <c r="L468" s="109" t="s">
        <v>4089</v>
      </c>
      <c r="M468" s="6" t="s">
        <v>4010</v>
      </c>
      <c r="N468" s="6" t="s">
        <v>4090</v>
      </c>
      <c r="O468" s="6" t="s">
        <v>4091</v>
      </c>
      <c r="V468" t="s">
        <v>259</v>
      </c>
    </row>
    <row r="469" spans="2:22" hidden="1">
      <c r="B469" s="9">
        <v>5</v>
      </c>
      <c r="C469" s="10" t="s">
        <v>229</v>
      </c>
      <c r="D469" s="11" t="s">
        <v>460</v>
      </c>
      <c r="E469" s="12">
        <v>2</v>
      </c>
      <c r="F469" s="13" t="s">
        <v>487</v>
      </c>
      <c r="G469" s="11" t="s">
        <v>812</v>
      </c>
      <c r="H469" s="14">
        <v>6</v>
      </c>
      <c r="I469" s="15" t="s">
        <v>1330</v>
      </c>
      <c r="J469" s="19" t="s">
        <v>4092</v>
      </c>
      <c r="K469" s="109" t="s">
        <v>4072</v>
      </c>
      <c r="L469" s="109" t="s">
        <v>4093</v>
      </c>
      <c r="M469" s="6" t="s">
        <v>4010</v>
      </c>
      <c r="N469" s="6" t="s">
        <v>4094</v>
      </c>
      <c r="O469" s="6" t="s">
        <v>4095</v>
      </c>
      <c r="V469" t="s">
        <v>1274</v>
      </c>
    </row>
    <row r="470" spans="2:22" hidden="1">
      <c r="B470" s="9">
        <v>5</v>
      </c>
      <c r="C470" s="10" t="s">
        <v>229</v>
      </c>
      <c r="D470" s="11" t="s">
        <v>460</v>
      </c>
      <c r="E470" s="12">
        <v>3</v>
      </c>
      <c r="F470" s="13" t="s">
        <v>523</v>
      </c>
      <c r="G470" s="11" t="s">
        <v>813</v>
      </c>
      <c r="H470" s="14">
        <v>1</v>
      </c>
      <c r="I470" s="15" t="s">
        <v>1070</v>
      </c>
      <c r="J470" s="19" t="s">
        <v>4096</v>
      </c>
      <c r="K470" s="109" t="s">
        <v>4097</v>
      </c>
      <c r="L470" s="109" t="s">
        <v>4098</v>
      </c>
      <c r="M470" s="6" t="s">
        <v>4010</v>
      </c>
      <c r="N470" s="6" t="s">
        <v>4099</v>
      </c>
      <c r="O470" s="6" t="s">
        <v>4100</v>
      </c>
      <c r="V470" t="s">
        <v>589</v>
      </c>
    </row>
    <row r="471" spans="2:22" hidden="1">
      <c r="B471" s="9">
        <v>5</v>
      </c>
      <c r="C471" s="10" t="s">
        <v>229</v>
      </c>
      <c r="D471" s="11" t="s">
        <v>460</v>
      </c>
      <c r="E471" s="12">
        <v>3</v>
      </c>
      <c r="F471" s="13" t="s">
        <v>523</v>
      </c>
      <c r="G471" s="11" t="s">
        <v>813</v>
      </c>
      <c r="H471" s="14">
        <v>2</v>
      </c>
      <c r="I471" s="15" t="s">
        <v>904</v>
      </c>
      <c r="J471" s="19" t="s">
        <v>4101</v>
      </c>
      <c r="K471" s="109" t="s">
        <v>4097</v>
      </c>
      <c r="L471" s="109" t="s">
        <v>4102</v>
      </c>
      <c r="M471" s="6" t="s">
        <v>4010</v>
      </c>
      <c r="N471" s="6" t="s">
        <v>4103</v>
      </c>
      <c r="O471" s="6" t="s">
        <v>4104</v>
      </c>
      <c r="V471" t="s">
        <v>2219</v>
      </c>
    </row>
    <row r="472" spans="2:22" hidden="1">
      <c r="B472" s="9">
        <v>5</v>
      </c>
      <c r="C472" s="10" t="s">
        <v>229</v>
      </c>
      <c r="D472" s="11" t="s">
        <v>460</v>
      </c>
      <c r="E472" s="12">
        <v>3</v>
      </c>
      <c r="F472" s="13" t="s">
        <v>523</v>
      </c>
      <c r="G472" s="11" t="s">
        <v>813</v>
      </c>
      <c r="H472" s="14">
        <v>3</v>
      </c>
      <c r="I472" s="15" t="s">
        <v>985</v>
      </c>
      <c r="J472" s="19" t="s">
        <v>4105</v>
      </c>
      <c r="K472" s="109" t="s">
        <v>4097</v>
      </c>
      <c r="L472" s="109" t="s">
        <v>4106</v>
      </c>
      <c r="M472" s="6" t="s">
        <v>4010</v>
      </c>
      <c r="N472" s="6" t="s">
        <v>4107</v>
      </c>
      <c r="O472" s="6" t="s">
        <v>4108</v>
      </c>
      <c r="V472" t="s">
        <v>2144</v>
      </c>
    </row>
    <row r="473" spans="2:22" hidden="1">
      <c r="B473" s="9">
        <v>5</v>
      </c>
      <c r="C473" s="10" t="s">
        <v>229</v>
      </c>
      <c r="D473" s="11" t="s">
        <v>460</v>
      </c>
      <c r="E473" s="12">
        <v>3</v>
      </c>
      <c r="F473" s="13" t="s">
        <v>523</v>
      </c>
      <c r="G473" s="11" t="s">
        <v>813</v>
      </c>
      <c r="H473" s="14">
        <v>4</v>
      </c>
      <c r="I473" s="15" t="s">
        <v>1161</v>
      </c>
      <c r="J473" s="19" t="s">
        <v>4109</v>
      </c>
      <c r="K473" s="109" t="s">
        <v>4097</v>
      </c>
      <c r="L473" s="109" t="s">
        <v>4110</v>
      </c>
      <c r="M473" s="6" t="s">
        <v>4010</v>
      </c>
      <c r="N473" s="6" t="s">
        <v>4111</v>
      </c>
      <c r="O473" s="6" t="s">
        <v>4112</v>
      </c>
      <c r="V473" t="s">
        <v>1018</v>
      </c>
    </row>
    <row r="474" spans="2:22" hidden="1">
      <c r="B474" s="9">
        <v>5</v>
      </c>
      <c r="C474" s="10" t="s">
        <v>229</v>
      </c>
      <c r="D474" s="11" t="s">
        <v>460</v>
      </c>
      <c r="E474" s="12">
        <v>4</v>
      </c>
      <c r="F474" s="13" t="s">
        <v>546</v>
      </c>
      <c r="G474" s="11" t="s">
        <v>814</v>
      </c>
      <c r="H474" s="14">
        <v>1</v>
      </c>
      <c r="I474" s="15" t="s">
        <v>546</v>
      </c>
      <c r="J474" s="19" t="s">
        <v>4113</v>
      </c>
      <c r="K474" s="109" t="s">
        <v>4114</v>
      </c>
      <c r="L474" s="109" t="s">
        <v>4115</v>
      </c>
      <c r="M474" s="6" t="s">
        <v>4010</v>
      </c>
      <c r="N474" s="6" t="s">
        <v>4116</v>
      </c>
      <c r="O474" s="6" t="s">
        <v>4117</v>
      </c>
      <c r="V474" t="s">
        <v>1364</v>
      </c>
    </row>
    <row r="475" spans="2:22" hidden="1">
      <c r="B475" s="9">
        <v>5</v>
      </c>
      <c r="C475" s="10" t="s">
        <v>229</v>
      </c>
      <c r="D475" s="11" t="s">
        <v>460</v>
      </c>
      <c r="E475" s="12">
        <v>4</v>
      </c>
      <c r="F475" s="13" t="s">
        <v>546</v>
      </c>
      <c r="G475" s="11" t="s">
        <v>814</v>
      </c>
      <c r="H475" s="14">
        <v>2</v>
      </c>
      <c r="I475" s="15" t="s">
        <v>905</v>
      </c>
      <c r="J475" s="19" t="s">
        <v>4118</v>
      </c>
      <c r="K475" s="109" t="s">
        <v>4114</v>
      </c>
      <c r="L475" s="109" t="s">
        <v>4119</v>
      </c>
      <c r="M475" s="6" t="s">
        <v>4010</v>
      </c>
      <c r="N475" s="6" t="s">
        <v>4120</v>
      </c>
      <c r="O475" s="6" t="s">
        <v>4121</v>
      </c>
      <c r="V475" t="s">
        <v>982</v>
      </c>
    </row>
    <row r="476" spans="2:22" hidden="1">
      <c r="B476" s="9">
        <v>5</v>
      </c>
      <c r="C476" s="10" t="s">
        <v>229</v>
      </c>
      <c r="D476" s="11" t="s">
        <v>460</v>
      </c>
      <c r="E476" s="12">
        <v>4</v>
      </c>
      <c r="F476" s="13" t="s">
        <v>546</v>
      </c>
      <c r="G476" s="11" t="s">
        <v>814</v>
      </c>
      <c r="H476" s="14">
        <v>3</v>
      </c>
      <c r="I476" s="15" t="s">
        <v>1162</v>
      </c>
      <c r="J476" s="19" t="s">
        <v>4122</v>
      </c>
      <c r="K476" s="109" t="s">
        <v>4114</v>
      </c>
      <c r="L476" s="109" t="s">
        <v>4123</v>
      </c>
      <c r="M476" s="6" t="s">
        <v>4010</v>
      </c>
      <c r="N476" s="6" t="s">
        <v>4124</v>
      </c>
      <c r="O476" s="6" t="s">
        <v>4125</v>
      </c>
      <c r="V476" t="s">
        <v>2073</v>
      </c>
    </row>
    <row r="477" spans="2:22" hidden="1">
      <c r="B477" s="9">
        <v>5</v>
      </c>
      <c r="C477" s="10" t="s">
        <v>229</v>
      </c>
      <c r="D477" s="11" t="s">
        <v>460</v>
      </c>
      <c r="E477" s="12">
        <v>4</v>
      </c>
      <c r="F477" s="13" t="s">
        <v>546</v>
      </c>
      <c r="G477" s="11" t="s">
        <v>814</v>
      </c>
      <c r="H477" s="14">
        <v>4</v>
      </c>
      <c r="I477" s="15" t="s">
        <v>1331</v>
      </c>
      <c r="J477" s="19" t="s">
        <v>4126</v>
      </c>
      <c r="K477" s="109" t="s">
        <v>4114</v>
      </c>
      <c r="L477" s="109" t="s">
        <v>4127</v>
      </c>
      <c r="M477" s="6" t="s">
        <v>4010</v>
      </c>
      <c r="N477" s="6" t="s">
        <v>4128</v>
      </c>
      <c r="O477" s="6" t="s">
        <v>4129</v>
      </c>
      <c r="V477" t="s">
        <v>925</v>
      </c>
    </row>
    <row r="478" spans="2:22" hidden="1">
      <c r="B478" s="9">
        <v>5</v>
      </c>
      <c r="C478" s="10" t="s">
        <v>229</v>
      </c>
      <c r="D478" s="11" t="s">
        <v>460</v>
      </c>
      <c r="E478" s="12">
        <v>4</v>
      </c>
      <c r="F478" s="13" t="s">
        <v>546</v>
      </c>
      <c r="G478" s="11" t="s">
        <v>814</v>
      </c>
      <c r="H478" s="14">
        <v>5</v>
      </c>
      <c r="I478" s="15" t="s">
        <v>1476</v>
      </c>
      <c r="J478" s="19" t="s">
        <v>4130</v>
      </c>
      <c r="K478" s="109" t="s">
        <v>4114</v>
      </c>
      <c r="L478" s="109" t="s">
        <v>4131</v>
      </c>
      <c r="M478" s="6" t="s">
        <v>4010</v>
      </c>
      <c r="N478" s="6" t="s">
        <v>4132</v>
      </c>
      <c r="O478" s="6" t="s">
        <v>4133</v>
      </c>
      <c r="V478" t="s">
        <v>998</v>
      </c>
    </row>
    <row r="479" spans="2:22" hidden="1">
      <c r="B479" s="9">
        <v>5</v>
      </c>
      <c r="C479" s="10" t="s">
        <v>229</v>
      </c>
      <c r="D479" s="11" t="s">
        <v>460</v>
      </c>
      <c r="E479" s="12">
        <v>4</v>
      </c>
      <c r="F479" s="13" t="s">
        <v>546</v>
      </c>
      <c r="G479" s="11" t="s">
        <v>814</v>
      </c>
      <c r="H479" s="14">
        <v>6</v>
      </c>
      <c r="I479" s="15" t="s">
        <v>1589</v>
      </c>
      <c r="J479" s="19" t="s">
        <v>4134</v>
      </c>
      <c r="K479" s="109" t="s">
        <v>4114</v>
      </c>
      <c r="L479" s="109" t="s">
        <v>4135</v>
      </c>
      <c r="M479" s="6" t="s">
        <v>4010</v>
      </c>
      <c r="N479" s="6" t="s">
        <v>4136</v>
      </c>
      <c r="O479" s="6" t="s">
        <v>4137</v>
      </c>
      <c r="V479" t="s">
        <v>2529</v>
      </c>
    </row>
    <row r="480" spans="2:22" hidden="1">
      <c r="B480" s="9">
        <v>5</v>
      </c>
      <c r="C480" s="10" t="s">
        <v>229</v>
      </c>
      <c r="D480" s="11" t="s">
        <v>460</v>
      </c>
      <c r="E480" s="12">
        <v>4</v>
      </c>
      <c r="F480" s="13" t="s">
        <v>546</v>
      </c>
      <c r="G480" s="11" t="s">
        <v>814</v>
      </c>
      <c r="H480" s="14">
        <v>7</v>
      </c>
      <c r="I480" s="15" t="s">
        <v>1630</v>
      </c>
      <c r="J480" s="19" t="s">
        <v>4138</v>
      </c>
      <c r="K480" s="109" t="s">
        <v>4114</v>
      </c>
      <c r="L480" s="109" t="s">
        <v>4139</v>
      </c>
      <c r="M480" s="6" t="s">
        <v>4010</v>
      </c>
      <c r="N480" s="6" t="s">
        <v>4140</v>
      </c>
      <c r="O480" s="6" t="s">
        <v>4141</v>
      </c>
      <c r="V480" t="s">
        <v>2065</v>
      </c>
    </row>
    <row r="481" spans="2:22" hidden="1">
      <c r="B481" s="9">
        <v>5</v>
      </c>
      <c r="C481" s="10" t="s">
        <v>229</v>
      </c>
      <c r="D481" s="11" t="s">
        <v>460</v>
      </c>
      <c r="E481" s="12">
        <v>4</v>
      </c>
      <c r="F481" s="13" t="s">
        <v>546</v>
      </c>
      <c r="G481" s="11" t="s">
        <v>814</v>
      </c>
      <c r="H481" s="14">
        <v>8</v>
      </c>
      <c r="I481" s="15" t="s">
        <v>1409</v>
      </c>
      <c r="J481" s="19" t="s">
        <v>4142</v>
      </c>
      <c r="K481" s="109" t="s">
        <v>4114</v>
      </c>
      <c r="L481" s="109" t="s">
        <v>4143</v>
      </c>
      <c r="M481" s="6" t="s">
        <v>4010</v>
      </c>
      <c r="N481" s="6" t="s">
        <v>4144</v>
      </c>
      <c r="O481" s="6" t="s">
        <v>4145</v>
      </c>
      <c r="V481" t="s">
        <v>2071</v>
      </c>
    </row>
    <row r="482" spans="2:22" hidden="1">
      <c r="B482" s="9">
        <v>5</v>
      </c>
      <c r="C482" s="10" t="s">
        <v>229</v>
      </c>
      <c r="D482" s="11" t="s">
        <v>460</v>
      </c>
      <c r="E482" s="12">
        <v>4</v>
      </c>
      <c r="F482" s="13" t="s">
        <v>546</v>
      </c>
      <c r="G482" s="11" t="s">
        <v>814</v>
      </c>
      <c r="H482" s="14">
        <v>9</v>
      </c>
      <c r="I482" s="15" t="s">
        <v>986</v>
      </c>
      <c r="J482" s="19" t="s">
        <v>4146</v>
      </c>
      <c r="K482" s="109" t="s">
        <v>4114</v>
      </c>
      <c r="L482" s="109" t="s">
        <v>4147</v>
      </c>
      <c r="M482" s="108" t="s">
        <v>4010</v>
      </c>
      <c r="N482" s="108" t="s">
        <v>4116</v>
      </c>
      <c r="O482" s="108" t="s">
        <v>4117</v>
      </c>
      <c r="V482" t="s">
        <v>1280</v>
      </c>
    </row>
    <row r="483" spans="2:22" hidden="1">
      <c r="B483" s="9">
        <v>5</v>
      </c>
      <c r="C483" s="10" t="s">
        <v>229</v>
      </c>
      <c r="D483" s="11" t="s">
        <v>460</v>
      </c>
      <c r="E483" s="12">
        <v>4</v>
      </c>
      <c r="F483" s="13" t="s">
        <v>546</v>
      </c>
      <c r="G483" s="11" t="s">
        <v>814</v>
      </c>
      <c r="H483" s="14">
        <v>10</v>
      </c>
      <c r="I483" s="15" t="s">
        <v>1664</v>
      </c>
      <c r="J483" s="19" t="s">
        <v>4148</v>
      </c>
      <c r="K483" s="109" t="s">
        <v>4114</v>
      </c>
      <c r="L483" s="109" t="s">
        <v>4149</v>
      </c>
      <c r="M483" s="108" t="s">
        <v>4010</v>
      </c>
      <c r="N483" s="108" t="s">
        <v>4116</v>
      </c>
      <c r="O483" s="108" t="s">
        <v>4117</v>
      </c>
      <c r="V483" t="s">
        <v>2131</v>
      </c>
    </row>
    <row r="484" spans="2:22" hidden="1">
      <c r="B484" s="9">
        <v>5</v>
      </c>
      <c r="C484" s="10" t="s">
        <v>229</v>
      </c>
      <c r="D484" s="11" t="s">
        <v>460</v>
      </c>
      <c r="E484" s="12">
        <v>4</v>
      </c>
      <c r="F484" s="13" t="s">
        <v>546</v>
      </c>
      <c r="G484" s="11" t="s">
        <v>814</v>
      </c>
      <c r="H484" s="14">
        <v>11</v>
      </c>
      <c r="I484" s="15" t="s">
        <v>1540</v>
      </c>
      <c r="J484" s="19" t="s">
        <v>4150</v>
      </c>
      <c r="K484" s="109" t="s">
        <v>4114</v>
      </c>
      <c r="L484" s="109" t="s">
        <v>4151</v>
      </c>
      <c r="M484" s="108" t="s">
        <v>4010</v>
      </c>
      <c r="N484" s="108" t="s">
        <v>4116</v>
      </c>
      <c r="O484" s="108" t="s">
        <v>4117</v>
      </c>
      <c r="V484" t="s">
        <v>679</v>
      </c>
    </row>
    <row r="485" spans="2:22" hidden="1">
      <c r="B485" s="9">
        <v>5</v>
      </c>
      <c r="C485" s="10" t="s">
        <v>229</v>
      </c>
      <c r="D485" s="11" t="s">
        <v>460</v>
      </c>
      <c r="E485" s="12">
        <v>4</v>
      </c>
      <c r="F485" s="13" t="s">
        <v>546</v>
      </c>
      <c r="G485" s="11" t="s">
        <v>814</v>
      </c>
      <c r="H485" s="14">
        <v>12</v>
      </c>
      <c r="I485" s="15" t="s">
        <v>1071</v>
      </c>
      <c r="J485" s="19" t="s">
        <v>4152</v>
      </c>
      <c r="K485" s="109" t="s">
        <v>4114</v>
      </c>
      <c r="L485" s="109" t="s">
        <v>4153</v>
      </c>
      <c r="M485" s="108" t="s">
        <v>4010</v>
      </c>
      <c r="N485" s="108" t="s">
        <v>4116</v>
      </c>
      <c r="O485" s="108" t="s">
        <v>4117</v>
      </c>
      <c r="V485" t="s">
        <v>2149</v>
      </c>
    </row>
    <row r="486" spans="2:22" hidden="1">
      <c r="B486" s="9">
        <v>5</v>
      </c>
      <c r="C486" s="10" t="s">
        <v>229</v>
      </c>
      <c r="D486" s="11" t="s">
        <v>460</v>
      </c>
      <c r="E486" s="12">
        <v>5</v>
      </c>
      <c r="F486" s="13" t="s">
        <v>569</v>
      </c>
      <c r="G486" s="11" t="s">
        <v>815</v>
      </c>
      <c r="H486" s="14">
        <v>1</v>
      </c>
      <c r="I486" s="15" t="s">
        <v>674</v>
      </c>
      <c r="J486" s="19" t="s">
        <v>4154</v>
      </c>
      <c r="K486" s="109" t="s">
        <v>4155</v>
      </c>
      <c r="L486" s="109" t="s">
        <v>4156</v>
      </c>
      <c r="M486" s="6" t="s">
        <v>4010</v>
      </c>
      <c r="N486" s="6" t="s">
        <v>4157</v>
      </c>
      <c r="O486" s="6" t="s">
        <v>4158</v>
      </c>
      <c r="V486" t="s">
        <v>1025</v>
      </c>
    </row>
    <row r="487" spans="2:22" hidden="1">
      <c r="B487" s="9">
        <v>5</v>
      </c>
      <c r="C487" s="10" t="s">
        <v>229</v>
      </c>
      <c r="D487" s="11" t="s">
        <v>460</v>
      </c>
      <c r="E487" s="12">
        <v>5</v>
      </c>
      <c r="F487" s="13" t="s">
        <v>569</v>
      </c>
      <c r="G487" s="11" t="s">
        <v>815</v>
      </c>
      <c r="H487" s="14">
        <v>2</v>
      </c>
      <c r="I487" s="15" t="s">
        <v>931</v>
      </c>
      <c r="J487" s="19" t="s">
        <v>4159</v>
      </c>
      <c r="K487" s="109" t="s">
        <v>4155</v>
      </c>
      <c r="L487" s="109" t="s">
        <v>4160</v>
      </c>
      <c r="M487" s="6" t="s">
        <v>4010</v>
      </c>
      <c r="N487" s="6" t="s">
        <v>4161</v>
      </c>
      <c r="O487" s="6" t="s">
        <v>4162</v>
      </c>
      <c r="V487" t="s">
        <v>1377</v>
      </c>
    </row>
    <row r="488" spans="2:22" hidden="1">
      <c r="B488" s="9">
        <v>5</v>
      </c>
      <c r="C488" s="10" t="s">
        <v>229</v>
      </c>
      <c r="D488" s="11" t="s">
        <v>460</v>
      </c>
      <c r="E488" s="12">
        <v>5</v>
      </c>
      <c r="F488" s="13" t="s">
        <v>569</v>
      </c>
      <c r="G488" s="11" t="s">
        <v>815</v>
      </c>
      <c r="H488" s="14">
        <v>3</v>
      </c>
      <c r="I488" s="15" t="s">
        <v>1072</v>
      </c>
      <c r="J488" s="19" t="s">
        <v>4163</v>
      </c>
      <c r="K488" s="109" t="s">
        <v>4155</v>
      </c>
      <c r="L488" s="109" t="s">
        <v>4164</v>
      </c>
      <c r="M488" s="6" t="s">
        <v>4010</v>
      </c>
      <c r="N488" s="6" t="s">
        <v>4165</v>
      </c>
      <c r="O488" s="6" t="s">
        <v>4166</v>
      </c>
      <c r="V488" t="s">
        <v>1131</v>
      </c>
    </row>
    <row r="489" spans="2:22" hidden="1">
      <c r="B489" s="9">
        <v>5</v>
      </c>
      <c r="C489" s="10" t="s">
        <v>229</v>
      </c>
      <c r="D489" s="11" t="s">
        <v>460</v>
      </c>
      <c r="E489" s="12">
        <v>5</v>
      </c>
      <c r="F489" s="13" t="s">
        <v>569</v>
      </c>
      <c r="G489" s="11" t="s">
        <v>815</v>
      </c>
      <c r="H489" s="14">
        <v>4</v>
      </c>
      <c r="I489" s="15" t="s">
        <v>1163</v>
      </c>
      <c r="J489" s="19" t="s">
        <v>4167</v>
      </c>
      <c r="K489" s="109" t="s">
        <v>4155</v>
      </c>
      <c r="L489" s="109" t="s">
        <v>4168</v>
      </c>
      <c r="M489" s="6" t="s">
        <v>4010</v>
      </c>
      <c r="N489" s="6" t="s">
        <v>4169</v>
      </c>
      <c r="O489" s="6" t="s">
        <v>4170</v>
      </c>
      <c r="V489" t="s">
        <v>974</v>
      </c>
    </row>
    <row r="490" spans="2:22" hidden="1">
      <c r="B490" s="9">
        <v>5</v>
      </c>
      <c r="C490" s="10" t="s">
        <v>229</v>
      </c>
      <c r="D490" s="11" t="s">
        <v>460</v>
      </c>
      <c r="E490" s="12">
        <v>5</v>
      </c>
      <c r="F490" s="13" t="s">
        <v>569</v>
      </c>
      <c r="G490" s="11" t="s">
        <v>815</v>
      </c>
      <c r="H490" s="14">
        <v>5</v>
      </c>
      <c r="I490" s="15" t="s">
        <v>1251</v>
      </c>
      <c r="J490" s="19" t="s">
        <v>4171</v>
      </c>
      <c r="K490" s="109" t="s">
        <v>4155</v>
      </c>
      <c r="L490" s="109" t="s">
        <v>4172</v>
      </c>
      <c r="M490" s="6" t="s">
        <v>4010</v>
      </c>
      <c r="N490" s="6" t="s">
        <v>4173</v>
      </c>
      <c r="O490" s="6" t="s">
        <v>4174</v>
      </c>
      <c r="V490" t="s">
        <v>419</v>
      </c>
    </row>
    <row r="491" spans="2:22" hidden="1">
      <c r="B491" s="9">
        <v>5</v>
      </c>
      <c r="C491" s="10" t="s">
        <v>229</v>
      </c>
      <c r="D491" s="11" t="s">
        <v>460</v>
      </c>
      <c r="E491" s="12">
        <v>5</v>
      </c>
      <c r="F491" s="13" t="s">
        <v>569</v>
      </c>
      <c r="G491" s="11" t="s">
        <v>815</v>
      </c>
      <c r="H491" s="14">
        <v>6</v>
      </c>
      <c r="I491" s="15" t="s">
        <v>1332</v>
      </c>
      <c r="J491" s="19" t="s">
        <v>4175</v>
      </c>
      <c r="K491" s="109" t="s">
        <v>4155</v>
      </c>
      <c r="L491" s="109" t="s">
        <v>4176</v>
      </c>
      <c r="M491" s="6" t="s">
        <v>4010</v>
      </c>
      <c r="N491" s="6" t="s">
        <v>4177</v>
      </c>
      <c r="O491" s="6" t="s">
        <v>4178</v>
      </c>
      <c r="V491" t="s">
        <v>1153</v>
      </c>
    </row>
    <row r="492" spans="2:22" hidden="1">
      <c r="B492" s="9">
        <v>5</v>
      </c>
      <c r="C492" s="10" t="s">
        <v>229</v>
      </c>
      <c r="D492" s="11" t="s">
        <v>460</v>
      </c>
      <c r="E492" s="12">
        <v>5</v>
      </c>
      <c r="F492" s="13" t="s">
        <v>569</v>
      </c>
      <c r="G492" s="11" t="s">
        <v>815</v>
      </c>
      <c r="H492" s="14">
        <v>7</v>
      </c>
      <c r="I492" s="15" t="s">
        <v>1541</v>
      </c>
      <c r="J492" s="19" t="s">
        <v>4179</v>
      </c>
      <c r="K492" s="109" t="s">
        <v>4155</v>
      </c>
      <c r="L492" s="109" t="s">
        <v>4180</v>
      </c>
      <c r="M492" s="6" t="s">
        <v>4010</v>
      </c>
      <c r="N492" s="6" t="s">
        <v>4181</v>
      </c>
      <c r="O492" s="6" t="s">
        <v>4182</v>
      </c>
      <c r="V492" t="s">
        <v>1176</v>
      </c>
    </row>
    <row r="493" spans="2:22" hidden="1">
      <c r="B493" s="9">
        <v>5</v>
      </c>
      <c r="C493" s="10" t="s">
        <v>229</v>
      </c>
      <c r="D493" s="11" t="s">
        <v>460</v>
      </c>
      <c r="E493" s="12">
        <v>5</v>
      </c>
      <c r="F493" s="13" t="s">
        <v>569</v>
      </c>
      <c r="G493" s="11" t="s">
        <v>815</v>
      </c>
      <c r="H493" s="14">
        <v>8</v>
      </c>
      <c r="I493" s="15" t="s">
        <v>1590</v>
      </c>
      <c r="J493" s="19" t="s">
        <v>4183</v>
      </c>
      <c r="K493" s="109" t="s">
        <v>4155</v>
      </c>
      <c r="L493" s="109" t="s">
        <v>4184</v>
      </c>
      <c r="M493" s="6" t="s">
        <v>4010</v>
      </c>
      <c r="N493" s="6" t="s">
        <v>4185</v>
      </c>
      <c r="O493" s="6" t="s">
        <v>4186</v>
      </c>
      <c r="V493" t="s">
        <v>2267</v>
      </c>
    </row>
    <row r="494" spans="2:22" hidden="1">
      <c r="B494" s="9">
        <v>5</v>
      </c>
      <c r="C494" s="10" t="s">
        <v>229</v>
      </c>
      <c r="D494" s="11" t="s">
        <v>460</v>
      </c>
      <c r="E494" s="12">
        <v>5</v>
      </c>
      <c r="F494" s="13" t="s">
        <v>569</v>
      </c>
      <c r="G494" s="11" t="s">
        <v>815</v>
      </c>
      <c r="H494" s="14">
        <v>9</v>
      </c>
      <c r="I494" s="15" t="s">
        <v>1410</v>
      </c>
      <c r="J494" s="19" t="s">
        <v>4187</v>
      </c>
      <c r="K494" s="109" t="s">
        <v>4155</v>
      </c>
      <c r="L494" s="109" t="s">
        <v>4188</v>
      </c>
      <c r="M494" s="6" t="s">
        <v>4010</v>
      </c>
      <c r="N494" s="6" t="s">
        <v>4189</v>
      </c>
      <c r="O494" s="6" t="s">
        <v>4190</v>
      </c>
      <c r="V494" t="s">
        <v>1566</v>
      </c>
    </row>
    <row r="495" spans="2:22" hidden="1">
      <c r="B495" s="9">
        <v>5</v>
      </c>
      <c r="C495" s="10" t="s">
        <v>229</v>
      </c>
      <c r="D495" s="11" t="s">
        <v>460</v>
      </c>
      <c r="E495" s="12">
        <v>5</v>
      </c>
      <c r="F495" s="13" t="s">
        <v>569</v>
      </c>
      <c r="G495" s="11" t="s">
        <v>815</v>
      </c>
      <c r="H495" s="14">
        <v>10</v>
      </c>
      <c r="I495" s="15" t="s">
        <v>906</v>
      </c>
      <c r="J495" s="19" t="s">
        <v>4191</v>
      </c>
      <c r="K495" s="109" t="s">
        <v>4155</v>
      </c>
      <c r="L495" s="109" t="s">
        <v>4192</v>
      </c>
      <c r="M495" s="108" t="s">
        <v>4010</v>
      </c>
      <c r="N495" s="108" t="s">
        <v>4157</v>
      </c>
      <c r="O495" s="108" t="s">
        <v>4158</v>
      </c>
      <c r="V495" t="s">
        <v>965</v>
      </c>
    </row>
    <row r="496" spans="2:22" hidden="1">
      <c r="B496" s="9">
        <v>5</v>
      </c>
      <c r="C496" s="10" t="s">
        <v>229</v>
      </c>
      <c r="D496" s="11" t="s">
        <v>460</v>
      </c>
      <c r="E496" s="12">
        <v>6</v>
      </c>
      <c r="F496" s="13" t="s">
        <v>588</v>
      </c>
      <c r="G496" s="11" t="s">
        <v>816</v>
      </c>
      <c r="H496" s="14">
        <v>1</v>
      </c>
      <c r="I496" s="15" t="s">
        <v>1694</v>
      </c>
      <c r="J496" s="19" t="s">
        <v>4193</v>
      </c>
      <c r="K496" s="109" t="s">
        <v>4194</v>
      </c>
      <c r="L496" s="109" t="s">
        <v>4195</v>
      </c>
      <c r="M496" s="6" t="s">
        <v>4010</v>
      </c>
      <c r="N496" s="6" t="s">
        <v>4196</v>
      </c>
      <c r="O496" s="6" t="s">
        <v>4197</v>
      </c>
      <c r="V496" t="s">
        <v>2153</v>
      </c>
    </row>
    <row r="497" spans="2:22" hidden="1">
      <c r="B497" s="9">
        <v>5</v>
      </c>
      <c r="C497" s="10" t="s">
        <v>229</v>
      </c>
      <c r="D497" s="11" t="s">
        <v>460</v>
      </c>
      <c r="E497" s="12">
        <v>6</v>
      </c>
      <c r="F497" s="13" t="s">
        <v>588</v>
      </c>
      <c r="G497" s="11" t="s">
        <v>816</v>
      </c>
      <c r="H497" s="14">
        <v>2</v>
      </c>
      <c r="I497" s="15" t="s">
        <v>907</v>
      </c>
      <c r="J497" s="19" t="s">
        <v>4198</v>
      </c>
      <c r="K497" s="109" t="s">
        <v>4194</v>
      </c>
      <c r="L497" s="109" t="s">
        <v>4199</v>
      </c>
      <c r="M497" s="6" t="s">
        <v>4010</v>
      </c>
      <c r="N497" s="6" t="s">
        <v>4200</v>
      </c>
      <c r="O497" s="6" t="s">
        <v>4201</v>
      </c>
      <c r="V497" t="s">
        <v>2196</v>
      </c>
    </row>
    <row r="498" spans="2:22" hidden="1">
      <c r="B498" s="9">
        <v>5</v>
      </c>
      <c r="C498" s="10" t="s">
        <v>229</v>
      </c>
      <c r="D498" s="11" t="s">
        <v>460</v>
      </c>
      <c r="E498" s="12">
        <v>6</v>
      </c>
      <c r="F498" s="13" t="s">
        <v>588</v>
      </c>
      <c r="G498" s="11" t="s">
        <v>816</v>
      </c>
      <c r="H498" s="14">
        <v>3</v>
      </c>
      <c r="I498" s="15" t="s">
        <v>967</v>
      </c>
      <c r="J498" s="19" t="s">
        <v>4202</v>
      </c>
      <c r="K498" s="109" t="s">
        <v>4194</v>
      </c>
      <c r="L498" s="109" t="s">
        <v>4203</v>
      </c>
      <c r="M498" s="6" t="s">
        <v>4010</v>
      </c>
      <c r="N498" s="6" t="s">
        <v>4204</v>
      </c>
      <c r="O498" s="6" t="s">
        <v>4205</v>
      </c>
      <c r="V498" t="s">
        <v>311</v>
      </c>
    </row>
    <row r="499" spans="2:22" hidden="1">
      <c r="B499" s="9">
        <v>5</v>
      </c>
      <c r="C499" s="10" t="s">
        <v>229</v>
      </c>
      <c r="D499" s="11" t="s">
        <v>460</v>
      </c>
      <c r="E499" s="12">
        <v>6</v>
      </c>
      <c r="F499" s="13" t="s">
        <v>588</v>
      </c>
      <c r="G499" s="11" t="s">
        <v>816</v>
      </c>
      <c r="H499" s="14">
        <v>4</v>
      </c>
      <c r="I499" s="15" t="s">
        <v>1073</v>
      </c>
      <c r="J499" s="19" t="s">
        <v>4206</v>
      </c>
      <c r="K499" s="109" t="s">
        <v>4194</v>
      </c>
      <c r="L499" s="109" t="s">
        <v>4207</v>
      </c>
      <c r="M499" s="6" t="s">
        <v>4010</v>
      </c>
      <c r="N499" s="6" t="s">
        <v>4208</v>
      </c>
      <c r="O499" s="6" t="s">
        <v>4209</v>
      </c>
      <c r="V499" t="s">
        <v>629</v>
      </c>
    </row>
    <row r="500" spans="2:22" hidden="1">
      <c r="B500" s="9">
        <v>5</v>
      </c>
      <c r="C500" s="10" t="s">
        <v>229</v>
      </c>
      <c r="D500" s="11" t="s">
        <v>460</v>
      </c>
      <c r="E500" s="12">
        <v>6</v>
      </c>
      <c r="F500" s="13" t="s">
        <v>588</v>
      </c>
      <c r="G500" s="11" t="s">
        <v>816</v>
      </c>
      <c r="H500" s="14">
        <v>5</v>
      </c>
      <c r="I500" s="15" t="s">
        <v>282</v>
      </c>
      <c r="J500" s="19" t="s">
        <v>4210</v>
      </c>
      <c r="K500" s="109" t="s">
        <v>4194</v>
      </c>
      <c r="L500" s="109" t="s">
        <v>4211</v>
      </c>
      <c r="M500" s="6" t="s">
        <v>4010</v>
      </c>
      <c r="N500" s="6" t="s">
        <v>4212</v>
      </c>
      <c r="O500" s="6" t="s">
        <v>4213</v>
      </c>
      <c r="V500" t="s">
        <v>2084</v>
      </c>
    </row>
    <row r="501" spans="2:22" hidden="1">
      <c r="B501" s="9">
        <v>5</v>
      </c>
      <c r="C501" s="10" t="s">
        <v>229</v>
      </c>
      <c r="D501" s="11" t="s">
        <v>460</v>
      </c>
      <c r="E501" s="12">
        <v>6</v>
      </c>
      <c r="F501" s="13" t="s">
        <v>588</v>
      </c>
      <c r="G501" s="11" t="s">
        <v>816</v>
      </c>
      <c r="H501" s="14">
        <v>6</v>
      </c>
      <c r="I501" s="15" t="s">
        <v>1252</v>
      </c>
      <c r="J501" s="19" t="s">
        <v>4214</v>
      </c>
      <c r="K501" s="109" t="s">
        <v>4194</v>
      </c>
      <c r="L501" s="109" t="s">
        <v>4215</v>
      </c>
      <c r="M501" s="6" t="s">
        <v>4010</v>
      </c>
      <c r="N501" s="6" t="s">
        <v>4216</v>
      </c>
      <c r="O501" s="6" t="s">
        <v>4217</v>
      </c>
      <c r="V501" t="s">
        <v>2159</v>
      </c>
    </row>
    <row r="502" spans="2:22" hidden="1">
      <c r="B502" s="9">
        <v>5</v>
      </c>
      <c r="C502" s="10" t="s">
        <v>229</v>
      </c>
      <c r="D502" s="11" t="s">
        <v>460</v>
      </c>
      <c r="E502" s="12">
        <v>6</v>
      </c>
      <c r="F502" s="13" t="s">
        <v>588</v>
      </c>
      <c r="G502" s="11" t="s">
        <v>816</v>
      </c>
      <c r="H502" s="14">
        <v>7</v>
      </c>
      <c r="I502" s="15" t="s">
        <v>1333</v>
      </c>
      <c r="J502" s="19" t="s">
        <v>4218</v>
      </c>
      <c r="K502" s="109" t="s">
        <v>4194</v>
      </c>
      <c r="L502" s="109" t="s">
        <v>4219</v>
      </c>
      <c r="M502" s="6" t="s">
        <v>4010</v>
      </c>
      <c r="N502" s="6" t="s">
        <v>4220</v>
      </c>
      <c r="O502" s="6" t="s">
        <v>4221</v>
      </c>
      <c r="V502" t="s">
        <v>2249</v>
      </c>
    </row>
    <row r="503" spans="2:22" hidden="1">
      <c r="B503" s="9">
        <v>5</v>
      </c>
      <c r="C503" s="10" t="s">
        <v>229</v>
      </c>
      <c r="D503" s="11" t="s">
        <v>460</v>
      </c>
      <c r="E503" s="12">
        <v>6</v>
      </c>
      <c r="F503" s="13" t="s">
        <v>588</v>
      </c>
      <c r="G503" s="11" t="s">
        <v>816</v>
      </c>
      <c r="H503" s="14">
        <v>8</v>
      </c>
      <c r="I503" s="15" t="s">
        <v>1411</v>
      </c>
      <c r="J503" s="19" t="s">
        <v>4222</v>
      </c>
      <c r="K503" s="109" t="s">
        <v>4194</v>
      </c>
      <c r="L503" s="109" t="s">
        <v>4223</v>
      </c>
      <c r="M503" s="6" t="s">
        <v>4010</v>
      </c>
      <c r="N503" s="6" t="s">
        <v>4224</v>
      </c>
      <c r="O503" s="6" t="s">
        <v>4225</v>
      </c>
      <c r="V503" t="s">
        <v>2313</v>
      </c>
    </row>
    <row r="504" spans="2:22" hidden="1">
      <c r="B504" s="9">
        <v>5</v>
      </c>
      <c r="C504" s="10" t="s">
        <v>229</v>
      </c>
      <c r="D504" s="11" t="s">
        <v>460</v>
      </c>
      <c r="E504" s="12">
        <v>6</v>
      </c>
      <c r="F504" s="13" t="s">
        <v>588</v>
      </c>
      <c r="G504" s="11" t="s">
        <v>816</v>
      </c>
      <c r="H504" s="14">
        <v>9</v>
      </c>
      <c r="I504" s="15" t="s">
        <v>612</v>
      </c>
      <c r="J504" s="19" t="s">
        <v>4226</v>
      </c>
      <c r="K504" s="109" t="s">
        <v>4194</v>
      </c>
      <c r="L504" s="109" t="s">
        <v>4227</v>
      </c>
      <c r="M504" s="6" t="s">
        <v>4010</v>
      </c>
      <c r="N504" s="6" t="s">
        <v>4228</v>
      </c>
      <c r="O504" s="6" t="s">
        <v>4229</v>
      </c>
      <c r="V504" t="s">
        <v>432</v>
      </c>
    </row>
    <row r="505" spans="2:22" hidden="1">
      <c r="B505" s="9">
        <v>5</v>
      </c>
      <c r="C505" s="10" t="s">
        <v>229</v>
      </c>
      <c r="D505" s="11" t="s">
        <v>460</v>
      </c>
      <c r="E505" s="12">
        <v>6</v>
      </c>
      <c r="F505" s="13" t="s">
        <v>588</v>
      </c>
      <c r="G505" s="11" t="s">
        <v>816</v>
      </c>
      <c r="H505" s="14">
        <v>10</v>
      </c>
      <c r="I505" s="15" t="s">
        <v>1542</v>
      </c>
      <c r="J505" s="19" t="s">
        <v>4230</v>
      </c>
      <c r="K505" s="109" t="s">
        <v>4194</v>
      </c>
      <c r="L505" s="109" t="s">
        <v>4231</v>
      </c>
      <c r="M505" s="6" t="s">
        <v>4010</v>
      </c>
      <c r="N505" s="6" t="s">
        <v>4232</v>
      </c>
      <c r="O505" s="6" t="s">
        <v>4233</v>
      </c>
      <c r="V505" t="s">
        <v>2193</v>
      </c>
    </row>
    <row r="506" spans="2:22" hidden="1">
      <c r="B506" s="9">
        <v>5</v>
      </c>
      <c r="C506" s="10" t="s">
        <v>229</v>
      </c>
      <c r="D506" s="11" t="s">
        <v>460</v>
      </c>
      <c r="E506" s="12">
        <v>6</v>
      </c>
      <c r="F506" s="13" t="s">
        <v>588</v>
      </c>
      <c r="G506" s="11" t="s">
        <v>816</v>
      </c>
      <c r="H506" s="14">
        <v>11</v>
      </c>
      <c r="I506" s="15" t="s">
        <v>588</v>
      </c>
      <c r="J506" s="19" t="s">
        <v>4234</v>
      </c>
      <c r="K506" s="109" t="s">
        <v>4194</v>
      </c>
      <c r="L506" s="109" t="s">
        <v>4235</v>
      </c>
      <c r="M506" s="6" t="s">
        <v>4010</v>
      </c>
      <c r="N506" s="6" t="s">
        <v>4236</v>
      </c>
      <c r="O506" s="6" t="s">
        <v>4237</v>
      </c>
      <c r="V506" t="s">
        <v>195</v>
      </c>
    </row>
    <row r="507" spans="2:22" hidden="1">
      <c r="B507" s="9">
        <v>5</v>
      </c>
      <c r="C507" s="10" t="s">
        <v>229</v>
      </c>
      <c r="D507" s="11" t="s">
        <v>460</v>
      </c>
      <c r="E507" s="12">
        <v>6</v>
      </c>
      <c r="F507" s="13" t="s">
        <v>588</v>
      </c>
      <c r="G507" s="11" t="s">
        <v>816</v>
      </c>
      <c r="H507" s="14">
        <v>12</v>
      </c>
      <c r="I507" s="15" t="s">
        <v>292</v>
      </c>
      <c r="J507" s="19" t="s">
        <v>4238</v>
      </c>
      <c r="K507" s="109" t="s">
        <v>4194</v>
      </c>
      <c r="L507" s="109" t="s">
        <v>4239</v>
      </c>
      <c r="M507" s="6" t="s">
        <v>4010</v>
      </c>
      <c r="N507" s="6" t="s">
        <v>4240</v>
      </c>
      <c r="O507" s="6" t="s">
        <v>4241</v>
      </c>
      <c r="V507" t="s">
        <v>1047</v>
      </c>
    </row>
    <row r="508" spans="2:22" hidden="1">
      <c r="B508" s="9">
        <v>5</v>
      </c>
      <c r="C508" s="10" t="s">
        <v>229</v>
      </c>
      <c r="D508" s="11" t="s">
        <v>460</v>
      </c>
      <c r="E508" s="12">
        <v>6</v>
      </c>
      <c r="F508" s="13" t="s">
        <v>588</v>
      </c>
      <c r="G508" s="11" t="s">
        <v>816</v>
      </c>
      <c r="H508" s="14">
        <v>13</v>
      </c>
      <c r="I508" s="15" t="s">
        <v>1665</v>
      </c>
      <c r="J508" s="19" t="s">
        <v>4242</v>
      </c>
      <c r="K508" s="109" t="s">
        <v>4194</v>
      </c>
      <c r="L508" s="109" t="s">
        <v>4243</v>
      </c>
      <c r="M508" s="6" t="s">
        <v>4010</v>
      </c>
      <c r="N508" s="6" t="s">
        <v>4244</v>
      </c>
      <c r="O508" s="6" t="s">
        <v>4245</v>
      </c>
      <c r="V508" t="s">
        <v>2061</v>
      </c>
    </row>
    <row r="509" spans="2:22" hidden="1">
      <c r="B509" s="9">
        <v>5</v>
      </c>
      <c r="C509" s="10" t="s">
        <v>229</v>
      </c>
      <c r="D509" s="11" t="s">
        <v>460</v>
      </c>
      <c r="E509" s="12">
        <v>6</v>
      </c>
      <c r="F509" s="13" t="s">
        <v>588</v>
      </c>
      <c r="G509" s="11" t="s">
        <v>816</v>
      </c>
      <c r="H509" s="14">
        <v>14</v>
      </c>
      <c r="I509" s="15" t="s">
        <v>1717</v>
      </c>
      <c r="J509" s="19" t="s">
        <v>4246</v>
      </c>
      <c r="K509" s="109" t="s">
        <v>4194</v>
      </c>
      <c r="L509" s="109" t="s">
        <v>4247</v>
      </c>
      <c r="M509" s="6" t="s">
        <v>4010</v>
      </c>
      <c r="N509" s="6" t="s">
        <v>4248</v>
      </c>
      <c r="O509" s="6" t="s">
        <v>4249</v>
      </c>
      <c r="V509" t="s">
        <v>2098</v>
      </c>
    </row>
    <row r="510" spans="2:22" hidden="1">
      <c r="B510" s="9">
        <v>5</v>
      </c>
      <c r="C510" s="10" t="s">
        <v>229</v>
      </c>
      <c r="D510" s="11" t="s">
        <v>460</v>
      </c>
      <c r="E510" s="12">
        <v>6</v>
      </c>
      <c r="F510" s="13" t="s">
        <v>588</v>
      </c>
      <c r="G510" s="11" t="s">
        <v>816</v>
      </c>
      <c r="H510" s="14">
        <v>15</v>
      </c>
      <c r="I510" s="15" t="s">
        <v>1215</v>
      </c>
      <c r="J510" s="19" t="s">
        <v>4250</v>
      </c>
      <c r="K510" s="109" t="s">
        <v>4194</v>
      </c>
      <c r="L510" s="109" t="s">
        <v>4251</v>
      </c>
      <c r="M510" s="6" t="s">
        <v>4010</v>
      </c>
      <c r="N510" s="6" t="s">
        <v>4252</v>
      </c>
      <c r="O510" s="6" t="s">
        <v>4253</v>
      </c>
      <c r="V510" t="s">
        <v>538</v>
      </c>
    </row>
    <row r="511" spans="2:22" hidden="1">
      <c r="B511" s="9">
        <v>5</v>
      </c>
      <c r="C511" s="10" t="s">
        <v>229</v>
      </c>
      <c r="D511" s="11" t="s">
        <v>460</v>
      </c>
      <c r="E511" s="12">
        <v>6</v>
      </c>
      <c r="F511" s="13" t="s">
        <v>588</v>
      </c>
      <c r="G511" s="11" t="s">
        <v>816</v>
      </c>
      <c r="H511" s="14">
        <v>16</v>
      </c>
      <c r="I511" s="15" t="s">
        <v>1463</v>
      </c>
      <c r="J511" s="19" t="s">
        <v>4254</v>
      </c>
      <c r="K511" s="109" t="s">
        <v>4194</v>
      </c>
      <c r="L511" s="109" t="s">
        <v>4255</v>
      </c>
      <c r="M511" s="6" t="s">
        <v>4010</v>
      </c>
      <c r="N511" s="6" t="s">
        <v>4256</v>
      </c>
      <c r="O511" s="6" t="s">
        <v>4257</v>
      </c>
      <c r="V511" t="s">
        <v>2130</v>
      </c>
    </row>
    <row r="512" spans="2:22" hidden="1">
      <c r="B512" s="9">
        <v>5</v>
      </c>
      <c r="C512" s="10" t="s">
        <v>229</v>
      </c>
      <c r="D512" s="11" t="s">
        <v>460</v>
      </c>
      <c r="E512" s="12">
        <v>6</v>
      </c>
      <c r="F512" s="13" t="s">
        <v>588</v>
      </c>
      <c r="G512" s="11" t="s">
        <v>816</v>
      </c>
      <c r="H512" s="14">
        <v>17</v>
      </c>
      <c r="I512" s="15" t="s">
        <v>1354</v>
      </c>
      <c r="J512" s="19" t="s">
        <v>4258</v>
      </c>
      <c r="K512" s="109" t="s">
        <v>4194</v>
      </c>
      <c r="L512" s="109" t="s">
        <v>4259</v>
      </c>
      <c r="M512" s="6" t="s">
        <v>4010</v>
      </c>
      <c r="N512" s="6" t="s">
        <v>4260</v>
      </c>
      <c r="O512" s="6" t="s">
        <v>4261</v>
      </c>
      <c r="V512" t="s">
        <v>1154</v>
      </c>
    </row>
    <row r="513" spans="2:22" hidden="1">
      <c r="B513" s="9">
        <v>5</v>
      </c>
      <c r="C513" s="10" t="s">
        <v>229</v>
      </c>
      <c r="D513" s="11" t="s">
        <v>460</v>
      </c>
      <c r="E513" s="12">
        <v>6</v>
      </c>
      <c r="F513" s="13" t="s">
        <v>588</v>
      </c>
      <c r="G513" s="11" t="s">
        <v>816</v>
      </c>
      <c r="H513" s="14">
        <v>18</v>
      </c>
      <c r="I513" s="15" t="s">
        <v>1780</v>
      </c>
      <c r="J513" s="19" t="s">
        <v>4262</v>
      </c>
      <c r="K513" s="109" t="s">
        <v>4194</v>
      </c>
      <c r="L513" s="109" t="s">
        <v>4263</v>
      </c>
      <c r="M513" s="6" t="s">
        <v>4010</v>
      </c>
      <c r="N513" s="6" t="s">
        <v>4264</v>
      </c>
      <c r="O513" s="6" t="s">
        <v>4265</v>
      </c>
      <c r="V513" t="s">
        <v>2186</v>
      </c>
    </row>
    <row r="514" spans="2:22" hidden="1">
      <c r="B514" s="9">
        <v>5</v>
      </c>
      <c r="C514" s="10" t="s">
        <v>229</v>
      </c>
      <c r="D514" s="11" t="s">
        <v>460</v>
      </c>
      <c r="E514" s="12">
        <v>6</v>
      </c>
      <c r="F514" s="13" t="s">
        <v>588</v>
      </c>
      <c r="G514" s="11" t="s">
        <v>816</v>
      </c>
      <c r="H514" s="14">
        <v>19</v>
      </c>
      <c r="I514" s="15" t="s">
        <v>1070</v>
      </c>
      <c r="J514" s="19" t="s">
        <v>4266</v>
      </c>
      <c r="K514" s="109" t="s">
        <v>4194</v>
      </c>
      <c r="L514" s="109" t="s">
        <v>4267</v>
      </c>
      <c r="M514" s="6" t="s">
        <v>4010</v>
      </c>
      <c r="N514" s="6" t="s">
        <v>4268</v>
      </c>
      <c r="O514" s="6" t="s">
        <v>4269</v>
      </c>
      <c r="V514" t="s">
        <v>2127</v>
      </c>
    </row>
    <row r="515" spans="2:22" hidden="1">
      <c r="B515" s="9">
        <v>5</v>
      </c>
      <c r="C515" s="10" t="s">
        <v>229</v>
      </c>
      <c r="D515" s="11" t="s">
        <v>460</v>
      </c>
      <c r="E515" s="12">
        <v>6</v>
      </c>
      <c r="F515" s="13" t="s">
        <v>588</v>
      </c>
      <c r="G515" s="11" t="s">
        <v>816</v>
      </c>
      <c r="H515" s="14">
        <v>20</v>
      </c>
      <c r="I515" s="15" t="s">
        <v>1804</v>
      </c>
      <c r="J515" s="19" t="s">
        <v>4270</v>
      </c>
      <c r="K515" s="109" t="s">
        <v>4194</v>
      </c>
      <c r="L515" s="109" t="s">
        <v>4271</v>
      </c>
      <c r="M515" s="6" t="s">
        <v>4010</v>
      </c>
      <c r="N515" s="6" t="s">
        <v>4272</v>
      </c>
      <c r="O515" s="6" t="s">
        <v>4273</v>
      </c>
      <c r="V515" t="s">
        <v>244</v>
      </c>
    </row>
    <row r="516" spans="2:22" hidden="1">
      <c r="B516" s="9">
        <v>5</v>
      </c>
      <c r="C516" s="10" t="s">
        <v>229</v>
      </c>
      <c r="D516" s="11" t="s">
        <v>460</v>
      </c>
      <c r="E516" s="12">
        <v>6</v>
      </c>
      <c r="F516" s="13" t="s">
        <v>588</v>
      </c>
      <c r="G516" s="11" t="s">
        <v>816</v>
      </c>
      <c r="H516" s="14">
        <v>21</v>
      </c>
      <c r="I516" s="15" t="s">
        <v>1813</v>
      </c>
      <c r="J516" s="19" t="s">
        <v>4274</v>
      </c>
      <c r="K516" s="109" t="s">
        <v>4194</v>
      </c>
      <c r="L516" s="109" t="s">
        <v>4275</v>
      </c>
      <c r="M516" s="6" t="s">
        <v>4010</v>
      </c>
      <c r="N516" s="6" t="s">
        <v>4276</v>
      </c>
      <c r="O516" s="6" t="s">
        <v>4277</v>
      </c>
      <c r="V516" t="s">
        <v>1085</v>
      </c>
    </row>
    <row r="517" spans="2:22" hidden="1">
      <c r="B517" s="9">
        <v>5</v>
      </c>
      <c r="C517" s="10" t="s">
        <v>229</v>
      </c>
      <c r="D517" s="11" t="s">
        <v>460</v>
      </c>
      <c r="E517" s="12">
        <v>7</v>
      </c>
      <c r="F517" s="13" t="s">
        <v>609</v>
      </c>
      <c r="G517" s="11" t="s">
        <v>817</v>
      </c>
      <c r="H517" s="14">
        <v>1</v>
      </c>
      <c r="I517" s="15" t="s">
        <v>987</v>
      </c>
      <c r="J517" s="19" t="s">
        <v>4278</v>
      </c>
      <c r="K517" s="109" t="s">
        <v>4279</v>
      </c>
      <c r="L517" s="109" t="s">
        <v>4280</v>
      </c>
      <c r="M517" s="6" t="s">
        <v>4010</v>
      </c>
      <c r="N517" s="6" t="s">
        <v>4281</v>
      </c>
      <c r="O517" s="6" t="s">
        <v>4282</v>
      </c>
      <c r="V517" t="s">
        <v>1373</v>
      </c>
    </row>
    <row r="518" spans="2:22" hidden="1">
      <c r="B518" s="9">
        <v>5</v>
      </c>
      <c r="C518" s="10" t="s">
        <v>229</v>
      </c>
      <c r="D518" s="11" t="s">
        <v>460</v>
      </c>
      <c r="E518" s="12">
        <v>7</v>
      </c>
      <c r="F518" s="13" t="s">
        <v>609</v>
      </c>
      <c r="G518" s="11" t="s">
        <v>817</v>
      </c>
      <c r="H518" s="14">
        <v>2</v>
      </c>
      <c r="I518" s="15" t="s">
        <v>908</v>
      </c>
      <c r="J518" s="19" t="s">
        <v>4283</v>
      </c>
      <c r="K518" s="109" t="s">
        <v>4279</v>
      </c>
      <c r="L518" s="109" t="s">
        <v>4284</v>
      </c>
      <c r="M518" s="6" t="s">
        <v>4010</v>
      </c>
      <c r="N518" s="6" t="s">
        <v>4285</v>
      </c>
      <c r="O518" s="6" t="s">
        <v>4286</v>
      </c>
      <c r="V518" t="s">
        <v>2049</v>
      </c>
    </row>
    <row r="519" spans="2:22" hidden="1">
      <c r="B519" s="9">
        <v>5</v>
      </c>
      <c r="C519" s="10" t="s">
        <v>229</v>
      </c>
      <c r="D519" s="11" t="s">
        <v>460</v>
      </c>
      <c r="E519" s="12">
        <v>7</v>
      </c>
      <c r="F519" s="13" t="s">
        <v>609</v>
      </c>
      <c r="G519" s="11" t="s">
        <v>817</v>
      </c>
      <c r="H519" s="14">
        <v>3</v>
      </c>
      <c r="I519" s="15" t="s">
        <v>1074</v>
      </c>
      <c r="J519" s="19" t="s">
        <v>4287</v>
      </c>
      <c r="K519" s="109" t="s">
        <v>4279</v>
      </c>
      <c r="L519" s="109" t="s">
        <v>4288</v>
      </c>
      <c r="M519" s="6" t="s">
        <v>4010</v>
      </c>
      <c r="N519" s="6" t="s">
        <v>4289</v>
      </c>
      <c r="O519" s="6" t="s">
        <v>4290</v>
      </c>
      <c r="V519" t="s">
        <v>2107</v>
      </c>
    </row>
    <row r="520" spans="2:22" hidden="1">
      <c r="B520" s="9">
        <v>5</v>
      </c>
      <c r="C520" s="10" t="s">
        <v>229</v>
      </c>
      <c r="D520" s="11" t="s">
        <v>460</v>
      </c>
      <c r="E520" s="12">
        <v>7</v>
      </c>
      <c r="F520" s="13" t="s">
        <v>609</v>
      </c>
      <c r="G520" s="11" t="s">
        <v>817</v>
      </c>
      <c r="H520" s="14">
        <v>4</v>
      </c>
      <c r="I520" s="15" t="s">
        <v>1164</v>
      </c>
      <c r="J520" s="19" t="s">
        <v>4291</v>
      </c>
      <c r="K520" s="109" t="s">
        <v>4279</v>
      </c>
      <c r="L520" s="109" t="s">
        <v>4292</v>
      </c>
      <c r="M520" s="6" t="s">
        <v>4010</v>
      </c>
      <c r="N520" s="6" t="s">
        <v>4293</v>
      </c>
      <c r="O520" s="6" t="s">
        <v>4294</v>
      </c>
      <c r="V520" t="s">
        <v>1172</v>
      </c>
    </row>
    <row r="521" spans="2:22" hidden="1">
      <c r="B521" s="9">
        <v>5</v>
      </c>
      <c r="C521" s="10" t="s">
        <v>229</v>
      </c>
      <c r="D521" s="11" t="s">
        <v>460</v>
      </c>
      <c r="E521" s="12">
        <v>7</v>
      </c>
      <c r="F521" s="13" t="s">
        <v>609</v>
      </c>
      <c r="G521" s="11" t="s">
        <v>817</v>
      </c>
      <c r="H521" s="14">
        <v>5</v>
      </c>
      <c r="I521" s="15" t="s">
        <v>1253</v>
      </c>
      <c r="J521" s="19" t="s">
        <v>4295</v>
      </c>
      <c r="K521" s="109" t="s">
        <v>4279</v>
      </c>
      <c r="L521" s="109" t="s">
        <v>4296</v>
      </c>
      <c r="M521" s="6" t="s">
        <v>4010</v>
      </c>
      <c r="N521" s="6" t="s">
        <v>4297</v>
      </c>
      <c r="O521" s="6" t="s">
        <v>4298</v>
      </c>
      <c r="V521" t="s">
        <v>2146</v>
      </c>
    </row>
    <row r="522" spans="2:22" hidden="1">
      <c r="B522" s="9">
        <v>5</v>
      </c>
      <c r="C522" s="10" t="s">
        <v>229</v>
      </c>
      <c r="D522" s="11" t="s">
        <v>460</v>
      </c>
      <c r="E522" s="12">
        <v>7</v>
      </c>
      <c r="F522" s="13" t="s">
        <v>609</v>
      </c>
      <c r="G522" s="11" t="s">
        <v>817</v>
      </c>
      <c r="H522" s="14">
        <v>6</v>
      </c>
      <c r="I522" s="15" t="s">
        <v>1334</v>
      </c>
      <c r="J522" s="19" t="s">
        <v>4299</v>
      </c>
      <c r="K522" s="109" t="s">
        <v>4279</v>
      </c>
      <c r="L522" s="109" t="s">
        <v>4300</v>
      </c>
      <c r="M522" s="6" t="s">
        <v>4010</v>
      </c>
      <c r="N522" s="6" t="s">
        <v>4301</v>
      </c>
      <c r="O522" s="6" t="s">
        <v>4302</v>
      </c>
      <c r="V522" t="s">
        <v>1152</v>
      </c>
    </row>
    <row r="523" spans="2:22" hidden="1">
      <c r="B523" s="9">
        <v>5</v>
      </c>
      <c r="C523" s="10" t="s">
        <v>229</v>
      </c>
      <c r="D523" s="11" t="s">
        <v>460</v>
      </c>
      <c r="E523" s="12">
        <v>7</v>
      </c>
      <c r="F523" s="13" t="s">
        <v>609</v>
      </c>
      <c r="G523" s="11" t="s">
        <v>817</v>
      </c>
      <c r="H523" s="14">
        <v>7</v>
      </c>
      <c r="I523" s="15" t="s">
        <v>1412</v>
      </c>
      <c r="J523" s="19" t="s">
        <v>4303</v>
      </c>
      <c r="K523" s="109" t="s">
        <v>4279</v>
      </c>
      <c r="L523" s="109" t="s">
        <v>4304</v>
      </c>
      <c r="M523" s="6" t="s">
        <v>4010</v>
      </c>
      <c r="N523" s="6" t="s">
        <v>4305</v>
      </c>
      <c r="O523" s="6" t="s">
        <v>4306</v>
      </c>
      <c r="V523" t="s">
        <v>1109</v>
      </c>
    </row>
    <row r="524" spans="2:22" hidden="1">
      <c r="B524" s="9">
        <v>5</v>
      </c>
      <c r="C524" s="10" t="s">
        <v>229</v>
      </c>
      <c r="D524" s="11" t="s">
        <v>460</v>
      </c>
      <c r="E524" s="12">
        <v>7</v>
      </c>
      <c r="F524" s="13" t="s">
        <v>609</v>
      </c>
      <c r="G524" s="11" t="s">
        <v>817</v>
      </c>
      <c r="H524" s="14">
        <v>8</v>
      </c>
      <c r="I524" s="15" t="s">
        <v>1477</v>
      </c>
      <c r="J524" s="19" t="s">
        <v>4307</v>
      </c>
      <c r="K524" s="109" t="s">
        <v>4279</v>
      </c>
      <c r="L524" s="109" t="s">
        <v>4308</v>
      </c>
      <c r="M524" s="6" t="s">
        <v>4010</v>
      </c>
      <c r="N524" s="6" t="s">
        <v>4309</v>
      </c>
      <c r="O524" s="6" t="s">
        <v>4310</v>
      </c>
      <c r="V524" t="s">
        <v>2229</v>
      </c>
    </row>
    <row r="525" spans="2:22" hidden="1">
      <c r="B525" s="9">
        <v>5</v>
      </c>
      <c r="C525" s="10" t="s">
        <v>229</v>
      </c>
      <c r="D525" s="11" t="s">
        <v>460</v>
      </c>
      <c r="E525" s="12">
        <v>8</v>
      </c>
      <c r="F525" s="13" t="s">
        <v>627</v>
      </c>
      <c r="G525" s="11" t="s">
        <v>818</v>
      </c>
      <c r="H525" s="14">
        <v>1</v>
      </c>
      <c r="I525" s="15" t="s">
        <v>1413</v>
      </c>
      <c r="J525" s="19" t="s">
        <v>4311</v>
      </c>
      <c r="K525" s="109" t="s">
        <v>4312</v>
      </c>
      <c r="L525" s="109" t="s">
        <v>4313</v>
      </c>
      <c r="M525" s="6" t="s">
        <v>4010</v>
      </c>
      <c r="N525" s="6" t="s">
        <v>4314</v>
      </c>
      <c r="O525" s="6" t="s">
        <v>4315</v>
      </c>
      <c r="V525" t="s">
        <v>1450</v>
      </c>
    </row>
    <row r="526" spans="2:22" hidden="1">
      <c r="B526" s="9">
        <v>5</v>
      </c>
      <c r="C526" s="10" t="s">
        <v>229</v>
      </c>
      <c r="D526" s="11" t="s">
        <v>460</v>
      </c>
      <c r="E526" s="12">
        <v>8</v>
      </c>
      <c r="F526" s="13" t="s">
        <v>627</v>
      </c>
      <c r="G526" s="11" t="s">
        <v>818</v>
      </c>
      <c r="H526" s="14">
        <v>2</v>
      </c>
      <c r="I526" s="15" t="s">
        <v>909</v>
      </c>
      <c r="J526" s="19" t="s">
        <v>4316</v>
      </c>
      <c r="K526" s="109" t="s">
        <v>4312</v>
      </c>
      <c r="L526" s="109" t="s">
        <v>4317</v>
      </c>
      <c r="M526" s="6" t="s">
        <v>4010</v>
      </c>
      <c r="N526" s="6" t="s">
        <v>4318</v>
      </c>
      <c r="O526" s="6" t="s">
        <v>4319</v>
      </c>
      <c r="V526" t="s">
        <v>2562</v>
      </c>
    </row>
    <row r="527" spans="2:22" hidden="1">
      <c r="B527" s="9">
        <v>5</v>
      </c>
      <c r="C527" s="10" t="s">
        <v>229</v>
      </c>
      <c r="D527" s="11" t="s">
        <v>460</v>
      </c>
      <c r="E527" s="12">
        <v>8</v>
      </c>
      <c r="F527" s="13" t="s">
        <v>627</v>
      </c>
      <c r="G527" s="11" t="s">
        <v>818</v>
      </c>
      <c r="H527" s="14">
        <v>3</v>
      </c>
      <c r="I527" s="15" t="s">
        <v>988</v>
      </c>
      <c r="J527" s="19" t="s">
        <v>4320</v>
      </c>
      <c r="K527" s="109" t="s">
        <v>4312</v>
      </c>
      <c r="L527" s="109" t="s">
        <v>4321</v>
      </c>
      <c r="M527" s="6" t="s">
        <v>4010</v>
      </c>
      <c r="N527" s="6" t="s">
        <v>4322</v>
      </c>
      <c r="O527" s="6" t="s">
        <v>4323</v>
      </c>
      <c r="V527" t="s">
        <v>1021</v>
      </c>
    </row>
    <row r="528" spans="2:22" hidden="1">
      <c r="B528" s="9">
        <v>5</v>
      </c>
      <c r="C528" s="10" t="s">
        <v>229</v>
      </c>
      <c r="D528" s="11" t="s">
        <v>460</v>
      </c>
      <c r="E528" s="12">
        <v>8</v>
      </c>
      <c r="F528" s="13" t="s">
        <v>627</v>
      </c>
      <c r="G528" s="11" t="s">
        <v>818</v>
      </c>
      <c r="H528" s="14">
        <v>4</v>
      </c>
      <c r="I528" s="15" t="s">
        <v>597</v>
      </c>
      <c r="J528" s="19" t="s">
        <v>4324</v>
      </c>
      <c r="K528" s="109" t="s">
        <v>4312</v>
      </c>
      <c r="L528" s="109" t="s">
        <v>4325</v>
      </c>
      <c r="M528" s="6" t="s">
        <v>4010</v>
      </c>
      <c r="N528" s="6" t="s">
        <v>4326</v>
      </c>
      <c r="O528" s="6" t="s">
        <v>4327</v>
      </c>
      <c r="V528" t="s">
        <v>1173</v>
      </c>
    </row>
    <row r="529" spans="2:22" hidden="1">
      <c r="B529" s="9">
        <v>5</v>
      </c>
      <c r="C529" s="10" t="s">
        <v>229</v>
      </c>
      <c r="D529" s="11" t="s">
        <v>460</v>
      </c>
      <c r="E529" s="12">
        <v>8</v>
      </c>
      <c r="F529" s="13" t="s">
        <v>627</v>
      </c>
      <c r="G529" s="11" t="s">
        <v>818</v>
      </c>
      <c r="H529" s="14">
        <v>5</v>
      </c>
      <c r="I529" s="15" t="s">
        <v>1165</v>
      </c>
      <c r="J529" s="19" t="s">
        <v>4328</v>
      </c>
      <c r="K529" s="109" t="s">
        <v>4312</v>
      </c>
      <c r="L529" s="109" t="s">
        <v>4329</v>
      </c>
      <c r="M529" s="6" t="s">
        <v>4010</v>
      </c>
      <c r="N529" s="6" t="s">
        <v>4330</v>
      </c>
      <c r="O529" s="6" t="s">
        <v>4331</v>
      </c>
      <c r="V529" t="s">
        <v>1138</v>
      </c>
    </row>
    <row r="530" spans="2:22" hidden="1">
      <c r="B530" s="9">
        <v>5</v>
      </c>
      <c r="C530" s="10" t="s">
        <v>229</v>
      </c>
      <c r="D530" s="11" t="s">
        <v>460</v>
      </c>
      <c r="E530" s="12">
        <v>8</v>
      </c>
      <c r="F530" s="13" t="s">
        <v>627</v>
      </c>
      <c r="G530" s="11" t="s">
        <v>818</v>
      </c>
      <c r="H530" s="14">
        <v>6</v>
      </c>
      <c r="I530" s="15" t="s">
        <v>1254</v>
      </c>
      <c r="J530" s="19" t="s">
        <v>4332</v>
      </c>
      <c r="K530" s="109" t="s">
        <v>4312</v>
      </c>
      <c r="L530" s="109" t="s">
        <v>4333</v>
      </c>
      <c r="M530" s="6" t="s">
        <v>4010</v>
      </c>
      <c r="N530" s="6" t="s">
        <v>4334</v>
      </c>
      <c r="O530" s="6" t="s">
        <v>4335</v>
      </c>
      <c r="V530" t="s">
        <v>301</v>
      </c>
    </row>
    <row r="531" spans="2:22" hidden="1">
      <c r="B531" s="9">
        <v>5</v>
      </c>
      <c r="C531" s="10" t="s">
        <v>229</v>
      </c>
      <c r="D531" s="11" t="s">
        <v>460</v>
      </c>
      <c r="E531" s="12">
        <v>8</v>
      </c>
      <c r="F531" s="13" t="s">
        <v>627</v>
      </c>
      <c r="G531" s="11" t="s">
        <v>818</v>
      </c>
      <c r="H531" s="14">
        <v>7</v>
      </c>
      <c r="I531" s="15" t="s">
        <v>1335</v>
      </c>
      <c r="J531" s="19" t="s">
        <v>4336</v>
      </c>
      <c r="K531" s="109" t="s">
        <v>4312</v>
      </c>
      <c r="L531" s="109" t="s">
        <v>4337</v>
      </c>
      <c r="M531" s="6" t="s">
        <v>4010</v>
      </c>
      <c r="N531" s="6" t="s">
        <v>4338</v>
      </c>
      <c r="O531" s="6" t="s">
        <v>4339</v>
      </c>
      <c r="V531" t="s">
        <v>1283</v>
      </c>
    </row>
    <row r="532" spans="2:22" hidden="1">
      <c r="B532" s="9">
        <v>5</v>
      </c>
      <c r="C532" s="10" t="s">
        <v>229</v>
      </c>
      <c r="D532" s="11" t="s">
        <v>460</v>
      </c>
      <c r="E532" s="12">
        <v>8</v>
      </c>
      <c r="F532" s="13" t="s">
        <v>627</v>
      </c>
      <c r="G532" s="11" t="s">
        <v>818</v>
      </c>
      <c r="H532" s="14">
        <v>8</v>
      </c>
      <c r="I532" s="15" t="s">
        <v>1478</v>
      </c>
      <c r="J532" s="19" t="s">
        <v>4340</v>
      </c>
      <c r="K532" s="109" t="s">
        <v>4312</v>
      </c>
      <c r="L532" s="109" t="s">
        <v>4341</v>
      </c>
      <c r="M532" s="6" t="s">
        <v>4010</v>
      </c>
      <c r="N532" s="6" t="s">
        <v>4342</v>
      </c>
      <c r="O532" s="6" t="s">
        <v>4343</v>
      </c>
      <c r="V532" t="s">
        <v>1142</v>
      </c>
    </row>
    <row r="533" spans="2:22" hidden="1">
      <c r="B533" s="9">
        <v>5</v>
      </c>
      <c r="C533" s="10" t="s">
        <v>229</v>
      </c>
      <c r="D533" s="11" t="s">
        <v>460</v>
      </c>
      <c r="E533" s="12">
        <v>8</v>
      </c>
      <c r="F533" s="13" t="s">
        <v>627</v>
      </c>
      <c r="G533" s="11" t="s">
        <v>818</v>
      </c>
      <c r="H533" s="14">
        <v>9</v>
      </c>
      <c r="I533" s="15" t="s">
        <v>1543</v>
      </c>
      <c r="J533" s="19" t="s">
        <v>4344</v>
      </c>
      <c r="K533" s="109" t="s">
        <v>4312</v>
      </c>
      <c r="L533" s="109" t="s">
        <v>4345</v>
      </c>
      <c r="M533" s="6" t="s">
        <v>4010</v>
      </c>
      <c r="N533" s="6" t="s">
        <v>4346</v>
      </c>
      <c r="O533" s="6" t="s">
        <v>4347</v>
      </c>
      <c r="V533" t="s">
        <v>526</v>
      </c>
    </row>
    <row r="534" spans="2:22" hidden="1">
      <c r="B534" s="9">
        <v>5</v>
      </c>
      <c r="C534" s="10" t="s">
        <v>229</v>
      </c>
      <c r="D534" s="11" t="s">
        <v>460</v>
      </c>
      <c r="E534" s="12">
        <v>8</v>
      </c>
      <c r="F534" s="13" t="s">
        <v>627</v>
      </c>
      <c r="G534" s="11" t="s">
        <v>818</v>
      </c>
      <c r="H534" s="14">
        <v>10</v>
      </c>
      <c r="I534" s="15" t="s">
        <v>1591</v>
      </c>
      <c r="J534" s="19" t="s">
        <v>4348</v>
      </c>
      <c r="K534" s="109" t="s">
        <v>4312</v>
      </c>
      <c r="L534" s="109" t="s">
        <v>4349</v>
      </c>
      <c r="M534" s="6" t="s">
        <v>4010</v>
      </c>
      <c r="N534" s="6" t="s">
        <v>4350</v>
      </c>
      <c r="O534" s="6" t="s">
        <v>4351</v>
      </c>
      <c r="V534" t="s">
        <v>1239</v>
      </c>
    </row>
    <row r="535" spans="2:22" hidden="1">
      <c r="B535" s="9">
        <v>5</v>
      </c>
      <c r="C535" s="10" t="s">
        <v>229</v>
      </c>
      <c r="D535" s="11" t="s">
        <v>460</v>
      </c>
      <c r="E535" s="12">
        <v>9</v>
      </c>
      <c r="F535" s="13" t="s">
        <v>642</v>
      </c>
      <c r="G535" s="11" t="s">
        <v>819</v>
      </c>
      <c r="H535" s="14">
        <v>1</v>
      </c>
      <c r="I535" s="15" t="s">
        <v>1414</v>
      </c>
      <c r="J535" s="19" t="s">
        <v>4352</v>
      </c>
      <c r="K535" s="109" t="s">
        <v>4353</v>
      </c>
      <c r="L535" s="109" t="s">
        <v>4354</v>
      </c>
      <c r="M535" s="6" t="s">
        <v>4010</v>
      </c>
      <c r="N535" s="6" t="s">
        <v>4355</v>
      </c>
      <c r="O535" s="6" t="s">
        <v>4356</v>
      </c>
      <c r="V535" t="s">
        <v>1226</v>
      </c>
    </row>
    <row r="536" spans="2:22" hidden="1">
      <c r="B536" s="9">
        <v>5</v>
      </c>
      <c r="C536" s="10" t="s">
        <v>229</v>
      </c>
      <c r="D536" s="11" t="s">
        <v>460</v>
      </c>
      <c r="E536" s="12">
        <v>9</v>
      </c>
      <c r="F536" s="13" t="s">
        <v>642</v>
      </c>
      <c r="G536" s="11" t="s">
        <v>819</v>
      </c>
      <c r="H536" s="14">
        <v>2</v>
      </c>
      <c r="I536" s="15" t="s">
        <v>910</v>
      </c>
      <c r="J536" s="19" t="s">
        <v>4357</v>
      </c>
      <c r="K536" s="109" t="s">
        <v>4353</v>
      </c>
      <c r="L536" s="109" t="s">
        <v>4358</v>
      </c>
      <c r="M536" s="6" t="s">
        <v>4010</v>
      </c>
      <c r="N536" s="6" t="s">
        <v>4359</v>
      </c>
      <c r="O536" s="6" t="s">
        <v>4360</v>
      </c>
      <c r="V536" t="s">
        <v>2241</v>
      </c>
    </row>
    <row r="537" spans="2:22" hidden="1">
      <c r="B537" s="9">
        <v>5</v>
      </c>
      <c r="C537" s="10" t="s">
        <v>229</v>
      </c>
      <c r="D537" s="11" t="s">
        <v>460</v>
      </c>
      <c r="E537" s="12">
        <v>9</v>
      </c>
      <c r="F537" s="13" t="s">
        <v>642</v>
      </c>
      <c r="G537" s="11" t="s">
        <v>819</v>
      </c>
      <c r="H537" s="14">
        <v>3</v>
      </c>
      <c r="I537" s="15" t="s">
        <v>989</v>
      </c>
      <c r="J537" s="19" t="s">
        <v>4361</v>
      </c>
      <c r="K537" s="109" t="s">
        <v>4353</v>
      </c>
      <c r="L537" s="109" t="s">
        <v>4362</v>
      </c>
      <c r="M537" s="6" t="s">
        <v>4010</v>
      </c>
      <c r="N537" s="6" t="s">
        <v>4363</v>
      </c>
      <c r="O537" s="6" t="s">
        <v>4364</v>
      </c>
      <c r="V537" t="s">
        <v>1311</v>
      </c>
    </row>
    <row r="538" spans="2:22" hidden="1">
      <c r="B538" s="9">
        <v>5</v>
      </c>
      <c r="C538" s="10" t="s">
        <v>229</v>
      </c>
      <c r="D538" s="11" t="s">
        <v>460</v>
      </c>
      <c r="E538" s="12">
        <v>9</v>
      </c>
      <c r="F538" s="13" t="s">
        <v>642</v>
      </c>
      <c r="G538" s="11" t="s">
        <v>819</v>
      </c>
      <c r="H538" s="14">
        <v>4</v>
      </c>
      <c r="I538" s="15" t="s">
        <v>1075</v>
      </c>
      <c r="J538" s="19" t="s">
        <v>4365</v>
      </c>
      <c r="K538" s="109" t="s">
        <v>4353</v>
      </c>
      <c r="L538" s="109" t="s">
        <v>4366</v>
      </c>
      <c r="M538" s="6" t="s">
        <v>4010</v>
      </c>
      <c r="N538" s="6" t="s">
        <v>4367</v>
      </c>
      <c r="O538" s="6" t="s">
        <v>4368</v>
      </c>
      <c r="V538" t="s">
        <v>2256</v>
      </c>
    </row>
    <row r="539" spans="2:22" hidden="1">
      <c r="B539" s="9">
        <v>5</v>
      </c>
      <c r="C539" s="10" t="s">
        <v>229</v>
      </c>
      <c r="D539" s="11" t="s">
        <v>460</v>
      </c>
      <c r="E539" s="12">
        <v>9</v>
      </c>
      <c r="F539" s="13" t="s">
        <v>642</v>
      </c>
      <c r="G539" s="11" t="s">
        <v>819</v>
      </c>
      <c r="H539" s="14">
        <v>5</v>
      </c>
      <c r="I539" s="15" t="s">
        <v>301</v>
      </c>
      <c r="J539" s="19" t="s">
        <v>4369</v>
      </c>
      <c r="K539" s="109" t="s">
        <v>4353</v>
      </c>
      <c r="L539" s="109" t="s">
        <v>4370</v>
      </c>
      <c r="M539" s="6" t="s">
        <v>4010</v>
      </c>
      <c r="N539" s="6" t="s">
        <v>4371</v>
      </c>
      <c r="O539" s="6" t="s">
        <v>4372</v>
      </c>
      <c r="V539" t="s">
        <v>1359</v>
      </c>
    </row>
    <row r="540" spans="2:22" hidden="1">
      <c r="B540" s="9">
        <v>5</v>
      </c>
      <c r="C540" s="10" t="s">
        <v>229</v>
      </c>
      <c r="D540" s="11" t="s">
        <v>460</v>
      </c>
      <c r="E540" s="12">
        <v>9</v>
      </c>
      <c r="F540" s="13" t="s">
        <v>642</v>
      </c>
      <c r="G540" s="11" t="s">
        <v>819</v>
      </c>
      <c r="H540" s="14">
        <v>6</v>
      </c>
      <c r="I540" s="15" t="s">
        <v>1255</v>
      </c>
      <c r="J540" s="19" t="s">
        <v>4373</v>
      </c>
      <c r="K540" s="109" t="s">
        <v>4353</v>
      </c>
      <c r="L540" s="109" t="s">
        <v>4374</v>
      </c>
      <c r="M540" s="6" t="s">
        <v>4010</v>
      </c>
      <c r="N540" s="6" t="s">
        <v>4375</v>
      </c>
      <c r="O540" s="6" t="s">
        <v>4376</v>
      </c>
      <c r="V540" t="s">
        <v>2126</v>
      </c>
    </row>
    <row r="541" spans="2:22" hidden="1">
      <c r="B541" s="9">
        <v>5</v>
      </c>
      <c r="C541" s="10" t="s">
        <v>229</v>
      </c>
      <c r="D541" s="11" t="s">
        <v>460</v>
      </c>
      <c r="E541" s="12">
        <v>9</v>
      </c>
      <c r="F541" s="13" t="s">
        <v>642</v>
      </c>
      <c r="G541" s="11" t="s">
        <v>819</v>
      </c>
      <c r="H541" s="14">
        <v>7</v>
      </c>
      <c r="I541" s="15" t="s">
        <v>1336</v>
      </c>
      <c r="J541" s="19" t="s">
        <v>4377</v>
      </c>
      <c r="K541" s="109" t="s">
        <v>4353</v>
      </c>
      <c r="L541" s="109" t="s">
        <v>4378</v>
      </c>
      <c r="M541" s="6" t="s">
        <v>4010</v>
      </c>
      <c r="N541" s="6" t="s">
        <v>4379</v>
      </c>
      <c r="O541" s="6" t="s">
        <v>4380</v>
      </c>
      <c r="V541" t="s">
        <v>1438</v>
      </c>
    </row>
    <row r="542" spans="2:22" hidden="1">
      <c r="B542" s="9">
        <v>5</v>
      </c>
      <c r="C542" s="10" t="s">
        <v>229</v>
      </c>
      <c r="D542" s="11" t="s">
        <v>460</v>
      </c>
      <c r="E542" s="12">
        <v>9</v>
      </c>
      <c r="F542" s="13" t="s">
        <v>642</v>
      </c>
      <c r="G542" s="11" t="s">
        <v>819</v>
      </c>
      <c r="H542" s="14">
        <v>8</v>
      </c>
      <c r="I542" s="15" t="s">
        <v>1479</v>
      </c>
      <c r="J542" s="19" t="s">
        <v>4381</v>
      </c>
      <c r="K542" s="109" t="s">
        <v>4353</v>
      </c>
      <c r="L542" s="109" t="s">
        <v>4382</v>
      </c>
      <c r="M542" s="6" t="s">
        <v>4010</v>
      </c>
      <c r="N542" s="6" t="s">
        <v>4383</v>
      </c>
      <c r="O542" s="6" t="s">
        <v>4384</v>
      </c>
      <c r="V542" t="s">
        <v>1333</v>
      </c>
    </row>
    <row r="543" spans="2:22" hidden="1">
      <c r="B543" s="9">
        <v>5</v>
      </c>
      <c r="C543" s="10" t="s">
        <v>229</v>
      </c>
      <c r="D543" s="11" t="s">
        <v>460</v>
      </c>
      <c r="E543" s="12">
        <v>9</v>
      </c>
      <c r="F543" s="13" t="s">
        <v>642</v>
      </c>
      <c r="G543" s="11" t="s">
        <v>819</v>
      </c>
      <c r="H543" s="14">
        <v>9</v>
      </c>
      <c r="I543" s="15" t="s">
        <v>1544</v>
      </c>
      <c r="J543" s="19" t="s">
        <v>4385</v>
      </c>
      <c r="K543" s="109" t="s">
        <v>4353</v>
      </c>
      <c r="L543" s="109" t="s">
        <v>4386</v>
      </c>
      <c r="M543" s="6" t="s">
        <v>4010</v>
      </c>
      <c r="N543" s="6" t="s">
        <v>4387</v>
      </c>
      <c r="O543" s="6" t="s">
        <v>4388</v>
      </c>
      <c r="V543" t="s">
        <v>2376</v>
      </c>
    </row>
    <row r="544" spans="2:22" hidden="1">
      <c r="B544" s="9">
        <v>5</v>
      </c>
      <c r="C544" s="10" t="s">
        <v>229</v>
      </c>
      <c r="D544" s="11" t="s">
        <v>460</v>
      </c>
      <c r="E544" s="12">
        <v>9</v>
      </c>
      <c r="F544" s="13" t="s">
        <v>642</v>
      </c>
      <c r="G544" s="11" t="s">
        <v>819</v>
      </c>
      <c r="H544" s="14">
        <v>10</v>
      </c>
      <c r="I544" s="15" t="s">
        <v>1592</v>
      </c>
      <c r="J544" s="19" t="s">
        <v>4389</v>
      </c>
      <c r="K544" s="109" t="s">
        <v>4353</v>
      </c>
      <c r="L544" s="109" t="s">
        <v>4390</v>
      </c>
      <c r="M544" s="6" t="s">
        <v>4010</v>
      </c>
      <c r="N544" s="6" t="s">
        <v>4391</v>
      </c>
      <c r="O544" s="6" t="s">
        <v>4392</v>
      </c>
      <c r="V544" t="s">
        <v>1040</v>
      </c>
    </row>
    <row r="545" spans="2:22" hidden="1">
      <c r="B545" s="9">
        <v>5</v>
      </c>
      <c r="C545" s="10" t="s">
        <v>229</v>
      </c>
      <c r="D545" s="11" t="s">
        <v>460</v>
      </c>
      <c r="E545" s="12">
        <v>9</v>
      </c>
      <c r="F545" s="13" t="s">
        <v>642</v>
      </c>
      <c r="G545" s="11" t="s">
        <v>819</v>
      </c>
      <c r="H545" s="14">
        <v>11</v>
      </c>
      <c r="I545" s="15" t="s">
        <v>1631</v>
      </c>
      <c r="J545" s="19" t="s">
        <v>4393</v>
      </c>
      <c r="K545" s="109" t="s">
        <v>4353</v>
      </c>
      <c r="L545" s="109" t="s">
        <v>4394</v>
      </c>
      <c r="M545" s="6" t="s">
        <v>4010</v>
      </c>
      <c r="N545" s="6" t="s">
        <v>4395</v>
      </c>
      <c r="O545" s="6" t="s">
        <v>4396</v>
      </c>
      <c r="V545" t="s">
        <v>1019</v>
      </c>
    </row>
    <row r="546" spans="2:22" hidden="1">
      <c r="B546" s="9">
        <v>5</v>
      </c>
      <c r="C546" s="10" t="s">
        <v>229</v>
      </c>
      <c r="D546" s="11" t="s">
        <v>460</v>
      </c>
      <c r="E546" s="12">
        <v>10</v>
      </c>
      <c r="F546" s="13" t="s">
        <v>656</v>
      </c>
      <c r="G546" s="11" t="s">
        <v>820</v>
      </c>
      <c r="H546" s="14">
        <v>1</v>
      </c>
      <c r="I546" s="15" t="s">
        <v>1480</v>
      </c>
      <c r="J546" s="19" t="s">
        <v>4397</v>
      </c>
      <c r="K546" s="109" t="s">
        <v>4398</v>
      </c>
      <c r="L546" s="109" t="s">
        <v>4399</v>
      </c>
      <c r="M546" s="6" t="s">
        <v>4010</v>
      </c>
      <c r="N546" s="6" t="s">
        <v>4400</v>
      </c>
      <c r="O546" s="6" t="s">
        <v>4401</v>
      </c>
      <c r="V546" t="s">
        <v>1610</v>
      </c>
    </row>
    <row r="547" spans="2:22" hidden="1">
      <c r="B547" s="9">
        <v>5</v>
      </c>
      <c r="C547" s="10" t="s">
        <v>229</v>
      </c>
      <c r="D547" s="11" t="s">
        <v>460</v>
      </c>
      <c r="E547" s="12">
        <v>10</v>
      </c>
      <c r="F547" s="13" t="s">
        <v>656</v>
      </c>
      <c r="G547" s="11" t="s">
        <v>820</v>
      </c>
      <c r="H547" s="14">
        <v>2</v>
      </c>
      <c r="I547" s="15" t="s">
        <v>564</v>
      </c>
      <c r="J547" s="19" t="s">
        <v>4402</v>
      </c>
      <c r="K547" s="109" t="s">
        <v>4398</v>
      </c>
      <c r="L547" s="109" t="s">
        <v>4403</v>
      </c>
      <c r="M547" s="6" t="s">
        <v>4010</v>
      </c>
      <c r="N547" s="6" t="s">
        <v>4404</v>
      </c>
      <c r="O547" s="6" t="s">
        <v>4405</v>
      </c>
      <c r="V547" t="s">
        <v>2137</v>
      </c>
    </row>
    <row r="548" spans="2:22" hidden="1">
      <c r="B548" s="9">
        <v>5</v>
      </c>
      <c r="C548" s="10" t="s">
        <v>229</v>
      </c>
      <c r="D548" s="11" t="s">
        <v>460</v>
      </c>
      <c r="E548" s="12">
        <v>10</v>
      </c>
      <c r="F548" s="13" t="s">
        <v>656</v>
      </c>
      <c r="G548" s="11" t="s">
        <v>820</v>
      </c>
      <c r="H548" s="14">
        <v>3</v>
      </c>
      <c r="I548" s="15" t="s">
        <v>990</v>
      </c>
      <c r="J548" s="19" t="s">
        <v>4406</v>
      </c>
      <c r="K548" s="109" t="s">
        <v>4398</v>
      </c>
      <c r="L548" s="109" t="s">
        <v>4407</v>
      </c>
      <c r="M548" s="6" t="s">
        <v>4010</v>
      </c>
      <c r="N548" s="6" t="s">
        <v>4408</v>
      </c>
      <c r="O548" s="6" t="s">
        <v>4409</v>
      </c>
      <c r="V548" t="s">
        <v>610</v>
      </c>
    </row>
    <row r="549" spans="2:22" hidden="1">
      <c r="B549" s="9">
        <v>5</v>
      </c>
      <c r="C549" s="10" t="s">
        <v>229</v>
      </c>
      <c r="D549" s="11" t="s">
        <v>460</v>
      </c>
      <c r="E549" s="12">
        <v>10</v>
      </c>
      <c r="F549" s="13" t="s">
        <v>656</v>
      </c>
      <c r="G549" s="11" t="s">
        <v>820</v>
      </c>
      <c r="H549" s="14">
        <v>4</v>
      </c>
      <c r="I549" s="15" t="s">
        <v>1076</v>
      </c>
      <c r="J549" s="19" t="s">
        <v>4410</v>
      </c>
      <c r="K549" s="109" t="s">
        <v>4398</v>
      </c>
      <c r="L549" s="109" t="s">
        <v>4411</v>
      </c>
      <c r="M549" s="6" t="s">
        <v>4010</v>
      </c>
      <c r="N549" s="6" t="s">
        <v>4412</v>
      </c>
      <c r="O549" s="6" t="s">
        <v>4413</v>
      </c>
      <c r="V549" t="s">
        <v>1648</v>
      </c>
    </row>
    <row r="550" spans="2:22" hidden="1">
      <c r="B550" s="9">
        <v>5</v>
      </c>
      <c r="C550" s="10" t="s">
        <v>229</v>
      </c>
      <c r="D550" s="11" t="s">
        <v>460</v>
      </c>
      <c r="E550" s="12">
        <v>10</v>
      </c>
      <c r="F550" s="13" t="s">
        <v>656</v>
      </c>
      <c r="G550" s="11" t="s">
        <v>820</v>
      </c>
      <c r="H550" s="14">
        <v>5</v>
      </c>
      <c r="I550" s="15" t="s">
        <v>1166</v>
      </c>
      <c r="J550" s="19" t="s">
        <v>4414</v>
      </c>
      <c r="K550" s="109" t="s">
        <v>4398</v>
      </c>
      <c r="L550" s="109" t="s">
        <v>4415</v>
      </c>
      <c r="M550" s="6" t="s">
        <v>4010</v>
      </c>
      <c r="N550" s="6" t="s">
        <v>4416</v>
      </c>
      <c r="O550" s="6" t="s">
        <v>4417</v>
      </c>
      <c r="V550" t="s">
        <v>535</v>
      </c>
    </row>
    <row r="551" spans="2:22" hidden="1">
      <c r="B551" s="9">
        <v>5</v>
      </c>
      <c r="C551" s="10" t="s">
        <v>229</v>
      </c>
      <c r="D551" s="11" t="s">
        <v>460</v>
      </c>
      <c r="E551" s="12">
        <v>10</v>
      </c>
      <c r="F551" s="13" t="s">
        <v>656</v>
      </c>
      <c r="G551" s="11" t="s">
        <v>820</v>
      </c>
      <c r="H551" s="14">
        <v>6</v>
      </c>
      <c r="I551" s="15" t="s">
        <v>1256</v>
      </c>
      <c r="J551" s="19" t="s">
        <v>4418</v>
      </c>
      <c r="K551" s="109" t="s">
        <v>4398</v>
      </c>
      <c r="L551" s="109" t="s">
        <v>4419</v>
      </c>
      <c r="M551" s="6" t="s">
        <v>4010</v>
      </c>
      <c r="N551" s="6" t="s">
        <v>4420</v>
      </c>
      <c r="O551" s="6" t="s">
        <v>4421</v>
      </c>
      <c r="V551" t="s">
        <v>964</v>
      </c>
    </row>
    <row r="552" spans="2:22" hidden="1">
      <c r="B552" s="9">
        <v>5</v>
      </c>
      <c r="C552" s="10" t="s">
        <v>229</v>
      </c>
      <c r="D552" s="11" t="s">
        <v>460</v>
      </c>
      <c r="E552" s="12">
        <v>10</v>
      </c>
      <c r="F552" s="13" t="s">
        <v>656</v>
      </c>
      <c r="G552" s="11" t="s">
        <v>820</v>
      </c>
      <c r="H552" s="14">
        <v>7</v>
      </c>
      <c r="I552" s="15" t="s">
        <v>1337</v>
      </c>
      <c r="J552" s="19" t="s">
        <v>4422</v>
      </c>
      <c r="K552" s="109" t="s">
        <v>4398</v>
      </c>
      <c r="L552" s="109" t="s">
        <v>4423</v>
      </c>
      <c r="M552" s="6" t="s">
        <v>4010</v>
      </c>
      <c r="N552" s="6" t="s">
        <v>4424</v>
      </c>
      <c r="O552" s="6" t="s">
        <v>4425</v>
      </c>
      <c r="V552" t="s">
        <v>2321</v>
      </c>
    </row>
    <row r="553" spans="2:22" hidden="1">
      <c r="B553" s="9">
        <v>5</v>
      </c>
      <c r="C553" s="10" t="s">
        <v>229</v>
      </c>
      <c r="D553" s="11" t="s">
        <v>460</v>
      </c>
      <c r="E553" s="12">
        <v>10</v>
      </c>
      <c r="F553" s="13" t="s">
        <v>656</v>
      </c>
      <c r="G553" s="11" t="s">
        <v>820</v>
      </c>
      <c r="H553" s="14">
        <v>8</v>
      </c>
      <c r="I553" s="15" t="s">
        <v>1415</v>
      </c>
      <c r="J553" s="19" t="s">
        <v>4426</v>
      </c>
      <c r="K553" s="109" t="s">
        <v>4398</v>
      </c>
      <c r="L553" s="109" t="s">
        <v>4427</v>
      </c>
      <c r="M553" s="6" t="s">
        <v>4010</v>
      </c>
      <c r="N553" s="6" t="s">
        <v>4428</v>
      </c>
      <c r="O553" s="6" t="s">
        <v>4429</v>
      </c>
      <c r="V553" t="s">
        <v>2247</v>
      </c>
    </row>
    <row r="554" spans="2:22" hidden="1">
      <c r="B554" s="9">
        <v>5</v>
      </c>
      <c r="C554" s="10" t="s">
        <v>229</v>
      </c>
      <c r="D554" s="11" t="s">
        <v>460</v>
      </c>
      <c r="E554" s="12">
        <v>10</v>
      </c>
      <c r="F554" s="13" t="s">
        <v>656</v>
      </c>
      <c r="G554" s="11" t="s">
        <v>820</v>
      </c>
      <c r="H554" s="14">
        <v>9</v>
      </c>
      <c r="I554" s="15" t="s">
        <v>1545</v>
      </c>
      <c r="J554" s="19" t="s">
        <v>4430</v>
      </c>
      <c r="K554" s="109" t="s">
        <v>4398</v>
      </c>
      <c r="L554" s="109" t="s">
        <v>4431</v>
      </c>
      <c r="M554" s="6" t="s">
        <v>4010</v>
      </c>
      <c r="N554" s="6" t="s">
        <v>4432</v>
      </c>
      <c r="O554" s="6" t="s">
        <v>4433</v>
      </c>
      <c r="V554" t="s">
        <v>1451</v>
      </c>
    </row>
    <row r="555" spans="2:22" hidden="1">
      <c r="B555" s="9">
        <v>5</v>
      </c>
      <c r="C555" s="10" t="s">
        <v>229</v>
      </c>
      <c r="D555" s="11" t="s">
        <v>460</v>
      </c>
      <c r="E555" s="12">
        <v>10</v>
      </c>
      <c r="F555" s="13" t="s">
        <v>656</v>
      </c>
      <c r="G555" s="11" t="s">
        <v>820</v>
      </c>
      <c r="H555" s="14">
        <v>10</v>
      </c>
      <c r="I555" s="15" t="s">
        <v>1593</v>
      </c>
      <c r="J555" s="19" t="s">
        <v>4434</v>
      </c>
      <c r="K555" s="109" t="s">
        <v>4398</v>
      </c>
      <c r="L555" s="109" t="s">
        <v>4435</v>
      </c>
      <c r="M555" s="6" t="s">
        <v>4010</v>
      </c>
      <c r="N555" s="6" t="s">
        <v>4436</v>
      </c>
      <c r="O555" s="6" t="s">
        <v>4437</v>
      </c>
      <c r="V555" t="s">
        <v>2304</v>
      </c>
    </row>
    <row r="556" spans="2:22" hidden="1">
      <c r="B556" s="9">
        <v>5</v>
      </c>
      <c r="C556" s="10" t="s">
        <v>229</v>
      </c>
      <c r="D556" s="11" t="s">
        <v>460</v>
      </c>
      <c r="E556" s="12">
        <v>10</v>
      </c>
      <c r="F556" s="13" t="s">
        <v>656</v>
      </c>
      <c r="G556" s="11" t="s">
        <v>820</v>
      </c>
      <c r="H556" s="14">
        <v>11</v>
      </c>
      <c r="I556" s="15" t="s">
        <v>1632</v>
      </c>
      <c r="J556" s="19" t="s">
        <v>4438</v>
      </c>
      <c r="K556" s="109" t="s">
        <v>4398</v>
      </c>
      <c r="L556" s="109" t="s">
        <v>4439</v>
      </c>
      <c r="M556" s="6" t="s">
        <v>4010</v>
      </c>
      <c r="N556" s="6" t="s">
        <v>4440</v>
      </c>
      <c r="O556" s="6" t="s">
        <v>4441</v>
      </c>
      <c r="V556" t="s">
        <v>1162</v>
      </c>
    </row>
    <row r="557" spans="2:22" hidden="1">
      <c r="B557" s="9">
        <v>5</v>
      </c>
      <c r="C557" s="10" t="s">
        <v>229</v>
      </c>
      <c r="D557" s="11" t="s">
        <v>460</v>
      </c>
      <c r="E557" s="12">
        <v>10</v>
      </c>
      <c r="F557" s="13" t="s">
        <v>656</v>
      </c>
      <c r="G557" s="11" t="s">
        <v>820</v>
      </c>
      <c r="H557" s="14">
        <v>12</v>
      </c>
      <c r="I557" s="15" t="s">
        <v>1666</v>
      </c>
      <c r="J557" s="19" t="s">
        <v>4442</v>
      </c>
      <c r="K557" s="109" t="s">
        <v>4398</v>
      </c>
      <c r="L557" s="109" t="s">
        <v>4443</v>
      </c>
      <c r="M557" s="6" t="s">
        <v>4010</v>
      </c>
      <c r="N557" s="6" t="s">
        <v>4444</v>
      </c>
      <c r="O557" s="6" t="s">
        <v>4445</v>
      </c>
      <c r="V557" t="s">
        <v>1415</v>
      </c>
    </row>
    <row r="558" spans="2:22" hidden="1">
      <c r="B558" s="9">
        <v>5</v>
      </c>
      <c r="C558" s="10" t="s">
        <v>229</v>
      </c>
      <c r="D558" s="11" t="s">
        <v>460</v>
      </c>
      <c r="E558" s="12">
        <v>11</v>
      </c>
      <c r="F558" s="13" t="s">
        <v>673</v>
      </c>
      <c r="G558" s="11" t="s">
        <v>821</v>
      </c>
      <c r="H558" s="14">
        <v>1</v>
      </c>
      <c r="I558" s="15" t="s">
        <v>673</v>
      </c>
      <c r="J558" s="19" t="s">
        <v>4446</v>
      </c>
      <c r="K558" s="109" t="s">
        <v>4447</v>
      </c>
      <c r="L558" s="109" t="s">
        <v>4448</v>
      </c>
      <c r="M558" s="6" t="s">
        <v>4010</v>
      </c>
      <c r="N558" s="6" t="s">
        <v>4449</v>
      </c>
      <c r="O558" s="6" t="s">
        <v>4450</v>
      </c>
      <c r="V558" t="s">
        <v>2187</v>
      </c>
    </row>
    <row r="559" spans="2:22" hidden="1">
      <c r="B559" s="9">
        <v>5</v>
      </c>
      <c r="C559" s="10" t="s">
        <v>229</v>
      </c>
      <c r="D559" s="11" t="s">
        <v>460</v>
      </c>
      <c r="E559" s="12">
        <v>11</v>
      </c>
      <c r="F559" s="13" t="s">
        <v>673</v>
      </c>
      <c r="G559" s="11" t="s">
        <v>821</v>
      </c>
      <c r="H559" s="14">
        <v>2</v>
      </c>
      <c r="I559" s="15" t="s">
        <v>241</v>
      </c>
      <c r="J559" s="19" t="s">
        <v>4451</v>
      </c>
      <c r="K559" s="109" t="s">
        <v>4447</v>
      </c>
      <c r="L559" s="109" t="s">
        <v>4452</v>
      </c>
      <c r="M559" s="6" t="s">
        <v>4010</v>
      </c>
      <c r="N559" s="6" t="s">
        <v>4453</v>
      </c>
      <c r="O559" s="6" t="s">
        <v>4454</v>
      </c>
      <c r="V559" t="s">
        <v>1502</v>
      </c>
    </row>
    <row r="560" spans="2:22" hidden="1">
      <c r="B560" s="9">
        <v>5</v>
      </c>
      <c r="C560" s="10" t="s">
        <v>229</v>
      </c>
      <c r="D560" s="11" t="s">
        <v>460</v>
      </c>
      <c r="E560" s="12">
        <v>11</v>
      </c>
      <c r="F560" s="13" t="s">
        <v>673</v>
      </c>
      <c r="G560" s="11" t="s">
        <v>821</v>
      </c>
      <c r="H560" s="14">
        <v>3</v>
      </c>
      <c r="I560" s="15" t="s">
        <v>991</v>
      </c>
      <c r="J560" s="19" t="s">
        <v>4455</v>
      </c>
      <c r="K560" s="109" t="s">
        <v>4447</v>
      </c>
      <c r="L560" s="109" t="s">
        <v>4456</v>
      </c>
      <c r="M560" s="6" t="s">
        <v>4010</v>
      </c>
      <c r="N560" s="6" t="s">
        <v>4457</v>
      </c>
      <c r="O560" s="6" t="s">
        <v>4458</v>
      </c>
      <c r="V560" t="s">
        <v>1167</v>
      </c>
    </row>
    <row r="561" spans="2:22" hidden="1">
      <c r="B561" s="9">
        <v>5</v>
      </c>
      <c r="C561" s="10" t="s">
        <v>229</v>
      </c>
      <c r="D561" s="11" t="s">
        <v>460</v>
      </c>
      <c r="E561" s="12">
        <v>11</v>
      </c>
      <c r="F561" s="13" t="s">
        <v>673</v>
      </c>
      <c r="G561" s="11" t="s">
        <v>821</v>
      </c>
      <c r="H561" s="14">
        <v>4</v>
      </c>
      <c r="I561" s="15" t="s">
        <v>528</v>
      </c>
      <c r="J561" s="19" t="s">
        <v>4459</v>
      </c>
      <c r="K561" s="109" t="s">
        <v>4447</v>
      </c>
      <c r="L561" s="109" t="s">
        <v>4460</v>
      </c>
      <c r="M561" s="6" t="s">
        <v>4010</v>
      </c>
      <c r="N561" s="6" t="s">
        <v>4461</v>
      </c>
      <c r="O561" s="6" t="s">
        <v>4462</v>
      </c>
      <c r="V561" t="s">
        <v>1037</v>
      </c>
    </row>
    <row r="562" spans="2:22" hidden="1">
      <c r="B562" s="9">
        <v>5</v>
      </c>
      <c r="C562" s="10" t="s">
        <v>229</v>
      </c>
      <c r="D562" s="11" t="s">
        <v>460</v>
      </c>
      <c r="E562" s="12">
        <v>11</v>
      </c>
      <c r="F562" s="13" t="s">
        <v>673</v>
      </c>
      <c r="G562" s="11" t="s">
        <v>821</v>
      </c>
      <c r="H562" s="14">
        <v>5</v>
      </c>
      <c r="I562" s="15" t="s">
        <v>1167</v>
      </c>
      <c r="J562" s="19" t="s">
        <v>4463</v>
      </c>
      <c r="K562" s="109" t="s">
        <v>4447</v>
      </c>
      <c r="L562" s="109" t="s">
        <v>4464</v>
      </c>
      <c r="M562" s="6" t="s">
        <v>4010</v>
      </c>
      <c r="N562" s="6" t="s">
        <v>4465</v>
      </c>
      <c r="O562" s="6" t="s">
        <v>4466</v>
      </c>
      <c r="V562" t="s">
        <v>1596</v>
      </c>
    </row>
    <row r="563" spans="2:22" hidden="1">
      <c r="B563" s="9">
        <v>5</v>
      </c>
      <c r="C563" s="10" t="s">
        <v>229</v>
      </c>
      <c r="D563" s="11" t="s">
        <v>460</v>
      </c>
      <c r="E563" s="12">
        <v>11</v>
      </c>
      <c r="F563" s="13" t="s">
        <v>673</v>
      </c>
      <c r="G563" s="11" t="s">
        <v>821</v>
      </c>
      <c r="H563" s="14">
        <v>6</v>
      </c>
      <c r="I563" s="15" t="s">
        <v>1118</v>
      </c>
      <c r="J563" s="19" t="s">
        <v>4467</v>
      </c>
      <c r="K563" s="109" t="s">
        <v>4447</v>
      </c>
      <c r="L563" s="109" t="s">
        <v>4468</v>
      </c>
      <c r="M563" s="6" t="s">
        <v>4010</v>
      </c>
      <c r="N563" s="6" t="s">
        <v>4469</v>
      </c>
      <c r="O563" s="6" t="s">
        <v>4470</v>
      </c>
      <c r="V563" t="s">
        <v>2580</v>
      </c>
    </row>
    <row r="564" spans="2:22" hidden="1">
      <c r="B564" s="9">
        <v>5</v>
      </c>
      <c r="C564" s="10" t="s">
        <v>229</v>
      </c>
      <c r="D564" s="11" t="s">
        <v>460</v>
      </c>
      <c r="E564" s="12">
        <v>11</v>
      </c>
      <c r="F564" s="13" t="s">
        <v>673</v>
      </c>
      <c r="G564" s="11" t="s">
        <v>821</v>
      </c>
      <c r="H564" s="14">
        <v>7</v>
      </c>
      <c r="I564" s="15" t="s">
        <v>1338</v>
      </c>
      <c r="J564" s="19" t="s">
        <v>4471</v>
      </c>
      <c r="K564" s="109" t="s">
        <v>4447</v>
      </c>
      <c r="L564" s="109" t="s">
        <v>4472</v>
      </c>
      <c r="M564" s="6" t="s">
        <v>4010</v>
      </c>
      <c r="N564" s="6" t="s">
        <v>4473</v>
      </c>
      <c r="O564" s="6" t="s">
        <v>4474</v>
      </c>
      <c r="V564" t="s">
        <v>1473</v>
      </c>
    </row>
    <row r="565" spans="2:22" hidden="1">
      <c r="B565" s="9">
        <v>5</v>
      </c>
      <c r="C565" s="10" t="s">
        <v>229</v>
      </c>
      <c r="D565" s="11" t="s">
        <v>460</v>
      </c>
      <c r="E565" s="12">
        <v>11</v>
      </c>
      <c r="F565" s="13" t="s">
        <v>673</v>
      </c>
      <c r="G565" s="11" t="s">
        <v>821</v>
      </c>
      <c r="H565" s="14">
        <v>8</v>
      </c>
      <c r="I565" s="15" t="s">
        <v>1481</v>
      </c>
      <c r="J565" s="19" t="s">
        <v>4475</v>
      </c>
      <c r="K565" s="109" t="s">
        <v>4447</v>
      </c>
      <c r="L565" s="109" t="s">
        <v>4476</v>
      </c>
      <c r="M565" s="6" t="s">
        <v>4010</v>
      </c>
      <c r="N565" s="6" t="s">
        <v>4477</v>
      </c>
      <c r="O565" s="6" t="s">
        <v>4478</v>
      </c>
      <c r="V565" t="s">
        <v>510</v>
      </c>
    </row>
    <row r="566" spans="2:22" hidden="1">
      <c r="B566" s="9">
        <v>6</v>
      </c>
      <c r="C566" s="10" t="s">
        <v>239</v>
      </c>
      <c r="D566" s="11" t="s">
        <v>461</v>
      </c>
      <c r="E566" s="12">
        <v>1</v>
      </c>
      <c r="F566" s="13" t="s">
        <v>239</v>
      </c>
      <c r="G566" s="11" t="s">
        <v>822</v>
      </c>
      <c r="H566" s="14">
        <v>1</v>
      </c>
      <c r="I566" s="15" t="s">
        <v>239</v>
      </c>
      <c r="J566" s="19" t="s">
        <v>4479</v>
      </c>
      <c r="K566" s="109" t="s">
        <v>4480</v>
      </c>
      <c r="L566" s="109" t="s">
        <v>4480</v>
      </c>
      <c r="M566" s="6" t="s">
        <v>4481</v>
      </c>
      <c r="N566" s="6" t="s">
        <v>4482</v>
      </c>
      <c r="O566" s="6" t="s">
        <v>4483</v>
      </c>
      <c r="V566" t="s">
        <v>1361</v>
      </c>
    </row>
    <row r="567" spans="2:22" hidden="1">
      <c r="B567" s="9">
        <v>6</v>
      </c>
      <c r="C567" s="10" t="s">
        <v>239</v>
      </c>
      <c r="D567" s="11" t="s">
        <v>461</v>
      </c>
      <c r="E567" s="12">
        <v>1</v>
      </c>
      <c r="F567" s="13" t="s">
        <v>239</v>
      </c>
      <c r="G567" s="11" t="s">
        <v>822</v>
      </c>
      <c r="H567" s="14">
        <v>2</v>
      </c>
      <c r="I567" s="15" t="s">
        <v>196</v>
      </c>
      <c r="J567" s="19" t="s">
        <v>4484</v>
      </c>
      <c r="K567" s="109" t="s">
        <v>4480</v>
      </c>
      <c r="L567" s="109" t="s">
        <v>4485</v>
      </c>
      <c r="M567" s="6" t="s">
        <v>4481</v>
      </c>
      <c r="N567" s="6" t="s">
        <v>4486</v>
      </c>
      <c r="O567" s="6" t="s">
        <v>4487</v>
      </c>
      <c r="V567" t="s">
        <v>1678</v>
      </c>
    </row>
    <row r="568" spans="2:22" hidden="1">
      <c r="B568" s="9">
        <v>6</v>
      </c>
      <c r="C568" s="10" t="s">
        <v>239</v>
      </c>
      <c r="D568" s="11" t="s">
        <v>461</v>
      </c>
      <c r="E568" s="12">
        <v>1</v>
      </c>
      <c r="F568" s="13" t="s">
        <v>239</v>
      </c>
      <c r="G568" s="11" t="s">
        <v>822</v>
      </c>
      <c r="H568" s="14">
        <v>3</v>
      </c>
      <c r="I568" s="15" t="s">
        <v>1077</v>
      </c>
      <c r="J568" s="19" t="s">
        <v>4488</v>
      </c>
      <c r="K568" s="109" t="s">
        <v>4480</v>
      </c>
      <c r="L568" s="109" t="s">
        <v>4489</v>
      </c>
      <c r="M568" s="6" t="s">
        <v>4481</v>
      </c>
      <c r="N568" s="6" t="s">
        <v>4490</v>
      </c>
      <c r="O568" s="6" t="s">
        <v>4491</v>
      </c>
      <c r="V568" t="s">
        <v>576</v>
      </c>
    </row>
    <row r="569" spans="2:22" hidden="1">
      <c r="B569" s="9">
        <v>6</v>
      </c>
      <c r="C569" s="10" t="s">
        <v>239</v>
      </c>
      <c r="D569" s="11" t="s">
        <v>461</v>
      </c>
      <c r="E569" s="12">
        <v>1</v>
      </c>
      <c r="F569" s="13" t="s">
        <v>239</v>
      </c>
      <c r="G569" s="11" t="s">
        <v>822</v>
      </c>
      <c r="H569" s="14">
        <v>4</v>
      </c>
      <c r="I569" s="15" t="s">
        <v>1168</v>
      </c>
      <c r="J569" s="19" t="s">
        <v>4492</v>
      </c>
      <c r="K569" s="109" t="s">
        <v>4480</v>
      </c>
      <c r="L569" s="109" t="s">
        <v>4493</v>
      </c>
      <c r="M569" s="6" t="s">
        <v>4481</v>
      </c>
      <c r="N569" s="6" t="s">
        <v>4494</v>
      </c>
      <c r="O569" s="6" t="s">
        <v>4495</v>
      </c>
      <c r="V569" t="s">
        <v>944</v>
      </c>
    </row>
    <row r="570" spans="2:22" hidden="1">
      <c r="B570" s="9">
        <v>6</v>
      </c>
      <c r="C570" s="10" t="s">
        <v>239</v>
      </c>
      <c r="D570" s="11" t="s">
        <v>461</v>
      </c>
      <c r="E570" s="12">
        <v>1</v>
      </c>
      <c r="F570" s="13" t="s">
        <v>239</v>
      </c>
      <c r="G570" s="11" t="s">
        <v>822</v>
      </c>
      <c r="H570" s="14">
        <v>5</v>
      </c>
      <c r="I570" s="15" t="s">
        <v>311</v>
      </c>
      <c r="J570" s="19" t="s">
        <v>4496</v>
      </c>
      <c r="K570" s="109" t="s">
        <v>4480</v>
      </c>
      <c r="L570" s="109" t="s">
        <v>4497</v>
      </c>
      <c r="M570" s="6" t="s">
        <v>4481</v>
      </c>
      <c r="N570" s="6" t="s">
        <v>4498</v>
      </c>
      <c r="O570" s="6" t="s">
        <v>4499</v>
      </c>
      <c r="V570" t="s">
        <v>1480</v>
      </c>
    </row>
    <row r="571" spans="2:22" hidden="1">
      <c r="B571" s="9">
        <v>6</v>
      </c>
      <c r="C571" s="10" t="s">
        <v>239</v>
      </c>
      <c r="D571" s="11" t="s">
        <v>461</v>
      </c>
      <c r="E571" s="12">
        <v>1</v>
      </c>
      <c r="F571" s="13" t="s">
        <v>239</v>
      </c>
      <c r="G571" s="11" t="s">
        <v>822</v>
      </c>
      <c r="H571" s="14">
        <v>6</v>
      </c>
      <c r="I571" s="15" t="s">
        <v>1022</v>
      </c>
      <c r="J571" s="19" t="s">
        <v>4500</v>
      </c>
      <c r="K571" s="109" t="s">
        <v>4480</v>
      </c>
      <c r="L571" s="109" t="s">
        <v>4501</v>
      </c>
      <c r="M571" s="6" t="s">
        <v>4481</v>
      </c>
      <c r="N571" s="6" t="s">
        <v>4502</v>
      </c>
      <c r="O571" s="6" t="s">
        <v>4503</v>
      </c>
      <c r="V571" t="s">
        <v>2253</v>
      </c>
    </row>
    <row r="572" spans="2:22" hidden="1">
      <c r="B572" s="9">
        <v>6</v>
      </c>
      <c r="C572" s="10" t="s">
        <v>239</v>
      </c>
      <c r="D572" s="11" t="s">
        <v>461</v>
      </c>
      <c r="E572" s="12">
        <v>1</v>
      </c>
      <c r="F572" s="13" t="s">
        <v>239</v>
      </c>
      <c r="G572" s="11" t="s">
        <v>822</v>
      </c>
      <c r="H572" s="14">
        <v>7</v>
      </c>
      <c r="I572" s="15" t="s">
        <v>1416</v>
      </c>
      <c r="J572" s="19" t="s">
        <v>4504</v>
      </c>
      <c r="K572" s="109" t="s">
        <v>4480</v>
      </c>
      <c r="L572" s="109" t="s">
        <v>4505</v>
      </c>
      <c r="M572" s="6" t="s">
        <v>4481</v>
      </c>
      <c r="N572" s="6" t="s">
        <v>4506</v>
      </c>
      <c r="O572" s="6" t="s">
        <v>4507</v>
      </c>
      <c r="V572" t="s">
        <v>1149</v>
      </c>
    </row>
    <row r="573" spans="2:22" hidden="1">
      <c r="B573" s="9">
        <v>6</v>
      </c>
      <c r="C573" s="10" t="s">
        <v>239</v>
      </c>
      <c r="D573" s="11" t="s">
        <v>461</v>
      </c>
      <c r="E573" s="12">
        <v>1</v>
      </c>
      <c r="F573" s="13" t="s">
        <v>239</v>
      </c>
      <c r="G573" s="11" t="s">
        <v>822</v>
      </c>
      <c r="H573" s="14">
        <v>8</v>
      </c>
      <c r="I573" s="15" t="s">
        <v>1482</v>
      </c>
      <c r="J573" s="19" t="s">
        <v>4508</v>
      </c>
      <c r="K573" s="109" t="s">
        <v>4480</v>
      </c>
      <c r="L573" s="109" t="s">
        <v>4509</v>
      </c>
      <c r="M573" s="6" t="s">
        <v>4481</v>
      </c>
      <c r="N573" s="6" t="s">
        <v>4510</v>
      </c>
      <c r="O573" s="6" t="s">
        <v>4511</v>
      </c>
      <c r="V573" t="s">
        <v>1189</v>
      </c>
    </row>
    <row r="574" spans="2:22" hidden="1">
      <c r="B574" s="9">
        <v>6</v>
      </c>
      <c r="C574" s="10" t="s">
        <v>239</v>
      </c>
      <c r="D574" s="11" t="s">
        <v>461</v>
      </c>
      <c r="E574" s="12">
        <v>1</v>
      </c>
      <c r="F574" s="13" t="s">
        <v>239</v>
      </c>
      <c r="G574" s="11" t="s">
        <v>822</v>
      </c>
      <c r="H574" s="14">
        <v>9</v>
      </c>
      <c r="I574" s="15" t="s">
        <v>293</v>
      </c>
      <c r="J574" s="19" t="s">
        <v>4512</v>
      </c>
      <c r="K574" s="109" t="s">
        <v>4480</v>
      </c>
      <c r="L574" s="109" t="s">
        <v>4513</v>
      </c>
      <c r="M574" s="6" t="s">
        <v>4481</v>
      </c>
      <c r="N574" s="6" t="s">
        <v>4514</v>
      </c>
      <c r="O574" s="6" t="s">
        <v>4515</v>
      </c>
      <c r="V574" t="s">
        <v>1236</v>
      </c>
    </row>
    <row r="575" spans="2:22" hidden="1">
      <c r="B575" s="9">
        <v>6</v>
      </c>
      <c r="C575" s="10" t="s">
        <v>239</v>
      </c>
      <c r="D575" s="11" t="s">
        <v>461</v>
      </c>
      <c r="E575" s="12">
        <v>1</v>
      </c>
      <c r="F575" s="13" t="s">
        <v>239</v>
      </c>
      <c r="G575" s="11" t="s">
        <v>822</v>
      </c>
      <c r="H575" s="14">
        <v>10</v>
      </c>
      <c r="I575" s="15" t="s">
        <v>1594</v>
      </c>
      <c r="J575" s="19" t="s">
        <v>4516</v>
      </c>
      <c r="K575" s="109" t="s">
        <v>4480</v>
      </c>
      <c r="L575" s="109" t="s">
        <v>4517</v>
      </c>
      <c r="M575" s="6" t="s">
        <v>4481</v>
      </c>
      <c r="N575" s="6" t="s">
        <v>4518</v>
      </c>
      <c r="O575" s="6" t="s">
        <v>4519</v>
      </c>
      <c r="V575" t="s">
        <v>1545</v>
      </c>
    </row>
    <row r="576" spans="2:22" hidden="1">
      <c r="B576" s="9">
        <v>6</v>
      </c>
      <c r="C576" s="10" t="s">
        <v>239</v>
      </c>
      <c r="D576" s="11" t="s">
        <v>461</v>
      </c>
      <c r="E576" s="12">
        <v>1</v>
      </c>
      <c r="F576" s="13" t="s">
        <v>239</v>
      </c>
      <c r="G576" s="11" t="s">
        <v>822</v>
      </c>
      <c r="H576" s="14">
        <v>11</v>
      </c>
      <c r="I576" s="15" t="s">
        <v>1633</v>
      </c>
      <c r="J576" s="19" t="s">
        <v>4520</v>
      </c>
      <c r="K576" s="109" t="s">
        <v>4480</v>
      </c>
      <c r="L576" s="109" t="s">
        <v>4521</v>
      </c>
      <c r="M576" s="6" t="s">
        <v>4481</v>
      </c>
      <c r="N576" s="6" t="s">
        <v>4522</v>
      </c>
      <c r="O576" s="6" t="s">
        <v>4523</v>
      </c>
      <c r="V576" t="s">
        <v>1405</v>
      </c>
    </row>
    <row r="577" spans="2:22" hidden="1">
      <c r="B577" s="9">
        <v>6</v>
      </c>
      <c r="C577" s="10" t="s">
        <v>239</v>
      </c>
      <c r="D577" s="11" t="s">
        <v>461</v>
      </c>
      <c r="E577" s="12">
        <v>1</v>
      </c>
      <c r="F577" s="13" t="s">
        <v>239</v>
      </c>
      <c r="G577" s="11" t="s">
        <v>822</v>
      </c>
      <c r="H577" s="14">
        <v>12</v>
      </c>
      <c r="I577" s="15" t="s">
        <v>1463</v>
      </c>
      <c r="J577" s="19" t="s">
        <v>4524</v>
      </c>
      <c r="K577" s="109" t="s">
        <v>4480</v>
      </c>
      <c r="L577" s="109" t="s">
        <v>4525</v>
      </c>
      <c r="M577" s="6" t="s">
        <v>4481</v>
      </c>
      <c r="N577" s="6" t="s">
        <v>4526</v>
      </c>
      <c r="O577" s="6" t="s">
        <v>4527</v>
      </c>
      <c r="V577" t="s">
        <v>254</v>
      </c>
    </row>
    <row r="578" spans="2:22" hidden="1">
      <c r="B578" s="9">
        <v>6</v>
      </c>
      <c r="C578" s="10" t="s">
        <v>239</v>
      </c>
      <c r="D578" s="11" t="s">
        <v>461</v>
      </c>
      <c r="E578" s="12">
        <v>2</v>
      </c>
      <c r="F578" s="13" t="s">
        <v>425</v>
      </c>
      <c r="G578" s="11" t="s">
        <v>823</v>
      </c>
      <c r="H578" s="14">
        <v>1</v>
      </c>
      <c r="I578" s="15" t="s">
        <v>425</v>
      </c>
      <c r="J578" s="19" t="s">
        <v>4528</v>
      </c>
      <c r="K578" s="109" t="s">
        <v>4529</v>
      </c>
      <c r="L578" s="109" t="s">
        <v>4530</v>
      </c>
      <c r="M578" s="6" t="s">
        <v>4481</v>
      </c>
      <c r="N578" s="6" t="s">
        <v>4531</v>
      </c>
      <c r="O578" s="6" t="s">
        <v>4532</v>
      </c>
      <c r="V578" t="s">
        <v>2177</v>
      </c>
    </row>
    <row r="579" spans="2:22" hidden="1">
      <c r="B579" s="9">
        <v>6</v>
      </c>
      <c r="C579" s="10" t="s">
        <v>239</v>
      </c>
      <c r="D579" s="11" t="s">
        <v>461</v>
      </c>
      <c r="E579" s="12">
        <v>2</v>
      </c>
      <c r="F579" s="13" t="s">
        <v>425</v>
      </c>
      <c r="G579" s="11" t="s">
        <v>823</v>
      </c>
      <c r="H579" s="14">
        <v>2</v>
      </c>
      <c r="I579" s="15" t="s">
        <v>911</v>
      </c>
      <c r="J579" s="19" t="s">
        <v>4533</v>
      </c>
      <c r="K579" s="109" t="s">
        <v>4529</v>
      </c>
      <c r="L579" s="109" t="s">
        <v>4534</v>
      </c>
      <c r="M579" s="6" t="s">
        <v>4481</v>
      </c>
      <c r="N579" s="6" t="s">
        <v>4535</v>
      </c>
      <c r="O579" s="6" t="s">
        <v>4536</v>
      </c>
      <c r="V579" t="s">
        <v>269</v>
      </c>
    </row>
    <row r="580" spans="2:22" hidden="1">
      <c r="B580" s="9">
        <v>6</v>
      </c>
      <c r="C580" s="10" t="s">
        <v>239</v>
      </c>
      <c r="D580" s="11" t="s">
        <v>461</v>
      </c>
      <c r="E580" s="12">
        <v>2</v>
      </c>
      <c r="F580" s="13" t="s">
        <v>425</v>
      </c>
      <c r="G580" s="11" t="s">
        <v>823</v>
      </c>
      <c r="H580" s="14">
        <v>3</v>
      </c>
      <c r="I580" s="15" t="s">
        <v>1078</v>
      </c>
      <c r="J580" s="19" t="s">
        <v>4537</v>
      </c>
      <c r="K580" s="109" t="s">
        <v>4529</v>
      </c>
      <c r="L580" s="109" t="s">
        <v>4538</v>
      </c>
      <c r="M580" s="6" t="s">
        <v>4481</v>
      </c>
      <c r="N580" s="6" t="s">
        <v>4539</v>
      </c>
      <c r="O580" s="6" t="s">
        <v>4540</v>
      </c>
      <c r="V580" t="s">
        <v>2592</v>
      </c>
    </row>
    <row r="581" spans="2:22" hidden="1">
      <c r="B581" s="9">
        <v>6</v>
      </c>
      <c r="C581" s="10" t="s">
        <v>239</v>
      </c>
      <c r="D581" s="11" t="s">
        <v>461</v>
      </c>
      <c r="E581" s="12">
        <v>2</v>
      </c>
      <c r="F581" s="13" t="s">
        <v>425</v>
      </c>
      <c r="G581" s="11" t="s">
        <v>823</v>
      </c>
      <c r="H581" s="14">
        <v>4</v>
      </c>
      <c r="I581" s="15" t="s">
        <v>1169</v>
      </c>
      <c r="J581" s="19" t="s">
        <v>4541</v>
      </c>
      <c r="K581" s="109" t="s">
        <v>4529</v>
      </c>
      <c r="L581" s="109" t="s">
        <v>4542</v>
      </c>
      <c r="M581" s="6" t="s">
        <v>4481</v>
      </c>
      <c r="N581" s="6" t="s">
        <v>4543</v>
      </c>
      <c r="O581" s="6" t="s">
        <v>4544</v>
      </c>
      <c r="V581" t="s">
        <v>551</v>
      </c>
    </row>
    <row r="582" spans="2:22" hidden="1">
      <c r="B582" s="9">
        <v>6</v>
      </c>
      <c r="C582" s="10" t="s">
        <v>239</v>
      </c>
      <c r="D582" s="11" t="s">
        <v>461</v>
      </c>
      <c r="E582" s="12">
        <v>3</v>
      </c>
      <c r="F582" s="13" t="s">
        <v>524</v>
      </c>
      <c r="G582" s="11" t="s">
        <v>824</v>
      </c>
      <c r="H582" s="14">
        <v>1</v>
      </c>
      <c r="I582" s="15" t="s">
        <v>524</v>
      </c>
      <c r="J582" s="19" t="s">
        <v>4545</v>
      </c>
      <c r="K582" s="109" t="s">
        <v>4546</v>
      </c>
      <c r="L582" s="109" t="s">
        <v>4547</v>
      </c>
      <c r="M582" s="6" t="s">
        <v>4481</v>
      </c>
      <c r="N582" s="6" t="s">
        <v>4548</v>
      </c>
      <c r="O582" s="6" t="s">
        <v>4549</v>
      </c>
      <c r="V582" t="s">
        <v>2172</v>
      </c>
    </row>
    <row r="583" spans="2:22" hidden="1">
      <c r="B583" s="9">
        <v>6</v>
      </c>
      <c r="C583" s="10" t="s">
        <v>239</v>
      </c>
      <c r="D583" s="11" t="s">
        <v>461</v>
      </c>
      <c r="E583" s="12">
        <v>3</v>
      </c>
      <c r="F583" s="13" t="s">
        <v>524</v>
      </c>
      <c r="G583" s="11" t="s">
        <v>824</v>
      </c>
      <c r="H583" s="14">
        <v>2</v>
      </c>
      <c r="I583" s="15" t="s">
        <v>992</v>
      </c>
      <c r="J583" s="19" t="s">
        <v>4550</v>
      </c>
      <c r="K583" s="109" t="s">
        <v>4546</v>
      </c>
      <c r="L583" s="109" t="s">
        <v>4551</v>
      </c>
      <c r="M583" s="6" t="s">
        <v>4481</v>
      </c>
      <c r="N583" s="6" t="s">
        <v>4552</v>
      </c>
      <c r="O583" s="6" t="s">
        <v>4553</v>
      </c>
      <c r="V583" t="s">
        <v>1039</v>
      </c>
    </row>
    <row r="584" spans="2:22" hidden="1">
      <c r="B584" s="9">
        <v>6</v>
      </c>
      <c r="C584" s="10" t="s">
        <v>239</v>
      </c>
      <c r="D584" s="11" t="s">
        <v>461</v>
      </c>
      <c r="E584" s="12">
        <v>3</v>
      </c>
      <c r="F584" s="13" t="s">
        <v>524</v>
      </c>
      <c r="G584" s="11" t="s">
        <v>824</v>
      </c>
      <c r="H584" s="14">
        <v>3</v>
      </c>
      <c r="I584" s="15" t="s">
        <v>1079</v>
      </c>
      <c r="J584" s="19" t="s">
        <v>4554</v>
      </c>
      <c r="K584" s="109" t="s">
        <v>4546</v>
      </c>
      <c r="L584" s="109" t="s">
        <v>4555</v>
      </c>
      <c r="M584" s="6" t="s">
        <v>4481</v>
      </c>
      <c r="N584" s="6" t="s">
        <v>4556</v>
      </c>
      <c r="O584" s="6" t="s">
        <v>4557</v>
      </c>
      <c r="V584" t="s">
        <v>1499</v>
      </c>
    </row>
    <row r="585" spans="2:22" hidden="1">
      <c r="B585" s="9">
        <v>6</v>
      </c>
      <c r="C585" s="10" t="s">
        <v>239</v>
      </c>
      <c r="D585" s="11" t="s">
        <v>461</v>
      </c>
      <c r="E585" s="12">
        <v>3</v>
      </c>
      <c r="F585" s="13" t="s">
        <v>524</v>
      </c>
      <c r="G585" s="11" t="s">
        <v>824</v>
      </c>
      <c r="H585" s="14">
        <v>4</v>
      </c>
      <c r="I585" s="15" t="s">
        <v>1170</v>
      </c>
      <c r="J585" s="19" t="s">
        <v>4558</v>
      </c>
      <c r="K585" s="109" t="s">
        <v>4546</v>
      </c>
      <c r="L585" s="109" t="s">
        <v>4559</v>
      </c>
      <c r="M585" s="6" t="s">
        <v>4481</v>
      </c>
      <c r="N585" s="6" t="s">
        <v>4560</v>
      </c>
      <c r="O585" s="6" t="s">
        <v>4561</v>
      </c>
      <c r="V585" t="s">
        <v>1231</v>
      </c>
    </row>
    <row r="586" spans="2:22" hidden="1">
      <c r="B586" s="9">
        <v>6</v>
      </c>
      <c r="C586" s="10" t="s">
        <v>239</v>
      </c>
      <c r="D586" s="11" t="s">
        <v>461</v>
      </c>
      <c r="E586" s="12">
        <v>3</v>
      </c>
      <c r="F586" s="13" t="s">
        <v>524</v>
      </c>
      <c r="G586" s="11" t="s">
        <v>824</v>
      </c>
      <c r="H586" s="14">
        <v>5</v>
      </c>
      <c r="I586" s="15" t="s">
        <v>1257</v>
      </c>
      <c r="J586" s="19" t="s">
        <v>4562</v>
      </c>
      <c r="K586" s="109" t="s">
        <v>4546</v>
      </c>
      <c r="L586" s="109" t="s">
        <v>4563</v>
      </c>
      <c r="M586" s="6" t="s">
        <v>4481</v>
      </c>
      <c r="N586" s="6" t="s">
        <v>4564</v>
      </c>
      <c r="O586" s="6" t="s">
        <v>4565</v>
      </c>
      <c r="V586" t="s">
        <v>2603</v>
      </c>
    </row>
    <row r="587" spans="2:22" hidden="1">
      <c r="B587" s="9">
        <v>6</v>
      </c>
      <c r="C587" s="10" t="s">
        <v>239</v>
      </c>
      <c r="D587" s="11" t="s">
        <v>461</v>
      </c>
      <c r="E587" s="12">
        <v>3</v>
      </c>
      <c r="F587" s="13" t="s">
        <v>524</v>
      </c>
      <c r="G587" s="11" t="s">
        <v>824</v>
      </c>
      <c r="H587" s="14">
        <v>6</v>
      </c>
      <c r="I587" s="15" t="s">
        <v>1339</v>
      </c>
      <c r="J587" s="19" t="s">
        <v>4566</v>
      </c>
      <c r="K587" s="109" t="s">
        <v>4546</v>
      </c>
      <c r="L587" s="109" t="s">
        <v>4567</v>
      </c>
      <c r="M587" s="6" t="s">
        <v>4481</v>
      </c>
      <c r="N587" s="6" t="s">
        <v>4568</v>
      </c>
      <c r="O587" s="6" t="s">
        <v>4569</v>
      </c>
      <c r="V587" t="s">
        <v>1235</v>
      </c>
    </row>
    <row r="588" spans="2:22" hidden="1">
      <c r="B588" s="9">
        <v>6</v>
      </c>
      <c r="C588" s="10" t="s">
        <v>239</v>
      </c>
      <c r="D588" s="11" t="s">
        <v>461</v>
      </c>
      <c r="E588" s="12">
        <v>3</v>
      </c>
      <c r="F588" s="13" t="s">
        <v>524</v>
      </c>
      <c r="G588" s="11" t="s">
        <v>824</v>
      </c>
      <c r="H588" s="14">
        <v>7</v>
      </c>
      <c r="I588" s="15" t="s">
        <v>1483</v>
      </c>
      <c r="J588" s="19" t="s">
        <v>4570</v>
      </c>
      <c r="K588" s="109" t="s">
        <v>4546</v>
      </c>
      <c r="L588" s="109" t="s">
        <v>4571</v>
      </c>
      <c r="M588" s="6" t="s">
        <v>4481</v>
      </c>
      <c r="N588" s="6" t="s">
        <v>4572</v>
      </c>
      <c r="O588" s="6" t="s">
        <v>4573</v>
      </c>
      <c r="V588" t="s">
        <v>1188</v>
      </c>
    </row>
    <row r="589" spans="2:22" hidden="1">
      <c r="B589" s="9">
        <v>6</v>
      </c>
      <c r="C589" s="10" t="s">
        <v>239</v>
      </c>
      <c r="D589" s="11" t="s">
        <v>461</v>
      </c>
      <c r="E589" s="12">
        <v>3</v>
      </c>
      <c r="F589" s="13" t="s">
        <v>524</v>
      </c>
      <c r="G589" s="11" t="s">
        <v>824</v>
      </c>
      <c r="H589" s="14">
        <v>8</v>
      </c>
      <c r="I589" s="15" t="s">
        <v>1546</v>
      </c>
      <c r="J589" s="19" t="s">
        <v>4574</v>
      </c>
      <c r="K589" s="109" t="s">
        <v>4546</v>
      </c>
      <c r="L589" s="109" t="s">
        <v>4575</v>
      </c>
      <c r="M589" s="6" t="s">
        <v>4481</v>
      </c>
      <c r="N589" s="6" t="s">
        <v>4576</v>
      </c>
      <c r="O589" s="6" t="s">
        <v>4577</v>
      </c>
      <c r="V589" t="s">
        <v>546</v>
      </c>
    </row>
    <row r="590" spans="2:22" hidden="1">
      <c r="B590" s="9">
        <v>6</v>
      </c>
      <c r="C590" s="10" t="s">
        <v>239</v>
      </c>
      <c r="D590" s="11" t="s">
        <v>461</v>
      </c>
      <c r="E590" s="12">
        <v>3</v>
      </c>
      <c r="F590" s="13" t="s">
        <v>524</v>
      </c>
      <c r="G590" s="11" t="s">
        <v>824</v>
      </c>
      <c r="H590" s="14">
        <v>9</v>
      </c>
      <c r="I590" s="15" t="s">
        <v>1595</v>
      </c>
      <c r="J590" s="19" t="s">
        <v>4578</v>
      </c>
      <c r="K590" s="109" t="s">
        <v>4546</v>
      </c>
      <c r="L590" s="109" t="s">
        <v>4579</v>
      </c>
      <c r="M590" s="6" t="s">
        <v>4481</v>
      </c>
      <c r="N590" s="6" t="s">
        <v>4580</v>
      </c>
      <c r="O590" s="6" t="s">
        <v>4581</v>
      </c>
      <c r="V590" t="s">
        <v>2615</v>
      </c>
    </row>
    <row r="591" spans="2:22" hidden="1">
      <c r="B591" s="9">
        <v>6</v>
      </c>
      <c r="C591" s="10" t="s">
        <v>239</v>
      </c>
      <c r="D591" s="11" t="s">
        <v>461</v>
      </c>
      <c r="E591" s="12">
        <v>3</v>
      </c>
      <c r="F591" s="13" t="s">
        <v>524</v>
      </c>
      <c r="G591" s="11" t="s">
        <v>824</v>
      </c>
      <c r="H591" s="14">
        <v>10</v>
      </c>
      <c r="I591" s="15" t="s">
        <v>642</v>
      </c>
      <c r="J591" s="19" t="s">
        <v>4582</v>
      </c>
      <c r="K591" s="109" t="s">
        <v>4546</v>
      </c>
      <c r="L591" s="109" t="s">
        <v>4583</v>
      </c>
      <c r="M591" s="6" t="s">
        <v>4481</v>
      </c>
      <c r="N591" s="6" t="s">
        <v>4584</v>
      </c>
      <c r="O591" s="6" t="s">
        <v>4585</v>
      </c>
      <c r="V591" t="s">
        <v>1388</v>
      </c>
    </row>
    <row r="592" spans="2:22" hidden="1">
      <c r="B592" s="9">
        <v>6</v>
      </c>
      <c r="C592" s="10" t="s">
        <v>239</v>
      </c>
      <c r="D592" s="11" t="s">
        <v>461</v>
      </c>
      <c r="E592" s="12">
        <v>3</v>
      </c>
      <c r="F592" s="13" t="s">
        <v>524</v>
      </c>
      <c r="G592" s="11" t="s">
        <v>824</v>
      </c>
      <c r="H592" s="14">
        <v>11</v>
      </c>
      <c r="I592" s="15" t="s">
        <v>1667</v>
      </c>
      <c r="J592" s="19" t="s">
        <v>4586</v>
      </c>
      <c r="K592" s="109" t="s">
        <v>4546</v>
      </c>
      <c r="L592" s="109" t="s">
        <v>4587</v>
      </c>
      <c r="M592" s="6" t="s">
        <v>4481</v>
      </c>
      <c r="N592" s="6" t="s">
        <v>4588</v>
      </c>
      <c r="O592" s="6" t="s">
        <v>4589</v>
      </c>
      <c r="V592" t="s">
        <v>2355</v>
      </c>
    </row>
    <row r="593" spans="2:22" hidden="1">
      <c r="B593" s="9">
        <v>6</v>
      </c>
      <c r="C593" s="10" t="s">
        <v>239</v>
      </c>
      <c r="D593" s="11" t="s">
        <v>461</v>
      </c>
      <c r="E593" s="12">
        <v>3</v>
      </c>
      <c r="F593" s="13" t="s">
        <v>524</v>
      </c>
      <c r="G593" s="11" t="s">
        <v>824</v>
      </c>
      <c r="H593" s="14">
        <v>12</v>
      </c>
      <c r="I593" s="15" t="s">
        <v>1417</v>
      </c>
      <c r="J593" s="19" t="s">
        <v>4590</v>
      </c>
      <c r="K593" s="109" t="s">
        <v>4546</v>
      </c>
      <c r="L593" s="109" t="s">
        <v>4591</v>
      </c>
      <c r="M593" s="6" t="s">
        <v>4481</v>
      </c>
      <c r="N593" s="6" t="s">
        <v>4592</v>
      </c>
      <c r="O593" s="6" t="s">
        <v>4593</v>
      </c>
      <c r="V593" t="s">
        <v>279</v>
      </c>
    </row>
    <row r="594" spans="2:22" hidden="1">
      <c r="B594" s="9">
        <v>6</v>
      </c>
      <c r="C594" s="10" t="s">
        <v>239</v>
      </c>
      <c r="D594" s="11" t="s">
        <v>461</v>
      </c>
      <c r="E594" s="12">
        <v>4</v>
      </c>
      <c r="F594" s="13" t="s">
        <v>547</v>
      </c>
      <c r="G594" s="11" t="s">
        <v>825</v>
      </c>
      <c r="H594" s="14">
        <v>1</v>
      </c>
      <c r="I594" s="15" t="s">
        <v>547</v>
      </c>
      <c r="J594" s="19" t="s">
        <v>4594</v>
      </c>
      <c r="K594" s="109" t="s">
        <v>4595</v>
      </c>
      <c r="L594" s="109" t="s">
        <v>4596</v>
      </c>
      <c r="M594" s="6" t="s">
        <v>4481</v>
      </c>
      <c r="N594" s="6" t="s">
        <v>4597</v>
      </c>
      <c r="O594" s="6" t="s">
        <v>4598</v>
      </c>
      <c r="V594" t="s">
        <v>1535</v>
      </c>
    </row>
    <row r="595" spans="2:22" hidden="1">
      <c r="B595" s="9">
        <v>6</v>
      </c>
      <c r="C595" s="10" t="s">
        <v>239</v>
      </c>
      <c r="D595" s="11" t="s">
        <v>461</v>
      </c>
      <c r="E595" s="12">
        <v>4</v>
      </c>
      <c r="F595" s="13" t="s">
        <v>547</v>
      </c>
      <c r="G595" s="11" t="s">
        <v>825</v>
      </c>
      <c r="H595" s="14">
        <v>2</v>
      </c>
      <c r="I595" s="15" t="s">
        <v>912</v>
      </c>
      <c r="J595" s="19" t="s">
        <v>4599</v>
      </c>
      <c r="K595" s="109" t="s">
        <v>4595</v>
      </c>
      <c r="L595" s="109" t="s">
        <v>4600</v>
      </c>
      <c r="M595" s="6" t="s">
        <v>4481</v>
      </c>
      <c r="N595" s="6" t="s">
        <v>4601</v>
      </c>
      <c r="O595" s="6" t="s">
        <v>4602</v>
      </c>
      <c r="V595" t="s">
        <v>2428</v>
      </c>
    </row>
    <row r="596" spans="2:22" hidden="1">
      <c r="B596" s="9">
        <v>6</v>
      </c>
      <c r="C596" s="10" t="s">
        <v>239</v>
      </c>
      <c r="D596" s="11" t="s">
        <v>461</v>
      </c>
      <c r="E596" s="12">
        <v>4</v>
      </c>
      <c r="F596" s="13" t="s">
        <v>547</v>
      </c>
      <c r="G596" s="11" t="s">
        <v>825</v>
      </c>
      <c r="H596" s="14">
        <v>3</v>
      </c>
      <c r="I596" s="15" t="s">
        <v>993</v>
      </c>
      <c r="J596" s="19" t="s">
        <v>4603</v>
      </c>
      <c r="K596" s="109" t="s">
        <v>4595</v>
      </c>
      <c r="L596" s="109" t="s">
        <v>4604</v>
      </c>
      <c r="M596" s="6" t="s">
        <v>4481</v>
      </c>
      <c r="N596" s="6" t="s">
        <v>4605</v>
      </c>
      <c r="O596" s="6" t="s">
        <v>4606</v>
      </c>
      <c r="V596" t="s">
        <v>2625</v>
      </c>
    </row>
    <row r="597" spans="2:22" hidden="1">
      <c r="B597" s="9">
        <v>6</v>
      </c>
      <c r="C597" s="10" t="s">
        <v>239</v>
      </c>
      <c r="D597" s="11" t="s">
        <v>461</v>
      </c>
      <c r="E597" s="12">
        <v>4</v>
      </c>
      <c r="F597" s="13" t="s">
        <v>547</v>
      </c>
      <c r="G597" s="11" t="s">
        <v>825</v>
      </c>
      <c r="H597" s="14">
        <v>4</v>
      </c>
      <c r="I597" s="15" t="s">
        <v>1171</v>
      </c>
      <c r="J597" s="19" t="s">
        <v>4607</v>
      </c>
      <c r="K597" s="109" t="s">
        <v>4595</v>
      </c>
      <c r="L597" s="109" t="s">
        <v>4608</v>
      </c>
      <c r="M597" s="6" t="s">
        <v>4481</v>
      </c>
      <c r="N597" s="6" t="s">
        <v>4609</v>
      </c>
      <c r="O597" s="6" t="s">
        <v>4610</v>
      </c>
      <c r="V597" t="s">
        <v>1056</v>
      </c>
    </row>
    <row r="598" spans="2:22" hidden="1">
      <c r="B598" s="9">
        <v>6</v>
      </c>
      <c r="C598" s="10" t="s">
        <v>239</v>
      </c>
      <c r="D598" s="11" t="s">
        <v>461</v>
      </c>
      <c r="E598" s="12">
        <v>4</v>
      </c>
      <c r="F598" s="13" t="s">
        <v>547</v>
      </c>
      <c r="G598" s="11" t="s">
        <v>825</v>
      </c>
      <c r="H598" s="14">
        <v>5</v>
      </c>
      <c r="I598" s="15" t="s">
        <v>1258</v>
      </c>
      <c r="J598" s="19" t="s">
        <v>4611</v>
      </c>
      <c r="K598" s="109" t="s">
        <v>4595</v>
      </c>
      <c r="L598" s="109" t="s">
        <v>4612</v>
      </c>
      <c r="M598" s="6" t="s">
        <v>4481</v>
      </c>
      <c r="N598" s="6" t="s">
        <v>4613</v>
      </c>
      <c r="O598" s="6" t="s">
        <v>4614</v>
      </c>
      <c r="V598" t="s">
        <v>574</v>
      </c>
    </row>
    <row r="599" spans="2:22" hidden="1">
      <c r="B599" s="9">
        <v>6</v>
      </c>
      <c r="C599" s="10" t="s">
        <v>239</v>
      </c>
      <c r="D599" s="11" t="s">
        <v>461</v>
      </c>
      <c r="E599" s="12">
        <v>4</v>
      </c>
      <c r="F599" s="13" t="s">
        <v>547</v>
      </c>
      <c r="G599" s="11" t="s">
        <v>825</v>
      </c>
      <c r="H599" s="14">
        <v>6</v>
      </c>
      <c r="I599" s="15" t="s">
        <v>1340</v>
      </c>
      <c r="J599" s="19" t="s">
        <v>4615</v>
      </c>
      <c r="K599" s="109" t="s">
        <v>4595</v>
      </c>
      <c r="L599" s="109" t="s">
        <v>4616</v>
      </c>
      <c r="M599" s="6" t="s">
        <v>4481</v>
      </c>
      <c r="N599" s="6" t="s">
        <v>4617</v>
      </c>
      <c r="O599" s="6" t="s">
        <v>4618</v>
      </c>
      <c r="V599" t="s">
        <v>2176</v>
      </c>
    </row>
    <row r="600" spans="2:22" hidden="1">
      <c r="B600" s="9">
        <v>6</v>
      </c>
      <c r="C600" s="10" t="s">
        <v>239</v>
      </c>
      <c r="D600" s="11" t="s">
        <v>461</v>
      </c>
      <c r="E600" s="12">
        <v>4</v>
      </c>
      <c r="F600" s="13" t="s">
        <v>547</v>
      </c>
      <c r="G600" s="11" t="s">
        <v>825</v>
      </c>
      <c r="H600" s="14">
        <v>7</v>
      </c>
      <c r="I600" s="15" t="s">
        <v>886</v>
      </c>
      <c r="J600" s="19" t="s">
        <v>4619</v>
      </c>
      <c r="K600" s="109" t="s">
        <v>4595</v>
      </c>
      <c r="L600" s="109" t="s">
        <v>4620</v>
      </c>
      <c r="M600" s="6" t="s">
        <v>4481</v>
      </c>
      <c r="N600" s="6" t="s">
        <v>4621</v>
      </c>
      <c r="O600" s="6" t="s">
        <v>4622</v>
      </c>
      <c r="V600" t="s">
        <v>997</v>
      </c>
    </row>
    <row r="601" spans="2:22" hidden="1">
      <c r="B601" s="9">
        <v>6</v>
      </c>
      <c r="C601" s="10" t="s">
        <v>239</v>
      </c>
      <c r="D601" s="11" t="s">
        <v>461</v>
      </c>
      <c r="E601" s="12">
        <v>4</v>
      </c>
      <c r="F601" s="13" t="s">
        <v>547</v>
      </c>
      <c r="G601" s="11" t="s">
        <v>825</v>
      </c>
      <c r="H601" s="14">
        <v>8</v>
      </c>
      <c r="I601" s="15" t="s">
        <v>1547</v>
      </c>
      <c r="J601" s="19" t="s">
        <v>4623</v>
      </c>
      <c r="K601" s="109" t="s">
        <v>4595</v>
      </c>
      <c r="L601" s="109" t="s">
        <v>4624</v>
      </c>
      <c r="M601" s="6" t="s">
        <v>4481</v>
      </c>
      <c r="N601" s="6" t="s">
        <v>4625</v>
      </c>
      <c r="O601" s="6" t="s">
        <v>4626</v>
      </c>
      <c r="V601" t="s">
        <v>641</v>
      </c>
    </row>
    <row r="602" spans="2:22" hidden="1">
      <c r="B602" s="9">
        <v>6</v>
      </c>
      <c r="C602" s="10" t="s">
        <v>239</v>
      </c>
      <c r="D602" s="11" t="s">
        <v>461</v>
      </c>
      <c r="E602" s="12">
        <v>4</v>
      </c>
      <c r="F602" s="13" t="s">
        <v>547</v>
      </c>
      <c r="G602" s="11" t="s">
        <v>825</v>
      </c>
      <c r="H602" s="14">
        <v>9</v>
      </c>
      <c r="I602" s="15" t="s">
        <v>1596</v>
      </c>
      <c r="J602" s="19" t="s">
        <v>4627</v>
      </c>
      <c r="K602" s="109" t="s">
        <v>4595</v>
      </c>
      <c r="L602" s="109" t="s">
        <v>4628</v>
      </c>
      <c r="M602" s="6" t="s">
        <v>4481</v>
      </c>
      <c r="N602" s="6" t="s">
        <v>4629</v>
      </c>
      <c r="O602" s="6" t="s">
        <v>4630</v>
      </c>
      <c r="V602" t="s">
        <v>655</v>
      </c>
    </row>
    <row r="603" spans="2:22" hidden="1">
      <c r="B603" s="9">
        <v>6</v>
      </c>
      <c r="C603" s="10" t="s">
        <v>239</v>
      </c>
      <c r="D603" s="11" t="s">
        <v>461</v>
      </c>
      <c r="E603" s="12">
        <v>4</v>
      </c>
      <c r="F603" s="13" t="s">
        <v>547</v>
      </c>
      <c r="G603" s="11" t="s">
        <v>825</v>
      </c>
      <c r="H603" s="14">
        <v>10</v>
      </c>
      <c r="I603" s="15" t="s">
        <v>1634</v>
      </c>
      <c r="J603" s="19" t="s">
        <v>4631</v>
      </c>
      <c r="K603" s="109" t="s">
        <v>4595</v>
      </c>
      <c r="L603" s="109" t="s">
        <v>4632</v>
      </c>
      <c r="M603" s="6" t="s">
        <v>4481</v>
      </c>
      <c r="N603" s="6" t="s">
        <v>4633</v>
      </c>
      <c r="O603" s="6" t="s">
        <v>4634</v>
      </c>
      <c r="V603" t="s">
        <v>2201</v>
      </c>
    </row>
    <row r="604" spans="2:22" hidden="1">
      <c r="B604" s="9">
        <v>6</v>
      </c>
      <c r="C604" s="10" t="s">
        <v>239</v>
      </c>
      <c r="D604" s="11" t="s">
        <v>461</v>
      </c>
      <c r="E604" s="12">
        <v>4</v>
      </c>
      <c r="F604" s="13" t="s">
        <v>547</v>
      </c>
      <c r="G604" s="11" t="s">
        <v>825</v>
      </c>
      <c r="H604" s="14">
        <v>11</v>
      </c>
      <c r="I604" s="15" t="s">
        <v>1140</v>
      </c>
      <c r="J604" s="19" t="s">
        <v>4635</v>
      </c>
      <c r="K604" s="109" t="s">
        <v>4595</v>
      </c>
      <c r="L604" s="109" t="s">
        <v>4636</v>
      </c>
      <c r="M604" s="6" t="s">
        <v>4481</v>
      </c>
      <c r="N604" s="6" t="s">
        <v>4637</v>
      </c>
      <c r="O604" s="6" t="s">
        <v>4638</v>
      </c>
      <c r="V604" t="s">
        <v>1505</v>
      </c>
    </row>
    <row r="605" spans="2:22" hidden="1">
      <c r="B605" s="9">
        <v>6</v>
      </c>
      <c r="C605" s="10" t="s">
        <v>239</v>
      </c>
      <c r="D605" s="11" t="s">
        <v>461</v>
      </c>
      <c r="E605" s="12">
        <v>4</v>
      </c>
      <c r="F605" s="13" t="s">
        <v>547</v>
      </c>
      <c r="G605" s="11" t="s">
        <v>825</v>
      </c>
      <c r="H605" s="14">
        <v>12</v>
      </c>
      <c r="I605" s="15" t="s">
        <v>1695</v>
      </c>
      <c r="J605" s="19" t="s">
        <v>4639</v>
      </c>
      <c r="K605" s="109" t="s">
        <v>4595</v>
      </c>
      <c r="L605" s="109" t="s">
        <v>4640</v>
      </c>
      <c r="M605" s="6" t="s">
        <v>4481</v>
      </c>
      <c r="N605" s="6" t="s">
        <v>4641</v>
      </c>
      <c r="O605" s="6" t="s">
        <v>4642</v>
      </c>
      <c r="V605" t="s">
        <v>2095</v>
      </c>
    </row>
    <row r="606" spans="2:22" hidden="1">
      <c r="B606" s="9">
        <v>6</v>
      </c>
      <c r="C606" s="10" t="s">
        <v>239</v>
      </c>
      <c r="D606" s="11" t="s">
        <v>461</v>
      </c>
      <c r="E606" s="12">
        <v>4</v>
      </c>
      <c r="F606" s="13" t="s">
        <v>547</v>
      </c>
      <c r="G606" s="11" t="s">
        <v>825</v>
      </c>
      <c r="H606" s="14">
        <v>13</v>
      </c>
      <c r="I606" s="15" t="s">
        <v>1718</v>
      </c>
      <c r="J606" s="19" t="s">
        <v>4643</v>
      </c>
      <c r="K606" s="109" t="s">
        <v>4595</v>
      </c>
      <c r="L606" s="109" t="s">
        <v>4644</v>
      </c>
      <c r="M606" s="6" t="s">
        <v>4481</v>
      </c>
      <c r="N606" s="6" t="s">
        <v>4645</v>
      </c>
      <c r="O606" s="6" t="s">
        <v>4646</v>
      </c>
      <c r="V606" t="s">
        <v>1516</v>
      </c>
    </row>
    <row r="607" spans="2:22" hidden="1">
      <c r="B607" s="9">
        <v>6</v>
      </c>
      <c r="C607" s="10" t="s">
        <v>239</v>
      </c>
      <c r="D607" s="11" t="s">
        <v>461</v>
      </c>
      <c r="E607" s="12">
        <v>4</v>
      </c>
      <c r="F607" s="13" t="s">
        <v>547</v>
      </c>
      <c r="G607" s="11" t="s">
        <v>825</v>
      </c>
      <c r="H607" s="14">
        <v>14</v>
      </c>
      <c r="I607" s="15" t="s">
        <v>1738</v>
      </c>
      <c r="J607" s="19" t="s">
        <v>4647</v>
      </c>
      <c r="K607" s="109" t="s">
        <v>4595</v>
      </c>
      <c r="L607" s="109" t="s">
        <v>4648</v>
      </c>
      <c r="M607" s="6" t="s">
        <v>4481</v>
      </c>
      <c r="N607" s="6" t="s">
        <v>4649</v>
      </c>
      <c r="O607" s="6" t="s">
        <v>4650</v>
      </c>
      <c r="V607" t="s">
        <v>2268</v>
      </c>
    </row>
    <row r="608" spans="2:22" hidden="1">
      <c r="B608" s="9">
        <v>6</v>
      </c>
      <c r="C608" s="10" t="s">
        <v>239</v>
      </c>
      <c r="D608" s="11" t="s">
        <v>461</v>
      </c>
      <c r="E608" s="12">
        <v>4</v>
      </c>
      <c r="F608" s="13" t="s">
        <v>547</v>
      </c>
      <c r="G608" s="11" t="s">
        <v>825</v>
      </c>
      <c r="H608" s="14">
        <v>15</v>
      </c>
      <c r="I608" s="15" t="s">
        <v>1755</v>
      </c>
      <c r="J608" s="19" t="s">
        <v>4651</v>
      </c>
      <c r="K608" s="109" t="s">
        <v>4595</v>
      </c>
      <c r="L608" s="109" t="s">
        <v>4652</v>
      </c>
      <c r="M608" s="6" t="s">
        <v>4481</v>
      </c>
      <c r="N608" s="6" t="s">
        <v>4653</v>
      </c>
      <c r="O608" s="6" t="s">
        <v>4654</v>
      </c>
      <c r="V608" t="s">
        <v>672</v>
      </c>
    </row>
    <row r="609" spans="2:22" hidden="1">
      <c r="B609" s="9">
        <v>6</v>
      </c>
      <c r="C609" s="10" t="s">
        <v>239</v>
      </c>
      <c r="D609" s="11" t="s">
        <v>461</v>
      </c>
      <c r="E609" s="12">
        <v>4</v>
      </c>
      <c r="F609" s="13" t="s">
        <v>547</v>
      </c>
      <c r="G609" s="11" t="s">
        <v>825</v>
      </c>
      <c r="H609" s="14">
        <v>16</v>
      </c>
      <c r="I609" s="15" t="s">
        <v>1768</v>
      </c>
      <c r="J609" s="19" t="s">
        <v>4655</v>
      </c>
      <c r="K609" s="109" t="s">
        <v>4595</v>
      </c>
      <c r="L609" s="109" t="s">
        <v>4656</v>
      </c>
      <c r="M609" s="6" t="s">
        <v>4481</v>
      </c>
      <c r="N609" s="6" t="s">
        <v>4657</v>
      </c>
      <c r="O609" s="6" t="s">
        <v>4658</v>
      </c>
      <c r="V609" t="s">
        <v>1358</v>
      </c>
    </row>
    <row r="610" spans="2:22" hidden="1">
      <c r="B610" s="9">
        <v>6</v>
      </c>
      <c r="C610" s="10" t="s">
        <v>239</v>
      </c>
      <c r="D610" s="11" t="s">
        <v>461</v>
      </c>
      <c r="E610" s="12">
        <v>4</v>
      </c>
      <c r="F610" s="13" t="s">
        <v>547</v>
      </c>
      <c r="G610" s="11" t="s">
        <v>825</v>
      </c>
      <c r="H610" s="14">
        <v>17</v>
      </c>
      <c r="I610" s="15" t="s">
        <v>1781</v>
      </c>
      <c r="J610" s="19" t="s">
        <v>4659</v>
      </c>
      <c r="K610" s="109" t="s">
        <v>4595</v>
      </c>
      <c r="L610" s="109" t="s">
        <v>4660</v>
      </c>
      <c r="M610" s="6" t="s">
        <v>4481</v>
      </c>
      <c r="N610" s="6" t="s">
        <v>4661</v>
      </c>
      <c r="O610" s="6" t="s">
        <v>4662</v>
      </c>
      <c r="V610" t="s">
        <v>594</v>
      </c>
    </row>
    <row r="611" spans="2:22" hidden="1">
      <c r="B611" s="9">
        <v>6</v>
      </c>
      <c r="C611" s="10" t="s">
        <v>239</v>
      </c>
      <c r="D611" s="11" t="s">
        <v>461</v>
      </c>
      <c r="E611" s="12">
        <v>4</v>
      </c>
      <c r="F611" s="13" t="s">
        <v>547</v>
      </c>
      <c r="G611" s="11" t="s">
        <v>825</v>
      </c>
      <c r="H611" s="14">
        <v>18</v>
      </c>
      <c r="I611" s="15" t="s">
        <v>1793</v>
      </c>
      <c r="J611" s="19" t="s">
        <v>4663</v>
      </c>
      <c r="K611" s="109" t="s">
        <v>4595</v>
      </c>
      <c r="L611" s="109" t="s">
        <v>4664</v>
      </c>
      <c r="M611" s="6" t="s">
        <v>4481</v>
      </c>
      <c r="N611" s="6" t="s">
        <v>4665</v>
      </c>
      <c r="O611" s="6" t="s">
        <v>4666</v>
      </c>
      <c r="V611" t="s">
        <v>1267</v>
      </c>
    </row>
    <row r="612" spans="2:22" hidden="1">
      <c r="B612" s="9">
        <v>6</v>
      </c>
      <c r="C612" s="10" t="s">
        <v>239</v>
      </c>
      <c r="D612" s="11" t="s">
        <v>461</v>
      </c>
      <c r="E612" s="12">
        <v>4</v>
      </c>
      <c r="F612" s="13" t="s">
        <v>547</v>
      </c>
      <c r="G612" s="11" t="s">
        <v>825</v>
      </c>
      <c r="H612" s="14">
        <v>19</v>
      </c>
      <c r="I612" s="15" t="s">
        <v>1080</v>
      </c>
      <c r="J612" s="19" t="s">
        <v>4667</v>
      </c>
      <c r="K612" s="109" t="s">
        <v>4595</v>
      </c>
      <c r="L612" s="109" t="s">
        <v>4668</v>
      </c>
      <c r="M612" s="6" t="s">
        <v>4481</v>
      </c>
      <c r="N612" s="6" t="s">
        <v>4669</v>
      </c>
      <c r="O612" s="6" t="s">
        <v>4670</v>
      </c>
      <c r="V612" t="s">
        <v>2254</v>
      </c>
    </row>
    <row r="613" spans="2:22" hidden="1">
      <c r="B613" s="9">
        <v>6</v>
      </c>
      <c r="C613" s="10" t="s">
        <v>239</v>
      </c>
      <c r="D613" s="11" t="s">
        <v>461</v>
      </c>
      <c r="E613" s="12">
        <v>5</v>
      </c>
      <c r="F613" s="13" t="s">
        <v>570</v>
      </c>
      <c r="G613" s="11" t="s">
        <v>826</v>
      </c>
      <c r="H613" s="14">
        <v>1</v>
      </c>
      <c r="I613" s="15" t="s">
        <v>570</v>
      </c>
      <c r="J613" s="19" t="s">
        <v>4671</v>
      </c>
      <c r="K613" s="109" t="s">
        <v>4672</v>
      </c>
      <c r="L613" s="109" t="s">
        <v>4673</v>
      </c>
      <c r="M613" s="6" t="s">
        <v>4481</v>
      </c>
      <c r="N613" s="6" t="s">
        <v>4674</v>
      </c>
      <c r="O613" s="6" t="s">
        <v>4675</v>
      </c>
      <c r="V613" t="s">
        <v>2170</v>
      </c>
    </row>
    <row r="614" spans="2:22" hidden="1">
      <c r="B614" s="9">
        <v>6</v>
      </c>
      <c r="C614" s="10" t="s">
        <v>239</v>
      </c>
      <c r="D614" s="11" t="s">
        <v>461</v>
      </c>
      <c r="E614" s="12">
        <v>5</v>
      </c>
      <c r="F614" s="13" t="s">
        <v>570</v>
      </c>
      <c r="G614" s="11" t="s">
        <v>826</v>
      </c>
      <c r="H614" s="14">
        <v>2</v>
      </c>
      <c r="I614" s="15" t="s">
        <v>913</v>
      </c>
      <c r="J614" s="19" t="s">
        <v>4676</v>
      </c>
      <c r="K614" s="109" t="s">
        <v>4672</v>
      </c>
      <c r="L614" s="109" t="s">
        <v>4677</v>
      </c>
      <c r="M614" s="6" t="s">
        <v>4481</v>
      </c>
      <c r="N614" s="6" t="s">
        <v>4678</v>
      </c>
      <c r="O614" s="6" t="s">
        <v>4679</v>
      </c>
      <c r="V614" t="s">
        <v>1725</v>
      </c>
    </row>
    <row r="615" spans="2:22" hidden="1">
      <c r="B615" s="9">
        <v>6</v>
      </c>
      <c r="C615" s="10" t="s">
        <v>239</v>
      </c>
      <c r="D615" s="11" t="s">
        <v>461</v>
      </c>
      <c r="E615" s="12">
        <v>5</v>
      </c>
      <c r="F615" s="13" t="s">
        <v>570</v>
      </c>
      <c r="G615" s="11" t="s">
        <v>826</v>
      </c>
      <c r="H615" s="14">
        <v>3</v>
      </c>
      <c r="I615" s="15" t="s">
        <v>1081</v>
      </c>
      <c r="J615" s="19" t="s">
        <v>4680</v>
      </c>
      <c r="K615" s="109" t="s">
        <v>4672</v>
      </c>
      <c r="L615" s="109" t="s">
        <v>4681</v>
      </c>
      <c r="M615" s="6" t="s">
        <v>4481</v>
      </c>
      <c r="N615" s="6" t="s">
        <v>4682</v>
      </c>
      <c r="O615" s="6" t="s">
        <v>4683</v>
      </c>
      <c r="V615" t="s">
        <v>1170</v>
      </c>
    </row>
    <row r="616" spans="2:22" hidden="1">
      <c r="B616" s="9">
        <v>6</v>
      </c>
      <c r="C616" s="10" t="s">
        <v>239</v>
      </c>
      <c r="D616" s="11" t="s">
        <v>461</v>
      </c>
      <c r="E616" s="12">
        <v>5</v>
      </c>
      <c r="F616" s="13" t="s">
        <v>570</v>
      </c>
      <c r="G616" s="11" t="s">
        <v>826</v>
      </c>
      <c r="H616" s="14">
        <v>4</v>
      </c>
      <c r="I616" s="15" t="s">
        <v>1172</v>
      </c>
      <c r="J616" s="19" t="s">
        <v>4684</v>
      </c>
      <c r="K616" s="109" t="s">
        <v>4672</v>
      </c>
      <c r="L616" s="109" t="s">
        <v>4685</v>
      </c>
      <c r="M616" s="6" t="s">
        <v>4481</v>
      </c>
      <c r="N616" s="6" t="s">
        <v>4686</v>
      </c>
      <c r="O616" s="6" t="s">
        <v>4687</v>
      </c>
      <c r="V616" t="s">
        <v>2175</v>
      </c>
    </row>
    <row r="617" spans="2:22" hidden="1">
      <c r="B617" s="9">
        <v>6</v>
      </c>
      <c r="C617" s="10" t="s">
        <v>239</v>
      </c>
      <c r="D617" s="11" t="s">
        <v>461</v>
      </c>
      <c r="E617" s="12">
        <v>5</v>
      </c>
      <c r="F617" s="13" t="s">
        <v>570</v>
      </c>
      <c r="G617" s="11" t="s">
        <v>826</v>
      </c>
      <c r="H617" s="14">
        <v>5</v>
      </c>
      <c r="I617" s="15" t="s">
        <v>1259</v>
      </c>
      <c r="J617" s="19" t="s">
        <v>4688</v>
      </c>
      <c r="K617" s="109" t="s">
        <v>4672</v>
      </c>
      <c r="L617" s="109" t="s">
        <v>4689</v>
      </c>
      <c r="M617" s="6" t="s">
        <v>4481</v>
      </c>
      <c r="N617" s="6" t="s">
        <v>4690</v>
      </c>
      <c r="O617" s="6" t="s">
        <v>4691</v>
      </c>
      <c r="V617" t="s">
        <v>1524</v>
      </c>
    </row>
    <row r="618" spans="2:22" hidden="1">
      <c r="B618" s="9">
        <v>6</v>
      </c>
      <c r="C618" s="10" t="s">
        <v>239</v>
      </c>
      <c r="D618" s="11" t="s">
        <v>461</v>
      </c>
      <c r="E618" s="12">
        <v>5</v>
      </c>
      <c r="F618" s="13" t="s">
        <v>570</v>
      </c>
      <c r="G618" s="11" t="s">
        <v>826</v>
      </c>
      <c r="H618" s="14">
        <v>6</v>
      </c>
      <c r="I618" s="15" t="s">
        <v>1341</v>
      </c>
      <c r="J618" s="19" t="s">
        <v>4692</v>
      </c>
      <c r="K618" s="109" t="s">
        <v>4672</v>
      </c>
      <c r="L618" s="109" t="s">
        <v>4693</v>
      </c>
      <c r="M618" s="6" t="s">
        <v>4481</v>
      </c>
      <c r="N618" s="6" t="s">
        <v>4694</v>
      </c>
      <c r="O618" s="6" t="s">
        <v>4695</v>
      </c>
      <c r="V618" t="s">
        <v>1046</v>
      </c>
    </row>
    <row r="619" spans="2:22" hidden="1">
      <c r="B619" s="9">
        <v>6</v>
      </c>
      <c r="C619" s="10" t="s">
        <v>239</v>
      </c>
      <c r="D619" s="11" t="s">
        <v>461</v>
      </c>
      <c r="E619" s="12">
        <v>5</v>
      </c>
      <c r="F619" s="13" t="s">
        <v>570</v>
      </c>
      <c r="G619" s="11" t="s">
        <v>826</v>
      </c>
      <c r="H619" s="14">
        <v>7</v>
      </c>
      <c r="I619" s="15" t="s">
        <v>1418</v>
      </c>
      <c r="J619" s="19" t="s">
        <v>4696</v>
      </c>
      <c r="K619" s="109" t="s">
        <v>4672</v>
      </c>
      <c r="L619" s="109" t="s">
        <v>4697</v>
      </c>
      <c r="M619" s="6" t="s">
        <v>4481</v>
      </c>
      <c r="N619" s="6" t="s">
        <v>4698</v>
      </c>
      <c r="O619" s="6" t="s">
        <v>4699</v>
      </c>
      <c r="V619" t="s">
        <v>2214</v>
      </c>
    </row>
    <row r="620" spans="2:22" hidden="1">
      <c r="B620" s="9">
        <v>6</v>
      </c>
      <c r="C620" s="10" t="s">
        <v>239</v>
      </c>
      <c r="D620" s="11" t="s">
        <v>461</v>
      </c>
      <c r="E620" s="12">
        <v>5</v>
      </c>
      <c r="F620" s="13" t="s">
        <v>570</v>
      </c>
      <c r="G620" s="11" t="s">
        <v>826</v>
      </c>
      <c r="H620" s="14">
        <v>8</v>
      </c>
      <c r="I620" s="15" t="s">
        <v>1484</v>
      </c>
      <c r="J620" s="19" t="s">
        <v>4700</v>
      </c>
      <c r="K620" s="109" t="s">
        <v>4672</v>
      </c>
      <c r="L620" s="109" t="s">
        <v>4701</v>
      </c>
      <c r="M620" s="6" t="s">
        <v>4481</v>
      </c>
      <c r="N620" s="6" t="s">
        <v>4702</v>
      </c>
      <c r="O620" s="6" t="s">
        <v>4703</v>
      </c>
      <c r="V620" t="s">
        <v>615</v>
      </c>
    </row>
    <row r="621" spans="2:22" hidden="1">
      <c r="B621" s="9">
        <v>6</v>
      </c>
      <c r="C621" s="10" t="s">
        <v>239</v>
      </c>
      <c r="D621" s="11" t="s">
        <v>461</v>
      </c>
      <c r="E621" s="12">
        <v>6</v>
      </c>
      <c r="F621" s="13" t="s">
        <v>589</v>
      </c>
      <c r="G621" s="11" t="s">
        <v>827</v>
      </c>
      <c r="H621" s="14">
        <v>1</v>
      </c>
      <c r="I621" s="15" t="s">
        <v>589</v>
      </c>
      <c r="J621" s="19" t="s">
        <v>4704</v>
      </c>
      <c r="K621" s="109" t="s">
        <v>4705</v>
      </c>
      <c r="L621" s="109" t="s">
        <v>4706</v>
      </c>
      <c r="M621" s="6" t="s">
        <v>4481</v>
      </c>
      <c r="N621" s="6" t="s">
        <v>4707</v>
      </c>
      <c r="O621" s="6" t="s">
        <v>4708</v>
      </c>
      <c r="V621" t="s">
        <v>1593</v>
      </c>
    </row>
    <row r="622" spans="2:22" hidden="1">
      <c r="B622" s="9">
        <v>6</v>
      </c>
      <c r="C622" s="10" t="s">
        <v>239</v>
      </c>
      <c r="D622" s="11" t="s">
        <v>461</v>
      </c>
      <c r="E622" s="12">
        <v>6</v>
      </c>
      <c r="F622" s="13" t="s">
        <v>589</v>
      </c>
      <c r="G622" s="11" t="s">
        <v>827</v>
      </c>
      <c r="H622" s="14">
        <v>2</v>
      </c>
      <c r="I622" s="15" t="s">
        <v>914</v>
      </c>
      <c r="J622" s="19" t="s">
        <v>4709</v>
      </c>
      <c r="K622" s="109" t="s">
        <v>4705</v>
      </c>
      <c r="L622" s="109" t="s">
        <v>4710</v>
      </c>
      <c r="M622" s="6" t="s">
        <v>4481</v>
      </c>
      <c r="N622" s="6" t="s">
        <v>4711</v>
      </c>
      <c r="O622" s="6" t="s">
        <v>4712</v>
      </c>
      <c r="V622" t="s">
        <v>1104</v>
      </c>
    </row>
    <row r="623" spans="2:22" hidden="1">
      <c r="B623" s="9">
        <v>6</v>
      </c>
      <c r="C623" s="10" t="s">
        <v>239</v>
      </c>
      <c r="D623" s="11" t="s">
        <v>461</v>
      </c>
      <c r="E623" s="12">
        <v>6</v>
      </c>
      <c r="F623" s="13" t="s">
        <v>589</v>
      </c>
      <c r="G623" s="11" t="s">
        <v>827</v>
      </c>
      <c r="H623" s="14">
        <v>3</v>
      </c>
      <c r="I623" s="15" t="s">
        <v>994</v>
      </c>
      <c r="J623" s="19" t="s">
        <v>4713</v>
      </c>
      <c r="K623" s="109" t="s">
        <v>4705</v>
      </c>
      <c r="L623" s="109" t="s">
        <v>4714</v>
      </c>
      <c r="M623" s="6" t="s">
        <v>4481</v>
      </c>
      <c r="N623" s="6" t="s">
        <v>4715</v>
      </c>
      <c r="O623" s="6" t="s">
        <v>4716</v>
      </c>
      <c r="V623" t="s">
        <v>1139</v>
      </c>
    </row>
    <row r="624" spans="2:22" hidden="1">
      <c r="B624" s="9">
        <v>6</v>
      </c>
      <c r="C624" s="10" t="s">
        <v>239</v>
      </c>
      <c r="D624" s="11" t="s">
        <v>461</v>
      </c>
      <c r="E624" s="12">
        <v>6</v>
      </c>
      <c r="F624" s="13" t="s">
        <v>589</v>
      </c>
      <c r="G624" s="11" t="s">
        <v>827</v>
      </c>
      <c r="H624" s="14">
        <v>4</v>
      </c>
      <c r="I624" s="15" t="s">
        <v>1082</v>
      </c>
      <c r="J624" s="19" t="s">
        <v>4717</v>
      </c>
      <c r="K624" s="109" t="s">
        <v>4705</v>
      </c>
      <c r="L624" s="109" t="s">
        <v>4718</v>
      </c>
      <c r="M624" s="6" t="s">
        <v>4481</v>
      </c>
      <c r="N624" s="6" t="s">
        <v>4719</v>
      </c>
      <c r="O624" s="6" t="s">
        <v>4720</v>
      </c>
      <c r="V624" t="s">
        <v>1320</v>
      </c>
    </row>
    <row r="625" spans="2:22" hidden="1">
      <c r="B625" s="9">
        <v>6</v>
      </c>
      <c r="C625" s="10" t="s">
        <v>239</v>
      </c>
      <c r="D625" s="11" t="s">
        <v>461</v>
      </c>
      <c r="E625" s="12">
        <v>6</v>
      </c>
      <c r="F625" s="13" t="s">
        <v>589</v>
      </c>
      <c r="G625" s="11" t="s">
        <v>827</v>
      </c>
      <c r="H625" s="14">
        <v>5</v>
      </c>
      <c r="I625" s="15" t="s">
        <v>1260</v>
      </c>
      <c r="J625" s="19" t="s">
        <v>4721</v>
      </c>
      <c r="K625" s="109" t="s">
        <v>4705</v>
      </c>
      <c r="L625" s="109" t="s">
        <v>4722</v>
      </c>
      <c r="M625" s="6" t="s">
        <v>4481</v>
      </c>
      <c r="N625" s="6" t="s">
        <v>4723</v>
      </c>
      <c r="O625" s="6" t="s">
        <v>4724</v>
      </c>
      <c r="V625" t="s">
        <v>2096</v>
      </c>
    </row>
    <row r="626" spans="2:22" hidden="1">
      <c r="B626" s="9">
        <v>6</v>
      </c>
      <c r="C626" s="10" t="s">
        <v>239</v>
      </c>
      <c r="D626" s="11" t="s">
        <v>461</v>
      </c>
      <c r="E626" s="12">
        <v>6</v>
      </c>
      <c r="F626" s="13" t="s">
        <v>589</v>
      </c>
      <c r="G626" s="11" t="s">
        <v>827</v>
      </c>
      <c r="H626" s="14">
        <v>6</v>
      </c>
      <c r="I626" s="15" t="s">
        <v>1342</v>
      </c>
      <c r="J626" s="19" t="s">
        <v>4725</v>
      </c>
      <c r="K626" s="109" t="s">
        <v>4705</v>
      </c>
      <c r="L626" s="109" t="s">
        <v>4726</v>
      </c>
      <c r="M626" s="6" t="s">
        <v>4481</v>
      </c>
      <c r="N626" s="6" t="s">
        <v>4727</v>
      </c>
      <c r="O626" s="6" t="s">
        <v>4728</v>
      </c>
      <c r="V626" t="s">
        <v>685</v>
      </c>
    </row>
    <row r="627" spans="2:22" hidden="1">
      <c r="B627" s="9">
        <v>6</v>
      </c>
      <c r="C627" s="10" t="s">
        <v>239</v>
      </c>
      <c r="D627" s="11" t="s">
        <v>461</v>
      </c>
      <c r="E627" s="12">
        <v>6</v>
      </c>
      <c r="F627" s="13" t="s">
        <v>589</v>
      </c>
      <c r="G627" s="11" t="s">
        <v>827</v>
      </c>
      <c r="H627" s="14">
        <v>7</v>
      </c>
      <c r="I627" s="15" t="s">
        <v>1419</v>
      </c>
      <c r="J627" s="19" t="s">
        <v>4729</v>
      </c>
      <c r="K627" s="109" t="s">
        <v>4705</v>
      </c>
      <c r="L627" s="109" t="s">
        <v>4730</v>
      </c>
      <c r="M627" s="6" t="s">
        <v>4481</v>
      </c>
      <c r="N627" s="6" t="s">
        <v>4731</v>
      </c>
      <c r="O627" s="6" t="s">
        <v>4732</v>
      </c>
      <c r="V627" t="s">
        <v>2246</v>
      </c>
    </row>
    <row r="628" spans="2:22" hidden="1">
      <c r="B628" s="9">
        <v>6</v>
      </c>
      <c r="C628" s="10" t="s">
        <v>239</v>
      </c>
      <c r="D628" s="11" t="s">
        <v>461</v>
      </c>
      <c r="E628" s="12">
        <v>6</v>
      </c>
      <c r="F628" s="13" t="s">
        <v>589</v>
      </c>
      <c r="G628" s="11" t="s">
        <v>827</v>
      </c>
      <c r="H628" s="14">
        <v>8</v>
      </c>
      <c r="I628" s="15" t="s">
        <v>1485</v>
      </c>
      <c r="J628" s="19" t="s">
        <v>4733</v>
      </c>
      <c r="K628" s="109" t="s">
        <v>4705</v>
      </c>
      <c r="L628" s="109" t="s">
        <v>4734</v>
      </c>
      <c r="M628" s="6" t="s">
        <v>4481</v>
      </c>
      <c r="N628" s="6" t="s">
        <v>4735</v>
      </c>
      <c r="O628" s="6" t="s">
        <v>4736</v>
      </c>
      <c r="V628" t="s">
        <v>1010</v>
      </c>
    </row>
    <row r="629" spans="2:22" hidden="1">
      <c r="B629" s="9">
        <v>6</v>
      </c>
      <c r="C629" s="10" t="s">
        <v>239</v>
      </c>
      <c r="D629" s="11" t="s">
        <v>461</v>
      </c>
      <c r="E629" s="12">
        <v>6</v>
      </c>
      <c r="F629" s="13" t="s">
        <v>589</v>
      </c>
      <c r="G629" s="11" t="s">
        <v>827</v>
      </c>
      <c r="H629" s="14">
        <v>9</v>
      </c>
      <c r="I629" s="15" t="s">
        <v>1548</v>
      </c>
      <c r="J629" s="19" t="s">
        <v>4737</v>
      </c>
      <c r="K629" s="109" t="s">
        <v>4705</v>
      </c>
      <c r="L629" s="109" t="s">
        <v>4738</v>
      </c>
      <c r="M629" s="6" t="s">
        <v>4481</v>
      </c>
      <c r="N629" s="6" t="s">
        <v>4739</v>
      </c>
      <c r="O629" s="6" t="s">
        <v>4740</v>
      </c>
      <c r="V629" t="s">
        <v>1573</v>
      </c>
    </row>
    <row r="630" spans="2:22" hidden="1">
      <c r="B630" s="9">
        <v>6</v>
      </c>
      <c r="C630" s="10" t="s">
        <v>239</v>
      </c>
      <c r="D630" s="11" t="s">
        <v>461</v>
      </c>
      <c r="E630" s="12">
        <v>6</v>
      </c>
      <c r="F630" s="13" t="s">
        <v>589</v>
      </c>
      <c r="G630" s="11" t="s">
        <v>827</v>
      </c>
      <c r="H630" s="14">
        <v>10</v>
      </c>
      <c r="I630" s="15" t="s">
        <v>1597</v>
      </c>
      <c r="J630" s="19" t="s">
        <v>4741</v>
      </c>
      <c r="K630" s="109" t="s">
        <v>4705</v>
      </c>
      <c r="L630" s="109" t="s">
        <v>4742</v>
      </c>
      <c r="M630" s="6" t="s">
        <v>4481</v>
      </c>
      <c r="N630" s="6" t="s">
        <v>4743</v>
      </c>
      <c r="O630" s="6" t="s">
        <v>4744</v>
      </c>
      <c r="V630" t="s">
        <v>1556</v>
      </c>
    </row>
    <row r="631" spans="2:22" hidden="1">
      <c r="B631" s="9">
        <v>6</v>
      </c>
      <c r="C631" s="10" t="s">
        <v>239</v>
      </c>
      <c r="D631" s="11" t="s">
        <v>461</v>
      </c>
      <c r="E631" s="12">
        <v>6</v>
      </c>
      <c r="F631" s="13" t="s">
        <v>589</v>
      </c>
      <c r="G631" s="11" t="s">
        <v>827</v>
      </c>
      <c r="H631" s="14">
        <v>11</v>
      </c>
      <c r="I631" s="15" t="s">
        <v>697</v>
      </c>
      <c r="J631" s="19" t="s">
        <v>4745</v>
      </c>
      <c r="K631" s="109" t="s">
        <v>4705</v>
      </c>
      <c r="L631" s="109" t="s">
        <v>4746</v>
      </c>
      <c r="M631" s="6" t="s">
        <v>4481</v>
      </c>
      <c r="N631" s="6" t="s">
        <v>4747</v>
      </c>
      <c r="O631" s="6" t="s">
        <v>4748</v>
      </c>
      <c r="V631" t="s">
        <v>893</v>
      </c>
    </row>
    <row r="632" spans="2:22" hidden="1">
      <c r="B632" s="9">
        <v>6</v>
      </c>
      <c r="C632" s="10" t="s">
        <v>239</v>
      </c>
      <c r="D632" s="11" t="s">
        <v>461</v>
      </c>
      <c r="E632" s="12">
        <v>6</v>
      </c>
      <c r="F632" s="13" t="s">
        <v>589</v>
      </c>
      <c r="G632" s="11" t="s">
        <v>827</v>
      </c>
      <c r="H632" s="14">
        <v>12</v>
      </c>
      <c r="I632" s="15" t="s">
        <v>1668</v>
      </c>
      <c r="J632" s="19" t="s">
        <v>4749</v>
      </c>
      <c r="K632" s="109" t="s">
        <v>4705</v>
      </c>
      <c r="L632" s="109" t="s">
        <v>4750</v>
      </c>
      <c r="M632" s="6" t="s">
        <v>4481</v>
      </c>
      <c r="N632" s="6" t="s">
        <v>4751</v>
      </c>
      <c r="O632" s="6" t="s">
        <v>4752</v>
      </c>
      <c r="V632" t="s">
        <v>1050</v>
      </c>
    </row>
    <row r="633" spans="2:22" hidden="1">
      <c r="B633" s="9">
        <v>6</v>
      </c>
      <c r="C633" s="10" t="s">
        <v>239</v>
      </c>
      <c r="D633" s="11" t="s">
        <v>461</v>
      </c>
      <c r="E633" s="12">
        <v>6</v>
      </c>
      <c r="F633" s="13" t="s">
        <v>589</v>
      </c>
      <c r="G633" s="11" t="s">
        <v>827</v>
      </c>
      <c r="H633" s="14">
        <v>13</v>
      </c>
      <c r="I633" s="15" t="s">
        <v>1431</v>
      </c>
      <c r="J633" s="19" t="s">
        <v>4753</v>
      </c>
      <c r="K633" s="109" t="s">
        <v>4705</v>
      </c>
      <c r="L633" s="109" t="s">
        <v>4754</v>
      </c>
      <c r="M633" s="6" t="s">
        <v>4481</v>
      </c>
      <c r="N633" s="6" t="s">
        <v>4755</v>
      </c>
      <c r="O633" s="6" t="s">
        <v>4756</v>
      </c>
      <c r="V633" t="s">
        <v>1240</v>
      </c>
    </row>
    <row r="634" spans="2:22" hidden="1">
      <c r="B634" s="9">
        <v>6</v>
      </c>
      <c r="C634" s="10" t="s">
        <v>239</v>
      </c>
      <c r="D634" s="11" t="s">
        <v>461</v>
      </c>
      <c r="E634" s="12">
        <v>6</v>
      </c>
      <c r="F634" s="13" t="s">
        <v>589</v>
      </c>
      <c r="G634" s="11" t="s">
        <v>827</v>
      </c>
      <c r="H634" s="14">
        <v>14</v>
      </c>
      <c r="I634" s="15" t="s">
        <v>1719</v>
      </c>
      <c r="J634" s="19" t="s">
        <v>4757</v>
      </c>
      <c r="K634" s="109" t="s">
        <v>4705</v>
      </c>
      <c r="L634" s="109" t="s">
        <v>4758</v>
      </c>
      <c r="M634" s="6" t="s">
        <v>4481</v>
      </c>
      <c r="N634" s="6" t="s">
        <v>4759</v>
      </c>
      <c r="O634" s="6" t="s">
        <v>4760</v>
      </c>
      <c r="V634" t="s">
        <v>2265</v>
      </c>
    </row>
    <row r="635" spans="2:22" hidden="1">
      <c r="B635" s="9">
        <v>6</v>
      </c>
      <c r="C635" s="10" t="s">
        <v>239</v>
      </c>
      <c r="D635" s="11" t="s">
        <v>461</v>
      </c>
      <c r="E635" s="12">
        <v>6</v>
      </c>
      <c r="F635" s="13" t="s">
        <v>589</v>
      </c>
      <c r="G635" s="11" t="s">
        <v>827</v>
      </c>
      <c r="H635" s="14">
        <v>15</v>
      </c>
      <c r="I635" s="15" t="s">
        <v>1739</v>
      </c>
      <c r="J635" s="19" t="s">
        <v>4761</v>
      </c>
      <c r="K635" s="109" t="s">
        <v>4705</v>
      </c>
      <c r="L635" s="109" t="s">
        <v>4762</v>
      </c>
      <c r="M635" s="6" t="s">
        <v>4481</v>
      </c>
      <c r="N635" s="6" t="s">
        <v>4763</v>
      </c>
      <c r="O635" s="6" t="s">
        <v>4764</v>
      </c>
      <c r="V635" t="s">
        <v>1437</v>
      </c>
    </row>
    <row r="636" spans="2:22" hidden="1">
      <c r="B636" s="9">
        <v>6</v>
      </c>
      <c r="C636" s="10" t="s">
        <v>239</v>
      </c>
      <c r="D636" s="11" t="s">
        <v>461</v>
      </c>
      <c r="E636" s="12">
        <v>7</v>
      </c>
      <c r="F636" s="13" t="s">
        <v>610</v>
      </c>
      <c r="G636" s="11" t="s">
        <v>828</v>
      </c>
      <c r="H636" s="14">
        <v>1</v>
      </c>
      <c r="I636" s="15" t="s">
        <v>915</v>
      </c>
      <c r="J636" s="19" t="s">
        <v>4765</v>
      </c>
      <c r="K636" s="109" t="s">
        <v>4766</v>
      </c>
      <c r="L636" s="109" t="s">
        <v>4767</v>
      </c>
      <c r="M636" s="6" t="s">
        <v>4481</v>
      </c>
      <c r="N636" s="6" t="s">
        <v>4768</v>
      </c>
      <c r="O636" s="6" t="s">
        <v>4769</v>
      </c>
      <c r="V636" t="s">
        <v>1399</v>
      </c>
    </row>
    <row r="637" spans="2:22" hidden="1">
      <c r="B637" s="9">
        <v>6</v>
      </c>
      <c r="C637" s="10" t="s">
        <v>239</v>
      </c>
      <c r="D637" s="11" t="s">
        <v>461</v>
      </c>
      <c r="E637" s="12">
        <v>7</v>
      </c>
      <c r="F637" s="13" t="s">
        <v>610</v>
      </c>
      <c r="G637" s="11" t="s">
        <v>828</v>
      </c>
      <c r="H637" s="14">
        <v>2</v>
      </c>
      <c r="I637" s="15" t="s">
        <v>995</v>
      </c>
      <c r="J637" s="19" t="s">
        <v>4770</v>
      </c>
      <c r="K637" s="109" t="s">
        <v>4766</v>
      </c>
      <c r="L637" s="109" t="s">
        <v>4771</v>
      </c>
      <c r="M637" s="6" t="s">
        <v>4481</v>
      </c>
      <c r="N637" s="6" t="s">
        <v>4772</v>
      </c>
      <c r="O637" s="6" t="s">
        <v>4773</v>
      </c>
      <c r="V637" t="s">
        <v>1159</v>
      </c>
    </row>
    <row r="638" spans="2:22" hidden="1">
      <c r="B638" s="9">
        <v>6</v>
      </c>
      <c r="C638" s="10" t="s">
        <v>239</v>
      </c>
      <c r="D638" s="11" t="s">
        <v>461</v>
      </c>
      <c r="E638" s="12">
        <v>7</v>
      </c>
      <c r="F638" s="13" t="s">
        <v>610</v>
      </c>
      <c r="G638" s="11" t="s">
        <v>828</v>
      </c>
      <c r="H638" s="14">
        <v>3</v>
      </c>
      <c r="I638" s="15" t="s">
        <v>610</v>
      </c>
      <c r="J638" s="19" t="s">
        <v>4774</v>
      </c>
      <c r="K638" s="109" t="s">
        <v>4766</v>
      </c>
      <c r="L638" s="109" t="s">
        <v>4775</v>
      </c>
      <c r="M638" s="6" t="s">
        <v>4481</v>
      </c>
      <c r="N638" s="6" t="s">
        <v>4776</v>
      </c>
      <c r="O638" s="6" t="s">
        <v>4777</v>
      </c>
      <c r="V638" t="s">
        <v>2310</v>
      </c>
    </row>
    <row r="639" spans="2:22" hidden="1">
      <c r="B639" s="9">
        <v>6</v>
      </c>
      <c r="C639" s="10" t="s">
        <v>239</v>
      </c>
      <c r="D639" s="11" t="s">
        <v>461</v>
      </c>
      <c r="E639" s="12">
        <v>8</v>
      </c>
      <c r="F639" s="13" t="s">
        <v>628</v>
      </c>
      <c r="G639" s="11" t="s">
        <v>829</v>
      </c>
      <c r="H639" s="14">
        <v>1</v>
      </c>
      <c r="I639" s="15" t="s">
        <v>628</v>
      </c>
      <c r="J639" s="19" t="s">
        <v>4778</v>
      </c>
      <c r="K639" s="109" t="s">
        <v>4779</v>
      </c>
      <c r="L639" s="109" t="s">
        <v>4780</v>
      </c>
      <c r="M639" s="6" t="s">
        <v>4481</v>
      </c>
      <c r="N639" s="6" t="s">
        <v>4781</v>
      </c>
      <c r="O639" s="6" t="s">
        <v>4782</v>
      </c>
      <c r="V639" t="s">
        <v>1006</v>
      </c>
    </row>
    <row r="640" spans="2:22" hidden="1">
      <c r="B640" s="9">
        <v>6</v>
      </c>
      <c r="C640" s="10" t="s">
        <v>239</v>
      </c>
      <c r="D640" s="11" t="s">
        <v>461</v>
      </c>
      <c r="E640" s="12">
        <v>8</v>
      </c>
      <c r="F640" s="13" t="s">
        <v>628</v>
      </c>
      <c r="G640" s="11" t="s">
        <v>829</v>
      </c>
      <c r="H640" s="14">
        <v>2</v>
      </c>
      <c r="I640" s="15" t="s">
        <v>386</v>
      </c>
      <c r="J640" s="19" t="s">
        <v>4783</v>
      </c>
      <c r="K640" s="109" t="s">
        <v>4779</v>
      </c>
      <c r="L640" s="109" t="s">
        <v>4784</v>
      </c>
      <c r="M640" s="6" t="s">
        <v>4481</v>
      </c>
      <c r="N640" s="6" t="s">
        <v>4785</v>
      </c>
      <c r="O640" s="6" t="s">
        <v>4786</v>
      </c>
      <c r="V640" t="s">
        <v>2141</v>
      </c>
    </row>
    <row r="641" spans="2:22" hidden="1">
      <c r="B641" s="9">
        <v>6</v>
      </c>
      <c r="C641" s="10" t="s">
        <v>239</v>
      </c>
      <c r="D641" s="11" t="s">
        <v>461</v>
      </c>
      <c r="E641" s="12">
        <v>8</v>
      </c>
      <c r="F641" s="13" t="s">
        <v>628</v>
      </c>
      <c r="G641" s="11" t="s">
        <v>829</v>
      </c>
      <c r="H641" s="14">
        <v>3</v>
      </c>
      <c r="I641" s="15" t="s">
        <v>996</v>
      </c>
      <c r="J641" s="19" t="s">
        <v>4787</v>
      </c>
      <c r="K641" s="109" t="s">
        <v>4779</v>
      </c>
      <c r="L641" s="109" t="s">
        <v>4788</v>
      </c>
      <c r="M641" s="6" t="s">
        <v>4481</v>
      </c>
      <c r="N641" s="6" t="s">
        <v>4789</v>
      </c>
      <c r="O641" s="6" t="s">
        <v>4790</v>
      </c>
      <c r="V641" t="s">
        <v>591</v>
      </c>
    </row>
    <row r="642" spans="2:22" hidden="1">
      <c r="B642" s="9">
        <v>6</v>
      </c>
      <c r="C642" s="10" t="s">
        <v>239</v>
      </c>
      <c r="D642" s="11" t="s">
        <v>461</v>
      </c>
      <c r="E642" s="12">
        <v>8</v>
      </c>
      <c r="F642" s="13" t="s">
        <v>628</v>
      </c>
      <c r="G642" s="11" t="s">
        <v>829</v>
      </c>
      <c r="H642" s="14">
        <v>4</v>
      </c>
      <c r="I642" s="15" t="s">
        <v>1083</v>
      </c>
      <c r="J642" s="19" t="s">
        <v>4791</v>
      </c>
      <c r="K642" s="109" t="s">
        <v>4779</v>
      </c>
      <c r="L642" s="109" t="s">
        <v>4792</v>
      </c>
      <c r="M642" s="6" t="s">
        <v>4481</v>
      </c>
      <c r="N642" s="6" t="s">
        <v>4793</v>
      </c>
      <c r="O642" s="6" t="s">
        <v>4794</v>
      </c>
      <c r="V642" t="s">
        <v>1743</v>
      </c>
    </row>
    <row r="643" spans="2:22" hidden="1">
      <c r="B643" s="9">
        <v>6</v>
      </c>
      <c r="C643" s="10" t="s">
        <v>239</v>
      </c>
      <c r="D643" s="11" t="s">
        <v>461</v>
      </c>
      <c r="E643" s="12">
        <v>8</v>
      </c>
      <c r="F643" s="13" t="s">
        <v>628</v>
      </c>
      <c r="G643" s="11" t="s">
        <v>829</v>
      </c>
      <c r="H643" s="14">
        <v>5</v>
      </c>
      <c r="I643" s="15" t="s">
        <v>1173</v>
      </c>
      <c r="J643" s="19" t="s">
        <v>4795</v>
      </c>
      <c r="K643" s="109" t="s">
        <v>4779</v>
      </c>
      <c r="L643" s="109" t="s">
        <v>4796</v>
      </c>
      <c r="M643" s="6" t="s">
        <v>4481</v>
      </c>
      <c r="N643" s="6" t="s">
        <v>4797</v>
      </c>
      <c r="O643" s="6" t="s">
        <v>4798</v>
      </c>
      <c r="V643" t="s">
        <v>2123</v>
      </c>
    </row>
    <row r="644" spans="2:22" hidden="1">
      <c r="B644" s="9">
        <v>6</v>
      </c>
      <c r="C644" s="10" t="s">
        <v>239</v>
      </c>
      <c r="D644" s="11" t="s">
        <v>461</v>
      </c>
      <c r="E644" s="12">
        <v>8</v>
      </c>
      <c r="F644" s="13" t="s">
        <v>628</v>
      </c>
      <c r="G644" s="11" t="s">
        <v>829</v>
      </c>
      <c r="H644" s="14">
        <v>6</v>
      </c>
      <c r="I644" s="15" t="s">
        <v>1343</v>
      </c>
      <c r="J644" s="19" t="s">
        <v>4799</v>
      </c>
      <c r="K644" s="109" t="s">
        <v>4779</v>
      </c>
      <c r="L644" s="109" t="s">
        <v>4800</v>
      </c>
      <c r="M644" s="6" t="s">
        <v>4481</v>
      </c>
      <c r="N644" s="6" t="s">
        <v>4801</v>
      </c>
      <c r="O644" s="6" t="s">
        <v>4802</v>
      </c>
      <c r="V644" t="s">
        <v>1567</v>
      </c>
    </row>
    <row r="645" spans="2:22" hidden="1">
      <c r="B645" s="9">
        <v>6</v>
      </c>
      <c r="C645" s="10" t="s">
        <v>239</v>
      </c>
      <c r="D645" s="11" t="s">
        <v>461</v>
      </c>
      <c r="E645" s="12">
        <v>8</v>
      </c>
      <c r="F645" s="13" t="s">
        <v>628</v>
      </c>
      <c r="G645" s="11" t="s">
        <v>829</v>
      </c>
      <c r="H645" s="14">
        <v>7</v>
      </c>
      <c r="I645" s="15" t="s">
        <v>1420</v>
      </c>
      <c r="J645" s="19" t="s">
        <v>4803</v>
      </c>
      <c r="K645" s="109" t="s">
        <v>4779</v>
      </c>
      <c r="L645" s="109" t="s">
        <v>4804</v>
      </c>
      <c r="M645" s="6" t="s">
        <v>4481</v>
      </c>
      <c r="N645" s="6" t="s">
        <v>4805</v>
      </c>
      <c r="O645" s="6" t="s">
        <v>4806</v>
      </c>
      <c r="V645" t="s">
        <v>2151</v>
      </c>
    </row>
    <row r="646" spans="2:22" hidden="1">
      <c r="B646" s="9">
        <v>6</v>
      </c>
      <c r="C646" s="10" t="s">
        <v>239</v>
      </c>
      <c r="D646" s="11" t="s">
        <v>461</v>
      </c>
      <c r="E646" s="12">
        <v>8</v>
      </c>
      <c r="F646" s="13" t="s">
        <v>628</v>
      </c>
      <c r="G646" s="11" t="s">
        <v>829</v>
      </c>
      <c r="H646" s="14">
        <v>8</v>
      </c>
      <c r="I646" s="15" t="s">
        <v>1486</v>
      </c>
      <c r="J646" s="19" t="s">
        <v>4807</v>
      </c>
      <c r="K646" s="109" t="s">
        <v>4779</v>
      </c>
      <c r="L646" s="109" t="s">
        <v>4808</v>
      </c>
      <c r="M646" s="6" t="s">
        <v>4481</v>
      </c>
      <c r="N646" s="6" t="s">
        <v>4809</v>
      </c>
      <c r="O646" s="6" t="s">
        <v>4810</v>
      </c>
      <c r="V646" t="s">
        <v>2406</v>
      </c>
    </row>
    <row r="647" spans="2:22" hidden="1">
      <c r="B647" s="9">
        <v>6</v>
      </c>
      <c r="C647" s="10" t="s">
        <v>239</v>
      </c>
      <c r="D647" s="11" t="s">
        <v>461</v>
      </c>
      <c r="E647" s="12">
        <v>8</v>
      </c>
      <c r="F647" s="13" t="s">
        <v>628</v>
      </c>
      <c r="G647" s="11" t="s">
        <v>829</v>
      </c>
      <c r="H647" s="14">
        <v>9</v>
      </c>
      <c r="I647" s="15" t="s">
        <v>1549</v>
      </c>
      <c r="J647" s="19" t="s">
        <v>4811</v>
      </c>
      <c r="K647" s="109" t="s">
        <v>4779</v>
      </c>
      <c r="L647" s="109" t="s">
        <v>4812</v>
      </c>
      <c r="M647" s="6" t="s">
        <v>4481</v>
      </c>
      <c r="N647" s="6" t="s">
        <v>4813</v>
      </c>
      <c r="O647" s="6" t="s">
        <v>4814</v>
      </c>
      <c r="V647" t="s">
        <v>1026</v>
      </c>
    </row>
    <row r="648" spans="2:22" hidden="1">
      <c r="B648" s="9">
        <v>6</v>
      </c>
      <c r="C648" s="10" t="s">
        <v>239</v>
      </c>
      <c r="D648" s="11" t="s">
        <v>461</v>
      </c>
      <c r="E648" s="12">
        <v>8</v>
      </c>
      <c r="F648" s="13" t="s">
        <v>628</v>
      </c>
      <c r="G648" s="11" t="s">
        <v>829</v>
      </c>
      <c r="H648" s="14">
        <v>10</v>
      </c>
      <c r="I648" s="15" t="s">
        <v>1598</v>
      </c>
      <c r="J648" s="19" t="s">
        <v>4815</v>
      </c>
      <c r="K648" s="109" t="s">
        <v>4779</v>
      </c>
      <c r="L648" s="109" t="s">
        <v>4816</v>
      </c>
      <c r="M648" s="6" t="s">
        <v>4481</v>
      </c>
      <c r="N648" s="6" t="s">
        <v>4817</v>
      </c>
      <c r="O648" s="6" t="s">
        <v>4818</v>
      </c>
      <c r="V648" t="s">
        <v>2062</v>
      </c>
    </row>
    <row r="649" spans="2:22" hidden="1">
      <c r="B649" s="9">
        <v>6</v>
      </c>
      <c r="C649" s="10" t="s">
        <v>239</v>
      </c>
      <c r="D649" s="11" t="s">
        <v>461</v>
      </c>
      <c r="E649" s="12">
        <v>8</v>
      </c>
      <c r="F649" s="13" t="s">
        <v>628</v>
      </c>
      <c r="G649" s="11" t="s">
        <v>829</v>
      </c>
      <c r="H649" s="14">
        <v>11</v>
      </c>
      <c r="I649" s="15" t="s">
        <v>1635</v>
      </c>
      <c r="J649" s="19" t="s">
        <v>4819</v>
      </c>
      <c r="K649" s="109" t="s">
        <v>4779</v>
      </c>
      <c r="L649" s="109" t="s">
        <v>4820</v>
      </c>
      <c r="M649" s="6" t="s">
        <v>4481</v>
      </c>
      <c r="N649" s="6" t="s">
        <v>4821</v>
      </c>
      <c r="O649" s="6" t="s">
        <v>4822</v>
      </c>
      <c r="V649" t="s">
        <v>288</v>
      </c>
    </row>
    <row r="650" spans="2:22" hidden="1">
      <c r="B650" s="9">
        <v>6</v>
      </c>
      <c r="C650" s="10" t="s">
        <v>239</v>
      </c>
      <c r="D650" s="11" t="s">
        <v>461</v>
      </c>
      <c r="E650" s="12">
        <v>8</v>
      </c>
      <c r="F650" s="13" t="s">
        <v>628</v>
      </c>
      <c r="G650" s="11" t="s">
        <v>829</v>
      </c>
      <c r="H650" s="14">
        <v>12</v>
      </c>
      <c r="I650" s="15" t="s">
        <v>1541</v>
      </c>
      <c r="J650" s="19" t="s">
        <v>4823</v>
      </c>
      <c r="K650" s="109" t="s">
        <v>4779</v>
      </c>
      <c r="L650" s="109" t="s">
        <v>4824</v>
      </c>
      <c r="M650" s="6" t="s">
        <v>4481</v>
      </c>
      <c r="N650" s="6" t="s">
        <v>4825</v>
      </c>
      <c r="O650" s="6" t="s">
        <v>4826</v>
      </c>
      <c r="V650" t="s">
        <v>1175</v>
      </c>
    </row>
    <row r="651" spans="2:22" hidden="1">
      <c r="B651" s="9">
        <v>6</v>
      </c>
      <c r="C651" s="10" t="s">
        <v>239</v>
      </c>
      <c r="D651" s="11" t="s">
        <v>461</v>
      </c>
      <c r="E651" s="12">
        <v>9</v>
      </c>
      <c r="F651" s="13" t="s">
        <v>643</v>
      </c>
      <c r="G651" s="11" t="s">
        <v>830</v>
      </c>
      <c r="H651" s="14">
        <v>1</v>
      </c>
      <c r="I651" s="15" t="s">
        <v>643</v>
      </c>
      <c r="J651" s="19" t="s">
        <v>4827</v>
      </c>
      <c r="K651" s="109" t="s">
        <v>4828</v>
      </c>
      <c r="L651" s="109" t="s">
        <v>4829</v>
      </c>
      <c r="M651" s="6" t="s">
        <v>4481</v>
      </c>
      <c r="N651" s="6" t="s">
        <v>4830</v>
      </c>
      <c r="O651" s="6" t="s">
        <v>4831</v>
      </c>
      <c r="V651" t="s">
        <v>379</v>
      </c>
    </row>
    <row r="652" spans="2:22" hidden="1">
      <c r="B652" s="9">
        <v>6</v>
      </c>
      <c r="C652" s="10" t="s">
        <v>239</v>
      </c>
      <c r="D652" s="11" t="s">
        <v>461</v>
      </c>
      <c r="E652" s="12">
        <v>9</v>
      </c>
      <c r="F652" s="13" t="s">
        <v>643</v>
      </c>
      <c r="G652" s="11" t="s">
        <v>830</v>
      </c>
      <c r="H652" s="14">
        <v>2</v>
      </c>
      <c r="I652" s="15" t="s">
        <v>916</v>
      </c>
      <c r="J652" s="19" t="s">
        <v>4832</v>
      </c>
      <c r="K652" s="109" t="s">
        <v>4828</v>
      </c>
      <c r="L652" s="109" t="s">
        <v>4833</v>
      </c>
      <c r="M652" s="6" t="s">
        <v>4481</v>
      </c>
      <c r="N652" s="6" t="s">
        <v>4834</v>
      </c>
      <c r="O652" s="6" t="s">
        <v>4835</v>
      </c>
      <c r="V652" t="s">
        <v>1537</v>
      </c>
    </row>
    <row r="653" spans="2:22" hidden="1">
      <c r="B653" s="9">
        <v>6</v>
      </c>
      <c r="C653" s="10" t="s">
        <v>239</v>
      </c>
      <c r="D653" s="11" t="s">
        <v>461</v>
      </c>
      <c r="E653" s="12">
        <v>9</v>
      </c>
      <c r="F653" s="13" t="s">
        <v>643</v>
      </c>
      <c r="G653" s="11" t="s">
        <v>830</v>
      </c>
      <c r="H653" s="14">
        <v>3</v>
      </c>
      <c r="I653" s="15" t="s">
        <v>997</v>
      </c>
      <c r="J653" s="19" t="s">
        <v>4836</v>
      </c>
      <c r="K653" s="109" t="s">
        <v>4828</v>
      </c>
      <c r="L653" s="109" t="s">
        <v>4837</v>
      </c>
      <c r="M653" s="6" t="s">
        <v>4481</v>
      </c>
      <c r="N653" s="6" t="s">
        <v>4838</v>
      </c>
      <c r="O653" s="6" t="s">
        <v>4839</v>
      </c>
      <c r="V653" t="s">
        <v>2133</v>
      </c>
    </row>
    <row r="654" spans="2:22" hidden="1">
      <c r="B654" s="9">
        <v>6</v>
      </c>
      <c r="C654" s="10" t="s">
        <v>239</v>
      </c>
      <c r="D654" s="11" t="s">
        <v>461</v>
      </c>
      <c r="E654" s="12">
        <v>9</v>
      </c>
      <c r="F654" s="13" t="s">
        <v>643</v>
      </c>
      <c r="G654" s="11" t="s">
        <v>830</v>
      </c>
      <c r="H654" s="14">
        <v>4</v>
      </c>
      <c r="I654" s="15" t="s">
        <v>1084</v>
      </c>
      <c r="J654" s="19" t="s">
        <v>4840</v>
      </c>
      <c r="K654" s="109" t="s">
        <v>4828</v>
      </c>
      <c r="L654" s="109" t="s">
        <v>4841</v>
      </c>
      <c r="M654" s="6" t="s">
        <v>4481</v>
      </c>
      <c r="N654" s="6" t="s">
        <v>4842</v>
      </c>
      <c r="O654" s="6" t="s">
        <v>4843</v>
      </c>
      <c r="V654" t="s">
        <v>1331</v>
      </c>
    </row>
    <row r="655" spans="2:22" hidden="1">
      <c r="B655" s="9">
        <v>6</v>
      </c>
      <c r="C655" s="10" t="s">
        <v>239</v>
      </c>
      <c r="D655" s="11" t="s">
        <v>461</v>
      </c>
      <c r="E655" s="12">
        <v>9</v>
      </c>
      <c r="F655" s="13" t="s">
        <v>643</v>
      </c>
      <c r="G655" s="11" t="s">
        <v>830</v>
      </c>
      <c r="H655" s="14">
        <v>5</v>
      </c>
      <c r="I655" s="15" t="s">
        <v>1174</v>
      </c>
      <c r="J655" s="19" t="s">
        <v>4844</v>
      </c>
      <c r="K655" s="109" t="s">
        <v>4828</v>
      </c>
      <c r="L655" s="109" t="s">
        <v>4845</v>
      </c>
      <c r="M655" s="6" t="s">
        <v>4481</v>
      </c>
      <c r="N655" s="6" t="s">
        <v>4846</v>
      </c>
      <c r="O655" s="6" t="s">
        <v>4847</v>
      </c>
      <c r="V655" t="s">
        <v>2375</v>
      </c>
    </row>
    <row r="656" spans="2:22" hidden="1">
      <c r="B656" s="9">
        <v>6</v>
      </c>
      <c r="C656" s="10" t="s">
        <v>239</v>
      </c>
      <c r="D656" s="11" t="s">
        <v>461</v>
      </c>
      <c r="E656" s="12">
        <v>9</v>
      </c>
      <c r="F656" s="13" t="s">
        <v>643</v>
      </c>
      <c r="G656" s="11" t="s">
        <v>830</v>
      </c>
      <c r="H656" s="14">
        <v>6</v>
      </c>
      <c r="I656" s="15" t="s">
        <v>1344</v>
      </c>
      <c r="J656" s="19" t="s">
        <v>4848</v>
      </c>
      <c r="K656" s="109" t="s">
        <v>4828</v>
      </c>
      <c r="L656" s="109" t="s">
        <v>4849</v>
      </c>
      <c r="M656" s="6" t="s">
        <v>4481</v>
      </c>
      <c r="N656" s="6" t="s">
        <v>4850</v>
      </c>
      <c r="O656" s="6" t="s">
        <v>4851</v>
      </c>
      <c r="V656" t="s">
        <v>2083</v>
      </c>
    </row>
    <row r="657" spans="2:22" hidden="1">
      <c r="B657" s="9">
        <v>6</v>
      </c>
      <c r="C657" s="10" t="s">
        <v>239</v>
      </c>
      <c r="D657" s="11" t="s">
        <v>461</v>
      </c>
      <c r="E657" s="12">
        <v>9</v>
      </c>
      <c r="F657" s="13" t="s">
        <v>643</v>
      </c>
      <c r="G657" s="11" t="s">
        <v>830</v>
      </c>
      <c r="H657" s="14">
        <v>7</v>
      </c>
      <c r="I657" s="15" t="s">
        <v>1421</v>
      </c>
      <c r="J657" s="19" t="s">
        <v>4852</v>
      </c>
      <c r="K657" s="109" t="s">
        <v>4828</v>
      </c>
      <c r="L657" s="109" t="s">
        <v>4853</v>
      </c>
      <c r="M657" s="6" t="s">
        <v>4481</v>
      </c>
      <c r="N657" s="6" t="s">
        <v>4854</v>
      </c>
      <c r="O657" s="6" t="s">
        <v>4855</v>
      </c>
      <c r="V657" t="s">
        <v>2213</v>
      </c>
    </row>
    <row r="658" spans="2:22" hidden="1">
      <c r="B658" s="9">
        <v>6</v>
      </c>
      <c r="C658" s="10" t="s">
        <v>239</v>
      </c>
      <c r="D658" s="11" t="s">
        <v>461</v>
      </c>
      <c r="E658" s="12">
        <v>10</v>
      </c>
      <c r="F658" s="13" t="s">
        <v>657</v>
      </c>
      <c r="G658" s="11" t="s">
        <v>831</v>
      </c>
      <c r="H658" s="14">
        <v>1</v>
      </c>
      <c r="I658" s="15" t="s">
        <v>1422</v>
      </c>
      <c r="J658" s="19" t="s">
        <v>4856</v>
      </c>
      <c r="K658" s="109" t="s">
        <v>4857</v>
      </c>
      <c r="L658" s="109" t="s">
        <v>4858</v>
      </c>
      <c r="M658" s="6" t="s">
        <v>4481</v>
      </c>
      <c r="N658" s="6" t="s">
        <v>4859</v>
      </c>
      <c r="O658" s="6" t="s">
        <v>4860</v>
      </c>
      <c r="V658" t="s">
        <v>2108</v>
      </c>
    </row>
    <row r="659" spans="2:22" hidden="1">
      <c r="B659" s="9">
        <v>6</v>
      </c>
      <c r="C659" s="10" t="s">
        <v>239</v>
      </c>
      <c r="D659" s="11" t="s">
        <v>461</v>
      </c>
      <c r="E659" s="12">
        <v>10</v>
      </c>
      <c r="F659" s="13" t="s">
        <v>657</v>
      </c>
      <c r="G659" s="11" t="s">
        <v>831</v>
      </c>
      <c r="H659" s="14">
        <v>2</v>
      </c>
      <c r="I659" s="15" t="s">
        <v>917</v>
      </c>
      <c r="J659" s="19" t="s">
        <v>4861</v>
      </c>
      <c r="K659" s="109" t="s">
        <v>4857</v>
      </c>
      <c r="L659" s="109" t="s">
        <v>4862</v>
      </c>
      <c r="M659" s="6" t="s">
        <v>4481</v>
      </c>
      <c r="N659" s="6" t="s">
        <v>4863</v>
      </c>
      <c r="O659" s="6" t="s">
        <v>4864</v>
      </c>
      <c r="V659" t="s">
        <v>508</v>
      </c>
    </row>
    <row r="660" spans="2:22" hidden="1">
      <c r="B660" s="9">
        <v>6</v>
      </c>
      <c r="C660" s="10" t="s">
        <v>239</v>
      </c>
      <c r="D660" s="11" t="s">
        <v>461</v>
      </c>
      <c r="E660" s="12">
        <v>10</v>
      </c>
      <c r="F660" s="13" t="s">
        <v>657</v>
      </c>
      <c r="G660" s="11" t="s">
        <v>831</v>
      </c>
      <c r="H660" s="14">
        <v>3</v>
      </c>
      <c r="I660" s="15" t="s">
        <v>998</v>
      </c>
      <c r="J660" s="19" t="s">
        <v>4865</v>
      </c>
      <c r="K660" s="109" t="s">
        <v>4857</v>
      </c>
      <c r="L660" s="109" t="s">
        <v>4866</v>
      </c>
      <c r="M660" s="6" t="s">
        <v>4481</v>
      </c>
      <c r="N660" s="6" t="s">
        <v>4867</v>
      </c>
      <c r="O660" s="6" t="s">
        <v>4868</v>
      </c>
      <c r="V660" t="s">
        <v>427</v>
      </c>
    </row>
    <row r="661" spans="2:22" hidden="1">
      <c r="B661" s="9">
        <v>6</v>
      </c>
      <c r="C661" s="10" t="s">
        <v>239</v>
      </c>
      <c r="D661" s="11" t="s">
        <v>461</v>
      </c>
      <c r="E661" s="12">
        <v>10</v>
      </c>
      <c r="F661" s="13" t="s">
        <v>657</v>
      </c>
      <c r="G661" s="11" t="s">
        <v>831</v>
      </c>
      <c r="H661" s="14">
        <v>4</v>
      </c>
      <c r="I661" s="15" t="s">
        <v>1085</v>
      </c>
      <c r="J661" s="19" t="s">
        <v>4869</v>
      </c>
      <c r="K661" s="109" t="s">
        <v>4857</v>
      </c>
      <c r="L661" s="109" t="s">
        <v>4870</v>
      </c>
      <c r="M661" s="6" t="s">
        <v>4481</v>
      </c>
      <c r="N661" s="6" t="s">
        <v>4871</v>
      </c>
      <c r="O661" s="6" t="s">
        <v>4872</v>
      </c>
      <c r="V661" t="s">
        <v>2374</v>
      </c>
    </row>
    <row r="662" spans="2:22" hidden="1">
      <c r="B662" s="9">
        <v>6</v>
      </c>
      <c r="C662" s="10" t="s">
        <v>239</v>
      </c>
      <c r="D662" s="11" t="s">
        <v>461</v>
      </c>
      <c r="E662" s="12">
        <v>10</v>
      </c>
      <c r="F662" s="13" t="s">
        <v>657</v>
      </c>
      <c r="G662" s="11" t="s">
        <v>831</v>
      </c>
      <c r="H662" s="14">
        <v>5</v>
      </c>
      <c r="I662" s="15" t="s">
        <v>1175</v>
      </c>
      <c r="J662" s="19" t="s">
        <v>4873</v>
      </c>
      <c r="K662" s="109" t="s">
        <v>4857</v>
      </c>
      <c r="L662" s="109" t="s">
        <v>4874</v>
      </c>
      <c r="M662" s="6" t="s">
        <v>4481</v>
      </c>
      <c r="N662" s="6" t="s">
        <v>4875</v>
      </c>
      <c r="O662" s="6" t="s">
        <v>4876</v>
      </c>
      <c r="V662" t="s">
        <v>2121</v>
      </c>
    </row>
    <row r="663" spans="2:22" hidden="1">
      <c r="B663" s="9">
        <v>6</v>
      </c>
      <c r="C663" s="10" t="s">
        <v>239</v>
      </c>
      <c r="D663" s="11" t="s">
        <v>461</v>
      </c>
      <c r="E663" s="12">
        <v>10</v>
      </c>
      <c r="F663" s="13" t="s">
        <v>657</v>
      </c>
      <c r="G663" s="11" t="s">
        <v>831</v>
      </c>
      <c r="H663" s="14">
        <v>6</v>
      </c>
      <c r="I663" s="15" t="s">
        <v>1261</v>
      </c>
      <c r="J663" s="19" t="s">
        <v>4877</v>
      </c>
      <c r="K663" s="109" t="s">
        <v>4857</v>
      </c>
      <c r="L663" s="109" t="s">
        <v>4878</v>
      </c>
      <c r="M663" s="6" t="s">
        <v>4481</v>
      </c>
      <c r="N663" s="6" t="s">
        <v>4879</v>
      </c>
      <c r="O663" s="6" t="s">
        <v>4880</v>
      </c>
      <c r="V663" t="s">
        <v>2060</v>
      </c>
    </row>
    <row r="664" spans="2:22" hidden="1">
      <c r="B664" s="9">
        <v>6</v>
      </c>
      <c r="C664" s="10" t="s">
        <v>239</v>
      </c>
      <c r="D664" s="11" t="s">
        <v>461</v>
      </c>
      <c r="E664" s="12">
        <v>10</v>
      </c>
      <c r="F664" s="13" t="s">
        <v>657</v>
      </c>
      <c r="G664" s="11" t="s">
        <v>831</v>
      </c>
      <c r="H664" s="14">
        <v>7</v>
      </c>
      <c r="I664" s="15" t="s">
        <v>1345</v>
      </c>
      <c r="J664" s="19" t="s">
        <v>4881</v>
      </c>
      <c r="K664" s="109" t="s">
        <v>4857</v>
      </c>
      <c r="L664" s="109" t="s">
        <v>4882</v>
      </c>
      <c r="M664" s="6" t="s">
        <v>4481</v>
      </c>
      <c r="N664" s="6" t="s">
        <v>4883</v>
      </c>
      <c r="O664" s="6" t="s">
        <v>4884</v>
      </c>
      <c r="V664" t="s">
        <v>2182</v>
      </c>
    </row>
    <row r="665" spans="2:22" hidden="1">
      <c r="B665" s="9">
        <v>6</v>
      </c>
      <c r="C665" s="10" t="s">
        <v>239</v>
      </c>
      <c r="D665" s="11" t="s">
        <v>461</v>
      </c>
      <c r="E665" s="12">
        <v>11</v>
      </c>
      <c r="F665" s="13" t="s">
        <v>674</v>
      </c>
      <c r="G665" s="11" t="s">
        <v>832</v>
      </c>
      <c r="H665" s="14">
        <v>1</v>
      </c>
      <c r="I665" s="15" t="s">
        <v>674</v>
      </c>
      <c r="J665" s="19" t="s">
        <v>4885</v>
      </c>
      <c r="K665" s="109" t="s">
        <v>4886</v>
      </c>
      <c r="L665" s="109" t="s">
        <v>4887</v>
      </c>
      <c r="M665" s="6" t="s">
        <v>4481</v>
      </c>
      <c r="N665" s="6" t="s">
        <v>4888</v>
      </c>
      <c r="O665" s="6" t="s">
        <v>4889</v>
      </c>
      <c r="V665" t="s">
        <v>2278</v>
      </c>
    </row>
    <row r="666" spans="2:22" hidden="1">
      <c r="B666" s="9">
        <v>6</v>
      </c>
      <c r="C666" s="10" t="s">
        <v>239</v>
      </c>
      <c r="D666" s="11" t="s">
        <v>461</v>
      </c>
      <c r="E666" s="12">
        <v>11</v>
      </c>
      <c r="F666" s="13" t="s">
        <v>674</v>
      </c>
      <c r="G666" s="11" t="s">
        <v>832</v>
      </c>
      <c r="H666" s="14">
        <v>2</v>
      </c>
      <c r="I666" s="15" t="s">
        <v>397</v>
      </c>
      <c r="J666" s="19" t="s">
        <v>4890</v>
      </c>
      <c r="K666" s="109" t="s">
        <v>4886</v>
      </c>
      <c r="L666" s="109" t="s">
        <v>4891</v>
      </c>
      <c r="M666" s="6" t="s">
        <v>4481</v>
      </c>
      <c r="N666" s="6" t="s">
        <v>4892</v>
      </c>
      <c r="O666" s="6" t="s">
        <v>4893</v>
      </c>
      <c r="V666" t="s">
        <v>2354</v>
      </c>
    </row>
    <row r="667" spans="2:22" hidden="1">
      <c r="B667" s="9">
        <v>6</v>
      </c>
      <c r="C667" s="10" t="s">
        <v>239</v>
      </c>
      <c r="D667" s="11" t="s">
        <v>461</v>
      </c>
      <c r="E667" s="12">
        <v>11</v>
      </c>
      <c r="F667" s="13" t="s">
        <v>674</v>
      </c>
      <c r="G667" s="11" t="s">
        <v>832</v>
      </c>
      <c r="H667" s="14">
        <v>3</v>
      </c>
      <c r="I667" s="15" t="s">
        <v>999</v>
      </c>
      <c r="J667" s="19" t="s">
        <v>4894</v>
      </c>
      <c r="K667" s="109" t="s">
        <v>4886</v>
      </c>
      <c r="L667" s="109" t="s">
        <v>4895</v>
      </c>
      <c r="M667" s="6" t="s">
        <v>4481</v>
      </c>
      <c r="N667" s="6" t="s">
        <v>4896</v>
      </c>
      <c r="O667" s="6" t="s">
        <v>4897</v>
      </c>
      <c r="V667" t="s">
        <v>1118</v>
      </c>
    </row>
    <row r="668" spans="2:22" hidden="1">
      <c r="B668" s="9">
        <v>6</v>
      </c>
      <c r="C668" s="10" t="s">
        <v>239</v>
      </c>
      <c r="D668" s="11" t="s">
        <v>461</v>
      </c>
      <c r="E668" s="12">
        <v>11</v>
      </c>
      <c r="F668" s="13" t="s">
        <v>674</v>
      </c>
      <c r="G668" s="11" t="s">
        <v>832</v>
      </c>
      <c r="H668" s="14">
        <v>4</v>
      </c>
      <c r="I668" s="15" t="s">
        <v>1086</v>
      </c>
      <c r="J668" s="19" t="s">
        <v>4898</v>
      </c>
      <c r="K668" s="109" t="s">
        <v>4886</v>
      </c>
      <c r="L668" s="109" t="s">
        <v>4899</v>
      </c>
      <c r="M668" s="6" t="s">
        <v>4481</v>
      </c>
      <c r="N668" s="6" t="s">
        <v>4900</v>
      </c>
      <c r="O668" s="6" t="s">
        <v>4901</v>
      </c>
      <c r="V668" t="s">
        <v>2258</v>
      </c>
    </row>
    <row r="669" spans="2:22" hidden="1">
      <c r="B669" s="9">
        <v>6</v>
      </c>
      <c r="C669" s="10" t="s">
        <v>239</v>
      </c>
      <c r="D669" s="11" t="s">
        <v>461</v>
      </c>
      <c r="E669" s="12">
        <v>11</v>
      </c>
      <c r="F669" s="13" t="s">
        <v>674</v>
      </c>
      <c r="G669" s="11" t="s">
        <v>832</v>
      </c>
      <c r="H669" s="14">
        <v>5</v>
      </c>
      <c r="I669" s="15" t="s">
        <v>1176</v>
      </c>
      <c r="J669" s="19" t="s">
        <v>4902</v>
      </c>
      <c r="K669" s="109" t="s">
        <v>4886</v>
      </c>
      <c r="L669" s="109" t="s">
        <v>4903</v>
      </c>
      <c r="M669" s="6" t="s">
        <v>4481</v>
      </c>
      <c r="N669" s="6" t="s">
        <v>4904</v>
      </c>
      <c r="O669" s="6" t="s">
        <v>4905</v>
      </c>
      <c r="V669" t="s">
        <v>1758</v>
      </c>
    </row>
    <row r="670" spans="2:22" hidden="1">
      <c r="B670" s="9">
        <v>6</v>
      </c>
      <c r="C670" s="10" t="s">
        <v>239</v>
      </c>
      <c r="D670" s="11" t="s">
        <v>461</v>
      </c>
      <c r="E670" s="12">
        <v>11</v>
      </c>
      <c r="F670" s="13" t="s">
        <v>674</v>
      </c>
      <c r="G670" s="11" t="s">
        <v>832</v>
      </c>
      <c r="H670" s="14">
        <v>6</v>
      </c>
      <c r="I670" s="15" t="s">
        <v>1262</v>
      </c>
      <c r="J670" s="19" t="s">
        <v>4906</v>
      </c>
      <c r="K670" s="109" t="s">
        <v>4886</v>
      </c>
      <c r="L670" s="109" t="s">
        <v>4907</v>
      </c>
      <c r="M670" s="6" t="s">
        <v>4481</v>
      </c>
      <c r="N670" s="6" t="s">
        <v>4908</v>
      </c>
      <c r="O670" s="6" t="s">
        <v>4909</v>
      </c>
      <c r="V670" t="s">
        <v>737</v>
      </c>
    </row>
    <row r="671" spans="2:22" hidden="1">
      <c r="B671" s="9">
        <v>6</v>
      </c>
      <c r="C671" s="10" t="s">
        <v>239</v>
      </c>
      <c r="D671" s="11" t="s">
        <v>461</v>
      </c>
      <c r="E671" s="12">
        <v>11</v>
      </c>
      <c r="F671" s="13" t="s">
        <v>674</v>
      </c>
      <c r="G671" s="11" t="s">
        <v>832</v>
      </c>
      <c r="H671" s="14">
        <v>7</v>
      </c>
      <c r="I671" s="15" t="s">
        <v>1346</v>
      </c>
      <c r="J671" s="19" t="s">
        <v>4910</v>
      </c>
      <c r="K671" s="109" t="s">
        <v>4886</v>
      </c>
      <c r="L671" s="109" t="s">
        <v>4911</v>
      </c>
      <c r="M671" s="6" t="s">
        <v>4481</v>
      </c>
      <c r="N671" s="6" t="s">
        <v>4912</v>
      </c>
      <c r="O671" s="6" t="s">
        <v>4913</v>
      </c>
      <c r="V671" t="s">
        <v>1096</v>
      </c>
    </row>
    <row r="672" spans="2:22" hidden="1">
      <c r="B672" s="9">
        <v>6</v>
      </c>
      <c r="C672" s="10" t="s">
        <v>239</v>
      </c>
      <c r="D672" s="11" t="s">
        <v>461</v>
      </c>
      <c r="E672" s="12">
        <v>11</v>
      </c>
      <c r="F672" s="13" t="s">
        <v>674</v>
      </c>
      <c r="G672" s="11" t="s">
        <v>832</v>
      </c>
      <c r="H672" s="14">
        <v>8</v>
      </c>
      <c r="I672" s="15" t="s">
        <v>1423</v>
      </c>
      <c r="J672" s="19" t="s">
        <v>4914</v>
      </c>
      <c r="K672" s="109" t="s">
        <v>4886</v>
      </c>
      <c r="L672" s="109" t="s">
        <v>4915</v>
      </c>
      <c r="M672" s="6" t="s">
        <v>4481</v>
      </c>
      <c r="N672" s="6" t="s">
        <v>4916</v>
      </c>
      <c r="O672" s="6" t="s">
        <v>4917</v>
      </c>
      <c r="V672" t="s">
        <v>369</v>
      </c>
    </row>
    <row r="673" spans="2:22" hidden="1">
      <c r="B673" s="9">
        <v>6</v>
      </c>
      <c r="C673" s="10" t="s">
        <v>239</v>
      </c>
      <c r="D673" s="11" t="s">
        <v>461</v>
      </c>
      <c r="E673" s="12">
        <v>11</v>
      </c>
      <c r="F673" s="13" t="s">
        <v>674</v>
      </c>
      <c r="G673" s="11" t="s">
        <v>832</v>
      </c>
      <c r="H673" s="14">
        <v>9</v>
      </c>
      <c r="I673" s="15" t="s">
        <v>1487</v>
      </c>
      <c r="J673" s="19" t="s">
        <v>4918</v>
      </c>
      <c r="K673" s="109" t="s">
        <v>4886</v>
      </c>
      <c r="L673" s="109" t="s">
        <v>4919</v>
      </c>
      <c r="M673" s="6" t="s">
        <v>4481</v>
      </c>
      <c r="N673" s="6" t="s">
        <v>4920</v>
      </c>
      <c r="O673" s="6" t="s">
        <v>4921</v>
      </c>
      <c r="V673" t="s">
        <v>2233</v>
      </c>
    </row>
    <row r="674" spans="2:22" hidden="1">
      <c r="B674" s="9">
        <v>6</v>
      </c>
      <c r="C674" s="10" t="s">
        <v>239</v>
      </c>
      <c r="D674" s="11" t="s">
        <v>461</v>
      </c>
      <c r="E674" s="12">
        <v>11</v>
      </c>
      <c r="F674" s="13" t="s">
        <v>674</v>
      </c>
      <c r="G674" s="11" t="s">
        <v>832</v>
      </c>
      <c r="H674" s="14">
        <v>10</v>
      </c>
      <c r="I674" s="15" t="s">
        <v>1550</v>
      </c>
      <c r="J674" s="19" t="s">
        <v>4922</v>
      </c>
      <c r="K674" s="109" t="s">
        <v>4886</v>
      </c>
      <c r="L674" s="109" t="s">
        <v>4923</v>
      </c>
      <c r="M674" s="6" t="s">
        <v>4481</v>
      </c>
      <c r="N674" s="6" t="s">
        <v>4924</v>
      </c>
      <c r="O674" s="6" t="s">
        <v>4925</v>
      </c>
      <c r="V674" t="s">
        <v>2323</v>
      </c>
    </row>
    <row r="675" spans="2:22" hidden="1">
      <c r="B675" s="9">
        <v>6</v>
      </c>
      <c r="C675" s="10" t="s">
        <v>239</v>
      </c>
      <c r="D675" s="11" t="s">
        <v>461</v>
      </c>
      <c r="E675" s="12">
        <v>11</v>
      </c>
      <c r="F675" s="13" t="s">
        <v>674</v>
      </c>
      <c r="G675" s="11" t="s">
        <v>832</v>
      </c>
      <c r="H675" s="14">
        <v>11</v>
      </c>
      <c r="I675" s="15" t="s">
        <v>1636</v>
      </c>
      <c r="J675" s="19" t="s">
        <v>4926</v>
      </c>
      <c r="K675" s="109" t="s">
        <v>4886</v>
      </c>
      <c r="L675" s="109" t="s">
        <v>4927</v>
      </c>
      <c r="M675" s="6" t="s">
        <v>4481</v>
      </c>
      <c r="N675" s="6" t="s">
        <v>4928</v>
      </c>
      <c r="O675" s="6" t="s">
        <v>4929</v>
      </c>
      <c r="V675" t="s">
        <v>1246</v>
      </c>
    </row>
    <row r="676" spans="2:22" hidden="1">
      <c r="B676" s="9">
        <v>6</v>
      </c>
      <c r="C676" s="10" t="s">
        <v>239</v>
      </c>
      <c r="D676" s="11" t="s">
        <v>461</v>
      </c>
      <c r="E676" s="12">
        <v>11</v>
      </c>
      <c r="F676" s="13" t="s">
        <v>674</v>
      </c>
      <c r="G676" s="11" t="s">
        <v>832</v>
      </c>
      <c r="H676" s="14">
        <v>12</v>
      </c>
      <c r="I676" s="15" t="s">
        <v>1669</v>
      </c>
      <c r="J676" s="19" t="s">
        <v>4930</v>
      </c>
      <c r="K676" s="109" t="s">
        <v>4886</v>
      </c>
      <c r="L676" s="109" t="s">
        <v>4931</v>
      </c>
      <c r="M676" s="6" t="s">
        <v>4481</v>
      </c>
      <c r="N676" s="6" t="s">
        <v>4932</v>
      </c>
      <c r="O676" s="6" t="s">
        <v>4933</v>
      </c>
      <c r="V676" t="s">
        <v>2235</v>
      </c>
    </row>
    <row r="677" spans="2:22" hidden="1">
      <c r="B677" s="9">
        <v>6</v>
      </c>
      <c r="C677" s="10" t="s">
        <v>239</v>
      </c>
      <c r="D677" s="11" t="s">
        <v>461</v>
      </c>
      <c r="E677" s="12">
        <v>11</v>
      </c>
      <c r="F677" s="13" t="s">
        <v>674</v>
      </c>
      <c r="G677" s="11" t="s">
        <v>832</v>
      </c>
      <c r="H677" s="14">
        <v>13</v>
      </c>
      <c r="I677" s="15" t="s">
        <v>1696</v>
      </c>
      <c r="J677" s="19" t="s">
        <v>4934</v>
      </c>
      <c r="K677" s="109" t="s">
        <v>4886</v>
      </c>
      <c r="L677" s="109" t="s">
        <v>4935</v>
      </c>
      <c r="M677" s="6" t="s">
        <v>4481</v>
      </c>
      <c r="N677" s="6" t="s">
        <v>4936</v>
      </c>
      <c r="O677" s="6" t="s">
        <v>4937</v>
      </c>
      <c r="V677" t="s">
        <v>608</v>
      </c>
    </row>
    <row r="678" spans="2:22" hidden="1">
      <c r="B678" s="9">
        <v>6</v>
      </c>
      <c r="C678" s="10" t="s">
        <v>239</v>
      </c>
      <c r="D678" s="11" t="s">
        <v>461</v>
      </c>
      <c r="E678" s="12">
        <v>12</v>
      </c>
      <c r="F678" s="13" t="s">
        <v>686</v>
      </c>
      <c r="G678" s="11" t="s">
        <v>833</v>
      </c>
      <c r="H678" s="14">
        <v>1</v>
      </c>
      <c r="I678" s="15" t="s">
        <v>686</v>
      </c>
      <c r="J678" s="19" t="s">
        <v>4938</v>
      </c>
      <c r="K678" s="109" t="s">
        <v>4939</v>
      </c>
      <c r="L678" s="109" t="s">
        <v>4940</v>
      </c>
      <c r="M678" s="6" t="s">
        <v>4481</v>
      </c>
      <c r="N678" s="6" t="s">
        <v>4941</v>
      </c>
      <c r="O678" s="6" t="s">
        <v>4942</v>
      </c>
      <c r="V678" t="s">
        <v>2158</v>
      </c>
    </row>
    <row r="679" spans="2:22" hidden="1">
      <c r="B679" s="9">
        <v>6</v>
      </c>
      <c r="C679" s="10" t="s">
        <v>239</v>
      </c>
      <c r="D679" s="11" t="s">
        <v>461</v>
      </c>
      <c r="E679" s="12">
        <v>12</v>
      </c>
      <c r="F679" s="13" t="s">
        <v>686</v>
      </c>
      <c r="G679" s="11" t="s">
        <v>833</v>
      </c>
      <c r="H679" s="14">
        <v>2</v>
      </c>
      <c r="I679" s="15" t="s">
        <v>918</v>
      </c>
      <c r="J679" s="19" t="s">
        <v>4943</v>
      </c>
      <c r="K679" s="109" t="s">
        <v>4939</v>
      </c>
      <c r="L679" s="109" t="s">
        <v>4944</v>
      </c>
      <c r="M679" s="6" t="s">
        <v>4481</v>
      </c>
      <c r="N679" s="6" t="s">
        <v>4945</v>
      </c>
      <c r="O679" s="6" t="s">
        <v>4946</v>
      </c>
      <c r="V679" t="s">
        <v>2397</v>
      </c>
    </row>
    <row r="680" spans="2:22" hidden="1">
      <c r="B680" s="9">
        <v>6</v>
      </c>
      <c r="C680" s="10" t="s">
        <v>239</v>
      </c>
      <c r="D680" s="11" t="s">
        <v>461</v>
      </c>
      <c r="E680" s="12">
        <v>12</v>
      </c>
      <c r="F680" s="13" t="s">
        <v>686</v>
      </c>
      <c r="G680" s="11" t="s">
        <v>833</v>
      </c>
      <c r="H680" s="14">
        <v>3</v>
      </c>
      <c r="I680" s="15" t="s">
        <v>887</v>
      </c>
      <c r="J680" s="19" t="s">
        <v>4947</v>
      </c>
      <c r="K680" s="109" t="s">
        <v>4939</v>
      </c>
      <c r="L680" s="109" t="s">
        <v>4948</v>
      </c>
      <c r="M680" s="6" t="s">
        <v>4481</v>
      </c>
      <c r="N680" s="6" t="s">
        <v>4949</v>
      </c>
      <c r="O680" s="6" t="s">
        <v>4950</v>
      </c>
      <c r="V680" t="s">
        <v>1601</v>
      </c>
    </row>
    <row r="681" spans="2:22" hidden="1">
      <c r="B681" s="9">
        <v>6</v>
      </c>
      <c r="C681" s="10" t="s">
        <v>239</v>
      </c>
      <c r="D681" s="11" t="s">
        <v>461</v>
      </c>
      <c r="E681" s="12">
        <v>12</v>
      </c>
      <c r="F681" s="13" t="s">
        <v>686</v>
      </c>
      <c r="G681" s="11" t="s">
        <v>833</v>
      </c>
      <c r="H681" s="14">
        <v>4</v>
      </c>
      <c r="I681" s="15" t="s">
        <v>1177</v>
      </c>
      <c r="J681" s="19" t="s">
        <v>4951</v>
      </c>
      <c r="K681" s="109" t="s">
        <v>4939</v>
      </c>
      <c r="L681" s="109" t="s">
        <v>4952</v>
      </c>
      <c r="M681" s="6" t="s">
        <v>4481</v>
      </c>
      <c r="N681" s="6" t="s">
        <v>4953</v>
      </c>
      <c r="O681" s="6" t="s">
        <v>4954</v>
      </c>
      <c r="V681" t="s">
        <v>1371</v>
      </c>
    </row>
    <row r="682" spans="2:22" hidden="1">
      <c r="B682" s="9">
        <v>6</v>
      </c>
      <c r="C682" s="10" t="s">
        <v>239</v>
      </c>
      <c r="D682" s="11" t="s">
        <v>461</v>
      </c>
      <c r="E682" s="12">
        <v>13</v>
      </c>
      <c r="F682" s="13" t="s">
        <v>697</v>
      </c>
      <c r="G682" s="11" t="s">
        <v>834</v>
      </c>
      <c r="H682" s="14">
        <v>1</v>
      </c>
      <c r="I682" s="15" t="s">
        <v>697</v>
      </c>
      <c r="J682" s="19" t="s">
        <v>4955</v>
      </c>
      <c r="K682" s="109" t="s">
        <v>4956</v>
      </c>
      <c r="L682" s="109" t="s">
        <v>4957</v>
      </c>
      <c r="M682" s="6" t="s">
        <v>4481</v>
      </c>
      <c r="N682" s="6" t="s">
        <v>4958</v>
      </c>
      <c r="O682" s="6" t="s">
        <v>4959</v>
      </c>
      <c r="V682" t="s">
        <v>1108</v>
      </c>
    </row>
    <row r="683" spans="2:22" hidden="1">
      <c r="B683" s="9">
        <v>6</v>
      </c>
      <c r="C683" s="10" t="s">
        <v>239</v>
      </c>
      <c r="D683" s="11" t="s">
        <v>461</v>
      </c>
      <c r="E683" s="12">
        <v>13</v>
      </c>
      <c r="F683" s="13" t="s">
        <v>697</v>
      </c>
      <c r="G683" s="11" t="s">
        <v>834</v>
      </c>
      <c r="H683" s="14">
        <v>2</v>
      </c>
      <c r="I683" s="15" t="s">
        <v>919</v>
      </c>
      <c r="J683" s="19" t="s">
        <v>4960</v>
      </c>
      <c r="K683" s="109" t="s">
        <v>4956</v>
      </c>
      <c r="L683" s="109" t="s">
        <v>4961</v>
      </c>
      <c r="M683" s="6" t="s">
        <v>4481</v>
      </c>
      <c r="N683" s="6" t="s">
        <v>4962</v>
      </c>
      <c r="O683" s="6" t="s">
        <v>4963</v>
      </c>
      <c r="V683" t="s">
        <v>1402</v>
      </c>
    </row>
    <row r="684" spans="2:22" hidden="1">
      <c r="B684" s="9">
        <v>6</v>
      </c>
      <c r="C684" s="10" t="s">
        <v>239</v>
      </c>
      <c r="D684" s="11" t="s">
        <v>461</v>
      </c>
      <c r="E684" s="12">
        <v>13</v>
      </c>
      <c r="F684" s="13" t="s">
        <v>697</v>
      </c>
      <c r="G684" s="11" t="s">
        <v>834</v>
      </c>
      <c r="H684" s="14">
        <v>3</v>
      </c>
      <c r="I684" s="15" t="s">
        <v>1000</v>
      </c>
      <c r="J684" s="19" t="s">
        <v>4964</v>
      </c>
      <c r="K684" s="109" t="s">
        <v>4956</v>
      </c>
      <c r="L684" s="109" t="s">
        <v>4965</v>
      </c>
      <c r="M684" s="6" t="s">
        <v>4481</v>
      </c>
      <c r="N684" s="6" t="s">
        <v>4966</v>
      </c>
      <c r="O684" s="6" t="s">
        <v>4967</v>
      </c>
      <c r="V684" t="s">
        <v>628</v>
      </c>
    </row>
    <row r="685" spans="2:22" hidden="1">
      <c r="B685" s="9">
        <v>6</v>
      </c>
      <c r="C685" s="10" t="s">
        <v>239</v>
      </c>
      <c r="D685" s="11" t="s">
        <v>461</v>
      </c>
      <c r="E685" s="12">
        <v>13</v>
      </c>
      <c r="F685" s="13" t="s">
        <v>697</v>
      </c>
      <c r="G685" s="11" t="s">
        <v>834</v>
      </c>
      <c r="H685" s="14">
        <v>4</v>
      </c>
      <c r="I685" s="15" t="s">
        <v>1087</v>
      </c>
      <c r="J685" s="19" t="s">
        <v>4968</v>
      </c>
      <c r="K685" s="109" t="s">
        <v>4956</v>
      </c>
      <c r="L685" s="109" t="s">
        <v>4969</v>
      </c>
      <c r="M685" s="6" t="s">
        <v>4481</v>
      </c>
      <c r="N685" s="6" t="s">
        <v>4970</v>
      </c>
      <c r="O685" s="6" t="s">
        <v>4971</v>
      </c>
      <c r="V685" t="s">
        <v>1221</v>
      </c>
    </row>
    <row r="686" spans="2:22" hidden="1">
      <c r="B686" s="9">
        <v>6</v>
      </c>
      <c r="C686" s="10" t="s">
        <v>239</v>
      </c>
      <c r="D686" s="11" t="s">
        <v>461</v>
      </c>
      <c r="E686" s="12">
        <v>13</v>
      </c>
      <c r="F686" s="13" t="s">
        <v>697</v>
      </c>
      <c r="G686" s="11" t="s">
        <v>834</v>
      </c>
      <c r="H686" s="14">
        <v>5</v>
      </c>
      <c r="I686" s="15" t="s">
        <v>1178</v>
      </c>
      <c r="J686" s="19" t="s">
        <v>4972</v>
      </c>
      <c r="K686" s="109" t="s">
        <v>4956</v>
      </c>
      <c r="L686" s="109" t="s">
        <v>4973</v>
      </c>
      <c r="M686" s="6" t="s">
        <v>4481</v>
      </c>
      <c r="N686" s="6" t="s">
        <v>4974</v>
      </c>
      <c r="O686" s="6" t="s">
        <v>4975</v>
      </c>
      <c r="V686" t="s">
        <v>1306</v>
      </c>
    </row>
    <row r="687" spans="2:22" hidden="1">
      <c r="B687" s="9">
        <v>6</v>
      </c>
      <c r="C687" s="10" t="s">
        <v>239</v>
      </c>
      <c r="D687" s="11" t="s">
        <v>461</v>
      </c>
      <c r="E687" s="12">
        <v>13</v>
      </c>
      <c r="F687" s="13" t="s">
        <v>697</v>
      </c>
      <c r="G687" s="11" t="s">
        <v>834</v>
      </c>
      <c r="H687" s="14">
        <v>6</v>
      </c>
      <c r="I687" s="15" t="s">
        <v>1263</v>
      </c>
      <c r="J687" s="19" t="s">
        <v>4976</v>
      </c>
      <c r="K687" s="109" t="s">
        <v>4956</v>
      </c>
      <c r="L687" s="109" t="s">
        <v>4977</v>
      </c>
      <c r="M687" s="6" t="s">
        <v>4481</v>
      </c>
      <c r="N687" s="6" t="s">
        <v>4978</v>
      </c>
      <c r="O687" s="6" t="s">
        <v>4979</v>
      </c>
      <c r="V687" t="s">
        <v>1612</v>
      </c>
    </row>
    <row r="688" spans="2:22" hidden="1">
      <c r="B688" s="9">
        <v>6</v>
      </c>
      <c r="C688" s="10" t="s">
        <v>239</v>
      </c>
      <c r="D688" s="11" t="s">
        <v>461</v>
      </c>
      <c r="E688" s="12">
        <v>13</v>
      </c>
      <c r="F688" s="13" t="s">
        <v>697</v>
      </c>
      <c r="G688" s="11" t="s">
        <v>834</v>
      </c>
      <c r="H688" s="14">
        <v>7</v>
      </c>
      <c r="I688" s="15" t="s">
        <v>1347</v>
      </c>
      <c r="J688" s="19" t="s">
        <v>4980</v>
      </c>
      <c r="K688" s="109" t="s">
        <v>4956</v>
      </c>
      <c r="L688" s="109" t="s">
        <v>4981</v>
      </c>
      <c r="M688" s="6" t="s">
        <v>4481</v>
      </c>
      <c r="N688" s="6" t="s">
        <v>4982</v>
      </c>
      <c r="O688" s="6" t="s">
        <v>4983</v>
      </c>
      <c r="V688" t="s">
        <v>1584</v>
      </c>
    </row>
    <row r="689" spans="2:22" hidden="1">
      <c r="B689" s="9">
        <v>6</v>
      </c>
      <c r="C689" s="10" t="s">
        <v>239</v>
      </c>
      <c r="D689" s="11" t="s">
        <v>461</v>
      </c>
      <c r="E689" s="12">
        <v>13</v>
      </c>
      <c r="F689" s="13" t="s">
        <v>697</v>
      </c>
      <c r="G689" s="11" t="s">
        <v>834</v>
      </c>
      <c r="H689" s="14">
        <v>8</v>
      </c>
      <c r="I689" s="15" t="s">
        <v>1488</v>
      </c>
      <c r="J689" s="19" t="s">
        <v>4984</v>
      </c>
      <c r="K689" s="109" t="s">
        <v>4956</v>
      </c>
      <c r="L689" s="109" t="s">
        <v>4985</v>
      </c>
      <c r="M689" s="6" t="s">
        <v>4481</v>
      </c>
      <c r="N689" s="6" t="s">
        <v>4986</v>
      </c>
      <c r="O689" s="6" t="s">
        <v>4987</v>
      </c>
      <c r="V689" t="s">
        <v>572</v>
      </c>
    </row>
    <row r="690" spans="2:22" hidden="1">
      <c r="B690" s="9">
        <v>6</v>
      </c>
      <c r="C690" s="10" t="s">
        <v>239</v>
      </c>
      <c r="D690" s="11" t="s">
        <v>461</v>
      </c>
      <c r="E690" s="12">
        <v>13</v>
      </c>
      <c r="F690" s="13" t="s">
        <v>697</v>
      </c>
      <c r="G690" s="11" t="s">
        <v>834</v>
      </c>
      <c r="H690" s="14">
        <v>9</v>
      </c>
      <c r="I690" s="15" t="s">
        <v>1551</v>
      </c>
      <c r="J690" s="19" t="s">
        <v>4988</v>
      </c>
      <c r="K690" s="109" t="s">
        <v>4956</v>
      </c>
      <c r="L690" s="109" t="s">
        <v>4989</v>
      </c>
      <c r="M690" s="6" t="s">
        <v>4481</v>
      </c>
      <c r="N690" s="6" t="s">
        <v>4990</v>
      </c>
      <c r="O690" s="6" t="s">
        <v>4991</v>
      </c>
      <c r="V690" t="s">
        <v>2183</v>
      </c>
    </row>
    <row r="691" spans="2:22" hidden="1">
      <c r="B691" s="9">
        <v>6</v>
      </c>
      <c r="C691" s="10" t="s">
        <v>239</v>
      </c>
      <c r="D691" s="11" t="s">
        <v>461</v>
      </c>
      <c r="E691" s="12">
        <v>13</v>
      </c>
      <c r="F691" s="13" t="s">
        <v>697</v>
      </c>
      <c r="G691" s="11" t="s">
        <v>834</v>
      </c>
      <c r="H691" s="14">
        <v>10</v>
      </c>
      <c r="I691" s="15" t="s">
        <v>1599</v>
      </c>
      <c r="J691" s="19" t="s">
        <v>4992</v>
      </c>
      <c r="K691" s="109" t="s">
        <v>4956</v>
      </c>
      <c r="L691" s="109" t="s">
        <v>4993</v>
      </c>
      <c r="M691" s="6" t="s">
        <v>4481</v>
      </c>
      <c r="N691" s="6" t="s">
        <v>4994</v>
      </c>
      <c r="O691" s="6" t="s">
        <v>4995</v>
      </c>
      <c r="V691" t="s">
        <v>559</v>
      </c>
    </row>
    <row r="692" spans="2:22" hidden="1">
      <c r="B692" s="9">
        <v>6</v>
      </c>
      <c r="C692" s="10" t="s">
        <v>239</v>
      </c>
      <c r="D692" s="11" t="s">
        <v>461</v>
      </c>
      <c r="E692" s="12">
        <v>13</v>
      </c>
      <c r="F692" s="13" t="s">
        <v>697</v>
      </c>
      <c r="G692" s="11" t="s">
        <v>834</v>
      </c>
      <c r="H692" s="14">
        <v>11</v>
      </c>
      <c r="I692" s="15" t="s">
        <v>1637</v>
      </c>
      <c r="J692" s="19" t="s">
        <v>4996</v>
      </c>
      <c r="K692" s="109" t="s">
        <v>4956</v>
      </c>
      <c r="L692" s="109" t="s">
        <v>4997</v>
      </c>
      <c r="M692" s="6" t="s">
        <v>4481</v>
      </c>
      <c r="N692" s="6" t="s">
        <v>4998</v>
      </c>
      <c r="O692" s="6" t="s">
        <v>4999</v>
      </c>
      <c r="V692" t="s">
        <v>2117</v>
      </c>
    </row>
    <row r="693" spans="2:22" hidden="1">
      <c r="B693" s="9">
        <v>7</v>
      </c>
      <c r="C693" s="10" t="s">
        <v>249</v>
      </c>
      <c r="D693" s="11" t="s">
        <v>462</v>
      </c>
      <c r="E693" s="12">
        <v>1</v>
      </c>
      <c r="F693" s="13" t="s">
        <v>249</v>
      </c>
      <c r="G693" s="11" t="s">
        <v>835</v>
      </c>
      <c r="H693" s="14">
        <v>1</v>
      </c>
      <c r="I693" s="15" t="s">
        <v>249</v>
      </c>
      <c r="J693" s="19" t="s">
        <v>5000</v>
      </c>
      <c r="K693" s="109" t="s">
        <v>5001</v>
      </c>
      <c r="L693" s="109" t="s">
        <v>5001</v>
      </c>
      <c r="M693" s="6" t="s">
        <v>5002</v>
      </c>
      <c r="N693" s="6" t="s">
        <v>5003</v>
      </c>
      <c r="O693" s="6" t="s">
        <v>5004</v>
      </c>
      <c r="V693" t="s">
        <v>2261</v>
      </c>
    </row>
    <row r="694" spans="2:22" hidden="1">
      <c r="B694" s="9">
        <v>7</v>
      </c>
      <c r="C694" s="10" t="s">
        <v>249</v>
      </c>
      <c r="D694" s="11" t="s">
        <v>462</v>
      </c>
      <c r="E694" s="12">
        <v>1</v>
      </c>
      <c r="F694" s="13" t="s">
        <v>249</v>
      </c>
      <c r="G694" s="11" t="s">
        <v>835</v>
      </c>
      <c r="H694" s="14">
        <v>2</v>
      </c>
      <c r="I694" s="15" t="s">
        <v>386</v>
      </c>
      <c r="J694" s="19" t="s">
        <v>5005</v>
      </c>
      <c r="K694" s="109" t="s">
        <v>5001</v>
      </c>
      <c r="L694" s="109" t="s">
        <v>5006</v>
      </c>
      <c r="M694" s="6" t="s">
        <v>5002</v>
      </c>
      <c r="N694" s="6" t="s">
        <v>5007</v>
      </c>
      <c r="O694" s="6" t="s">
        <v>5008</v>
      </c>
      <c r="V694" t="s">
        <v>2220</v>
      </c>
    </row>
    <row r="695" spans="2:22" hidden="1">
      <c r="B695" s="9">
        <v>7</v>
      </c>
      <c r="C695" s="10" t="s">
        <v>249</v>
      </c>
      <c r="D695" s="11" t="s">
        <v>462</v>
      </c>
      <c r="E695" s="12">
        <v>1</v>
      </c>
      <c r="F695" s="13" t="s">
        <v>249</v>
      </c>
      <c r="G695" s="11" t="s">
        <v>835</v>
      </c>
      <c r="H695" s="14">
        <v>3</v>
      </c>
      <c r="I695" s="15" t="s">
        <v>1088</v>
      </c>
      <c r="J695" s="19" t="s">
        <v>5009</v>
      </c>
      <c r="K695" s="109" t="s">
        <v>5001</v>
      </c>
      <c r="L695" s="109" t="s">
        <v>5010</v>
      </c>
      <c r="M695" s="6" t="s">
        <v>5002</v>
      </c>
      <c r="N695" s="6" t="s">
        <v>5011</v>
      </c>
      <c r="O695" s="6" t="s">
        <v>5012</v>
      </c>
      <c r="V695" t="s">
        <v>2103</v>
      </c>
    </row>
    <row r="696" spans="2:22" hidden="1">
      <c r="B696" s="9">
        <v>7</v>
      </c>
      <c r="C696" s="10" t="s">
        <v>249</v>
      </c>
      <c r="D696" s="11" t="s">
        <v>462</v>
      </c>
      <c r="E696" s="12">
        <v>1</v>
      </c>
      <c r="F696" s="13" t="s">
        <v>249</v>
      </c>
      <c r="G696" s="11" t="s">
        <v>835</v>
      </c>
      <c r="H696" s="14">
        <v>4</v>
      </c>
      <c r="I696" s="15" t="s">
        <v>1179</v>
      </c>
      <c r="J696" s="19" t="s">
        <v>5013</v>
      </c>
      <c r="K696" s="109" t="s">
        <v>5001</v>
      </c>
      <c r="L696" s="109" t="s">
        <v>5014</v>
      </c>
      <c r="M696" s="6" t="s">
        <v>5002</v>
      </c>
      <c r="N696" s="6" t="s">
        <v>5015</v>
      </c>
      <c r="O696" s="6" t="s">
        <v>5016</v>
      </c>
      <c r="V696" t="s">
        <v>1022</v>
      </c>
    </row>
    <row r="697" spans="2:22" hidden="1">
      <c r="B697" s="9">
        <v>7</v>
      </c>
      <c r="C697" s="10" t="s">
        <v>249</v>
      </c>
      <c r="D697" s="11" t="s">
        <v>462</v>
      </c>
      <c r="E697" s="12">
        <v>1</v>
      </c>
      <c r="F697" s="13" t="s">
        <v>249</v>
      </c>
      <c r="G697" s="11" t="s">
        <v>835</v>
      </c>
      <c r="H697" s="14">
        <v>5</v>
      </c>
      <c r="I697" s="15" t="s">
        <v>1264</v>
      </c>
      <c r="J697" s="19" t="s">
        <v>5017</v>
      </c>
      <c r="K697" s="109" t="s">
        <v>5001</v>
      </c>
      <c r="L697" s="109" t="s">
        <v>5018</v>
      </c>
      <c r="M697" s="6" t="s">
        <v>5002</v>
      </c>
      <c r="N697" s="6" t="s">
        <v>5019</v>
      </c>
      <c r="O697" s="6" t="s">
        <v>5020</v>
      </c>
      <c r="V697" t="s">
        <v>2576</v>
      </c>
    </row>
    <row r="698" spans="2:22" hidden="1">
      <c r="B698" s="9">
        <v>7</v>
      </c>
      <c r="C698" s="10" t="s">
        <v>249</v>
      </c>
      <c r="D698" s="11" t="s">
        <v>462</v>
      </c>
      <c r="E698" s="12">
        <v>1</v>
      </c>
      <c r="F698" s="13" t="s">
        <v>249</v>
      </c>
      <c r="G698" s="11" t="s">
        <v>835</v>
      </c>
      <c r="H698" s="14">
        <v>6</v>
      </c>
      <c r="I698" s="15" t="s">
        <v>1424</v>
      </c>
      <c r="J698" s="19" t="s">
        <v>5021</v>
      </c>
      <c r="K698" s="109" t="s">
        <v>5001</v>
      </c>
      <c r="L698" s="109" t="s">
        <v>5022</v>
      </c>
      <c r="M698" s="6" t="s">
        <v>5002</v>
      </c>
      <c r="N698" s="6" t="s">
        <v>5023</v>
      </c>
      <c r="O698" s="6" t="s">
        <v>5024</v>
      </c>
      <c r="V698" t="s">
        <v>1408</v>
      </c>
    </row>
    <row r="699" spans="2:22" hidden="1">
      <c r="B699" s="9">
        <v>7</v>
      </c>
      <c r="C699" s="10" t="s">
        <v>249</v>
      </c>
      <c r="D699" s="11" t="s">
        <v>462</v>
      </c>
      <c r="E699" s="12">
        <v>1</v>
      </c>
      <c r="F699" s="13" t="s">
        <v>249</v>
      </c>
      <c r="G699" s="11" t="s">
        <v>835</v>
      </c>
      <c r="H699" s="14">
        <v>7</v>
      </c>
      <c r="I699" s="15" t="s">
        <v>1348</v>
      </c>
      <c r="J699" s="19" t="s">
        <v>5025</v>
      </c>
      <c r="K699" s="109" t="s">
        <v>5001</v>
      </c>
      <c r="L699" s="109" t="s">
        <v>5026</v>
      </c>
      <c r="M699" s="108" t="s">
        <v>5002</v>
      </c>
      <c r="N699" s="108" t="s">
        <v>5003</v>
      </c>
      <c r="O699" s="108" t="s">
        <v>5004</v>
      </c>
      <c r="V699" t="s">
        <v>2204</v>
      </c>
    </row>
    <row r="700" spans="2:22" hidden="1">
      <c r="B700" s="9">
        <v>8</v>
      </c>
      <c r="C700" s="10" t="s">
        <v>259</v>
      </c>
      <c r="D700" s="11" t="s">
        <v>463</v>
      </c>
      <c r="E700" s="12">
        <v>1</v>
      </c>
      <c r="F700" s="13" t="s">
        <v>259</v>
      </c>
      <c r="G700" s="11" t="s">
        <v>836</v>
      </c>
      <c r="H700" s="14">
        <v>1</v>
      </c>
      <c r="I700" s="15" t="s">
        <v>259</v>
      </c>
      <c r="J700" s="19" t="s">
        <v>5027</v>
      </c>
      <c r="K700" s="109" t="s">
        <v>5028</v>
      </c>
      <c r="L700" s="109" t="s">
        <v>5028</v>
      </c>
      <c r="M700" s="6" t="s">
        <v>5029</v>
      </c>
      <c r="N700" s="6" t="s">
        <v>5030</v>
      </c>
      <c r="O700" s="6" t="s">
        <v>5031</v>
      </c>
      <c r="V700" t="s">
        <v>1200</v>
      </c>
    </row>
    <row r="701" spans="2:22" hidden="1">
      <c r="B701" s="9">
        <v>8</v>
      </c>
      <c r="C701" s="10" t="s">
        <v>259</v>
      </c>
      <c r="D701" s="11" t="s">
        <v>463</v>
      </c>
      <c r="E701" s="12">
        <v>1</v>
      </c>
      <c r="F701" s="13" t="s">
        <v>259</v>
      </c>
      <c r="G701" s="11" t="s">
        <v>836</v>
      </c>
      <c r="H701" s="14">
        <v>2</v>
      </c>
      <c r="I701" s="15" t="s">
        <v>920</v>
      </c>
      <c r="J701" s="19" t="s">
        <v>5032</v>
      </c>
      <c r="K701" s="109" t="s">
        <v>5028</v>
      </c>
      <c r="L701" s="109" t="s">
        <v>5033</v>
      </c>
      <c r="M701" s="6" t="s">
        <v>5029</v>
      </c>
      <c r="N701" s="6" t="s">
        <v>5034</v>
      </c>
      <c r="O701" s="6" t="s">
        <v>5035</v>
      </c>
      <c r="V701" t="s">
        <v>1112</v>
      </c>
    </row>
    <row r="702" spans="2:22" hidden="1">
      <c r="B702" s="9">
        <v>8</v>
      </c>
      <c r="C702" s="10" t="s">
        <v>259</v>
      </c>
      <c r="D702" s="11" t="s">
        <v>463</v>
      </c>
      <c r="E702" s="12">
        <v>1</v>
      </c>
      <c r="F702" s="13" t="s">
        <v>259</v>
      </c>
      <c r="G702" s="11" t="s">
        <v>836</v>
      </c>
      <c r="H702" s="14">
        <v>3</v>
      </c>
      <c r="I702" s="15" t="s">
        <v>1089</v>
      </c>
      <c r="J702" s="19" t="s">
        <v>5036</v>
      </c>
      <c r="K702" s="109" t="s">
        <v>5028</v>
      </c>
      <c r="L702" s="109" t="s">
        <v>5037</v>
      </c>
      <c r="M702" s="6" t="s">
        <v>5029</v>
      </c>
      <c r="N702" s="6" t="s">
        <v>5038</v>
      </c>
      <c r="O702" s="6" t="s">
        <v>5039</v>
      </c>
      <c r="V702" t="s">
        <v>1257</v>
      </c>
    </row>
    <row r="703" spans="2:22" hidden="1">
      <c r="B703" s="9">
        <v>8</v>
      </c>
      <c r="C703" s="10" t="s">
        <v>259</v>
      </c>
      <c r="D703" s="11" t="s">
        <v>463</v>
      </c>
      <c r="E703" s="12">
        <v>1</v>
      </c>
      <c r="F703" s="13" t="s">
        <v>259</v>
      </c>
      <c r="G703" s="11" t="s">
        <v>836</v>
      </c>
      <c r="H703" s="14">
        <v>4</v>
      </c>
      <c r="I703" s="15" t="s">
        <v>1180</v>
      </c>
      <c r="J703" s="19" t="s">
        <v>5040</v>
      </c>
      <c r="K703" s="109" t="s">
        <v>5028</v>
      </c>
      <c r="L703" s="109" t="s">
        <v>5041</v>
      </c>
      <c r="M703" s="6" t="s">
        <v>5029</v>
      </c>
      <c r="N703" s="6" t="s">
        <v>5042</v>
      </c>
      <c r="O703" s="6" t="s">
        <v>5043</v>
      </c>
      <c r="V703" t="s">
        <v>1201</v>
      </c>
    </row>
    <row r="704" spans="2:22" hidden="1">
      <c r="B704" s="9">
        <v>8</v>
      </c>
      <c r="C704" s="10" t="s">
        <v>259</v>
      </c>
      <c r="D704" s="11" t="s">
        <v>463</v>
      </c>
      <c r="E704" s="12">
        <v>1</v>
      </c>
      <c r="F704" s="13" t="s">
        <v>259</v>
      </c>
      <c r="G704" s="11" t="s">
        <v>836</v>
      </c>
      <c r="H704" s="14">
        <v>5</v>
      </c>
      <c r="I704" s="15" t="s">
        <v>1265</v>
      </c>
      <c r="J704" s="19" t="s">
        <v>5044</v>
      </c>
      <c r="K704" s="109" t="s">
        <v>5028</v>
      </c>
      <c r="L704" s="109" t="s">
        <v>5045</v>
      </c>
      <c r="M704" s="6" t="s">
        <v>5029</v>
      </c>
      <c r="N704" s="6" t="s">
        <v>5046</v>
      </c>
      <c r="O704" s="6" t="s">
        <v>5047</v>
      </c>
      <c r="V704" t="s">
        <v>2439</v>
      </c>
    </row>
    <row r="705" spans="2:22" hidden="1">
      <c r="B705" s="9">
        <v>8</v>
      </c>
      <c r="C705" s="10" t="s">
        <v>259</v>
      </c>
      <c r="D705" s="11" t="s">
        <v>463</v>
      </c>
      <c r="E705" s="12">
        <v>1</v>
      </c>
      <c r="F705" s="13" t="s">
        <v>259</v>
      </c>
      <c r="G705" s="11" t="s">
        <v>836</v>
      </c>
      <c r="H705" s="14">
        <v>6</v>
      </c>
      <c r="I705" s="15" t="s">
        <v>1349</v>
      </c>
      <c r="J705" s="19" t="s">
        <v>5048</v>
      </c>
      <c r="K705" s="109" t="s">
        <v>5028</v>
      </c>
      <c r="L705" s="109" t="s">
        <v>5049</v>
      </c>
      <c r="M705" s="6" t="s">
        <v>5029</v>
      </c>
      <c r="N705" s="6" t="s">
        <v>5050</v>
      </c>
      <c r="O705" s="6" t="s">
        <v>5051</v>
      </c>
      <c r="V705" t="s">
        <v>1339</v>
      </c>
    </row>
    <row r="706" spans="2:22" hidden="1">
      <c r="B706" s="9">
        <v>8</v>
      </c>
      <c r="C706" s="10" t="s">
        <v>259</v>
      </c>
      <c r="D706" s="11" t="s">
        <v>463</v>
      </c>
      <c r="E706" s="12">
        <v>1</v>
      </c>
      <c r="F706" s="13" t="s">
        <v>259</v>
      </c>
      <c r="G706" s="11" t="s">
        <v>836</v>
      </c>
      <c r="H706" s="14">
        <v>7</v>
      </c>
      <c r="I706" s="15" t="s">
        <v>1425</v>
      </c>
      <c r="J706" s="19" t="s">
        <v>5052</v>
      </c>
      <c r="K706" s="109" t="s">
        <v>5028</v>
      </c>
      <c r="L706" s="109" t="s">
        <v>5053</v>
      </c>
      <c r="M706" s="6" t="s">
        <v>5029</v>
      </c>
      <c r="N706" s="6" t="s">
        <v>5054</v>
      </c>
      <c r="O706" s="6" t="s">
        <v>5055</v>
      </c>
      <c r="V706" t="s">
        <v>2371</v>
      </c>
    </row>
    <row r="707" spans="2:22" hidden="1">
      <c r="B707" s="9">
        <v>8</v>
      </c>
      <c r="C707" s="10" t="s">
        <v>259</v>
      </c>
      <c r="D707" s="11" t="s">
        <v>463</v>
      </c>
      <c r="E707" s="12">
        <v>1</v>
      </c>
      <c r="F707" s="13" t="s">
        <v>259</v>
      </c>
      <c r="G707" s="11" t="s">
        <v>836</v>
      </c>
      <c r="H707" s="14">
        <v>8</v>
      </c>
      <c r="I707" s="15" t="s">
        <v>1489</v>
      </c>
      <c r="J707" s="19" t="s">
        <v>5056</v>
      </c>
      <c r="K707" s="109" t="s">
        <v>5028</v>
      </c>
      <c r="L707" s="109" t="s">
        <v>5057</v>
      </c>
      <c r="M707" s="6" t="s">
        <v>5029</v>
      </c>
      <c r="N707" s="6" t="s">
        <v>5058</v>
      </c>
      <c r="O707" s="6" t="s">
        <v>5059</v>
      </c>
      <c r="V707" t="s">
        <v>1469</v>
      </c>
    </row>
    <row r="708" spans="2:22" hidden="1">
      <c r="B708" s="9">
        <v>8</v>
      </c>
      <c r="C708" s="10" t="s">
        <v>259</v>
      </c>
      <c r="D708" s="11" t="s">
        <v>463</v>
      </c>
      <c r="E708" s="12">
        <v>2</v>
      </c>
      <c r="F708" s="13" t="s">
        <v>212</v>
      </c>
      <c r="G708" s="11" t="s">
        <v>837</v>
      </c>
      <c r="H708" s="14">
        <v>1</v>
      </c>
      <c r="I708" s="15" t="s">
        <v>212</v>
      </c>
      <c r="J708" s="19" t="s">
        <v>5060</v>
      </c>
      <c r="K708" s="109" t="s">
        <v>5061</v>
      </c>
      <c r="L708" s="109" t="s">
        <v>5062</v>
      </c>
      <c r="M708" s="6" t="s">
        <v>5029</v>
      </c>
      <c r="N708" s="6" t="s">
        <v>5063</v>
      </c>
      <c r="O708" s="6" t="s">
        <v>5064</v>
      </c>
      <c r="V708" t="s">
        <v>1261</v>
      </c>
    </row>
    <row r="709" spans="2:22" hidden="1">
      <c r="B709" s="9">
        <v>8</v>
      </c>
      <c r="C709" s="10" t="s">
        <v>259</v>
      </c>
      <c r="D709" s="11" t="s">
        <v>463</v>
      </c>
      <c r="E709" s="12">
        <v>2</v>
      </c>
      <c r="F709" s="13" t="s">
        <v>212</v>
      </c>
      <c r="G709" s="11" t="s">
        <v>837</v>
      </c>
      <c r="H709" s="14">
        <v>2</v>
      </c>
      <c r="I709" s="15" t="s">
        <v>347</v>
      </c>
      <c r="J709" s="19" t="s">
        <v>5065</v>
      </c>
      <c r="K709" s="109" t="s">
        <v>5061</v>
      </c>
      <c r="L709" s="109" t="s">
        <v>5066</v>
      </c>
      <c r="M709" s="6" t="s">
        <v>5029</v>
      </c>
      <c r="N709" s="6" t="s">
        <v>5067</v>
      </c>
      <c r="O709" s="6" t="s">
        <v>5068</v>
      </c>
      <c r="V709" t="s">
        <v>1397</v>
      </c>
    </row>
    <row r="710" spans="2:22" hidden="1">
      <c r="B710" s="9">
        <v>8</v>
      </c>
      <c r="C710" s="10" t="s">
        <v>259</v>
      </c>
      <c r="D710" s="11" t="s">
        <v>463</v>
      </c>
      <c r="E710" s="12">
        <v>2</v>
      </c>
      <c r="F710" s="13" t="s">
        <v>212</v>
      </c>
      <c r="G710" s="11" t="s">
        <v>837</v>
      </c>
      <c r="H710" s="14">
        <v>3</v>
      </c>
      <c r="I710" s="15" t="s">
        <v>377</v>
      </c>
      <c r="J710" s="19" t="s">
        <v>5069</v>
      </c>
      <c r="K710" s="109" t="s">
        <v>5061</v>
      </c>
      <c r="L710" s="109" t="s">
        <v>5070</v>
      </c>
      <c r="M710" s="6" t="s">
        <v>5029</v>
      </c>
      <c r="N710" s="6" t="s">
        <v>5071</v>
      </c>
      <c r="O710" s="6" t="s">
        <v>5072</v>
      </c>
      <c r="V710" t="s">
        <v>977</v>
      </c>
    </row>
    <row r="711" spans="2:22" hidden="1">
      <c r="B711" s="9">
        <v>8</v>
      </c>
      <c r="C711" s="10" t="s">
        <v>259</v>
      </c>
      <c r="D711" s="11" t="s">
        <v>463</v>
      </c>
      <c r="E711" s="12">
        <v>2</v>
      </c>
      <c r="F711" s="13" t="s">
        <v>212</v>
      </c>
      <c r="G711" s="11" t="s">
        <v>837</v>
      </c>
      <c r="H711" s="14">
        <v>4</v>
      </c>
      <c r="I711" s="15" t="s">
        <v>1181</v>
      </c>
      <c r="J711" s="19" t="s">
        <v>5073</v>
      </c>
      <c r="K711" s="109" t="s">
        <v>5061</v>
      </c>
      <c r="L711" s="109" t="s">
        <v>5074</v>
      </c>
      <c r="M711" s="6" t="s">
        <v>5029</v>
      </c>
      <c r="N711" s="6" t="s">
        <v>5075</v>
      </c>
      <c r="O711" s="6" t="s">
        <v>5076</v>
      </c>
      <c r="V711" t="s">
        <v>1345</v>
      </c>
    </row>
    <row r="712" spans="2:22" hidden="1">
      <c r="B712" s="9">
        <v>8</v>
      </c>
      <c r="C712" s="10" t="s">
        <v>259</v>
      </c>
      <c r="D712" s="11" t="s">
        <v>463</v>
      </c>
      <c r="E712" s="12">
        <v>2</v>
      </c>
      <c r="F712" s="13" t="s">
        <v>212</v>
      </c>
      <c r="G712" s="11" t="s">
        <v>837</v>
      </c>
      <c r="H712" s="14">
        <v>5</v>
      </c>
      <c r="I712" s="15" t="s">
        <v>1266</v>
      </c>
      <c r="J712" s="19" t="s">
        <v>5077</v>
      </c>
      <c r="K712" s="109" t="s">
        <v>5061</v>
      </c>
      <c r="L712" s="109" t="s">
        <v>5078</v>
      </c>
      <c r="M712" s="6" t="s">
        <v>5029</v>
      </c>
      <c r="N712" s="6" t="s">
        <v>5079</v>
      </c>
      <c r="O712" s="6" t="s">
        <v>5080</v>
      </c>
      <c r="V712" t="s">
        <v>1150</v>
      </c>
    </row>
    <row r="713" spans="2:22" hidden="1">
      <c r="B713" s="9">
        <v>8</v>
      </c>
      <c r="C713" s="10" t="s">
        <v>259</v>
      </c>
      <c r="D713" s="11" t="s">
        <v>463</v>
      </c>
      <c r="E713" s="12">
        <v>2</v>
      </c>
      <c r="F713" s="13" t="s">
        <v>212</v>
      </c>
      <c r="G713" s="11" t="s">
        <v>837</v>
      </c>
      <c r="H713" s="14">
        <v>6</v>
      </c>
      <c r="I713" s="15" t="s">
        <v>1350</v>
      </c>
      <c r="J713" s="19" t="s">
        <v>5081</v>
      </c>
      <c r="K713" s="109" t="s">
        <v>5061</v>
      </c>
      <c r="L713" s="109" t="s">
        <v>5082</v>
      </c>
      <c r="M713" s="6" t="s">
        <v>5029</v>
      </c>
      <c r="N713" s="6" t="s">
        <v>5083</v>
      </c>
      <c r="O713" s="6" t="s">
        <v>5084</v>
      </c>
      <c r="V713" t="s">
        <v>2449</v>
      </c>
    </row>
    <row r="714" spans="2:22" hidden="1">
      <c r="B714" s="9">
        <v>8</v>
      </c>
      <c r="C714" s="10" t="s">
        <v>259</v>
      </c>
      <c r="D714" s="11" t="s">
        <v>463</v>
      </c>
      <c r="E714" s="12">
        <v>2</v>
      </c>
      <c r="F714" s="13" t="s">
        <v>212</v>
      </c>
      <c r="G714" s="11" t="s">
        <v>837</v>
      </c>
      <c r="H714" s="14">
        <v>7</v>
      </c>
      <c r="I714" s="15" t="s">
        <v>1426</v>
      </c>
      <c r="J714" s="19" t="s">
        <v>5085</v>
      </c>
      <c r="K714" s="109" t="s">
        <v>5061</v>
      </c>
      <c r="L714" s="109" t="s">
        <v>5086</v>
      </c>
      <c r="M714" s="6" t="s">
        <v>5029</v>
      </c>
      <c r="N714" s="6" t="s">
        <v>5087</v>
      </c>
      <c r="O714" s="6" t="s">
        <v>5088</v>
      </c>
      <c r="V714" t="s">
        <v>2223</v>
      </c>
    </row>
    <row r="715" spans="2:22" hidden="1">
      <c r="B715" s="9">
        <v>8</v>
      </c>
      <c r="C715" s="10" t="s">
        <v>259</v>
      </c>
      <c r="D715" s="11" t="s">
        <v>463</v>
      </c>
      <c r="E715" s="12">
        <v>3</v>
      </c>
      <c r="F715" s="13" t="s">
        <v>270</v>
      </c>
      <c r="G715" s="11" t="s">
        <v>838</v>
      </c>
      <c r="H715" s="14">
        <v>1</v>
      </c>
      <c r="I715" s="15" t="s">
        <v>270</v>
      </c>
      <c r="J715" s="19" t="s">
        <v>5089</v>
      </c>
      <c r="K715" s="109" t="s">
        <v>5090</v>
      </c>
      <c r="L715" s="109" t="s">
        <v>5091</v>
      </c>
      <c r="M715" s="6" t="s">
        <v>5029</v>
      </c>
      <c r="N715" s="6" t="s">
        <v>5092</v>
      </c>
      <c r="O715" s="6" t="s">
        <v>5093</v>
      </c>
      <c r="V715" t="s">
        <v>1501</v>
      </c>
    </row>
    <row r="716" spans="2:22" hidden="1">
      <c r="B716" s="9">
        <v>8</v>
      </c>
      <c r="C716" s="10" t="s">
        <v>259</v>
      </c>
      <c r="D716" s="11" t="s">
        <v>463</v>
      </c>
      <c r="E716" s="12">
        <v>3</v>
      </c>
      <c r="F716" s="13" t="s">
        <v>270</v>
      </c>
      <c r="G716" s="11" t="s">
        <v>838</v>
      </c>
      <c r="H716" s="14">
        <v>2</v>
      </c>
      <c r="I716" s="15" t="s">
        <v>921</v>
      </c>
      <c r="J716" s="19" t="s">
        <v>5094</v>
      </c>
      <c r="K716" s="109" t="s">
        <v>5090</v>
      </c>
      <c r="L716" s="109" t="s">
        <v>5095</v>
      </c>
      <c r="M716" s="6" t="s">
        <v>5029</v>
      </c>
      <c r="N716" s="6" t="s">
        <v>5096</v>
      </c>
      <c r="O716" s="6" t="s">
        <v>5097</v>
      </c>
      <c r="V716" t="s">
        <v>573</v>
      </c>
    </row>
    <row r="717" spans="2:22" hidden="1">
      <c r="B717" s="9">
        <v>8</v>
      </c>
      <c r="C717" s="10" t="s">
        <v>259</v>
      </c>
      <c r="D717" s="11" t="s">
        <v>463</v>
      </c>
      <c r="E717" s="12">
        <v>3</v>
      </c>
      <c r="F717" s="13" t="s">
        <v>270</v>
      </c>
      <c r="G717" s="11" t="s">
        <v>838</v>
      </c>
      <c r="H717" s="14">
        <v>3</v>
      </c>
      <c r="I717" s="15" t="s">
        <v>1090</v>
      </c>
      <c r="J717" s="19" t="s">
        <v>5098</v>
      </c>
      <c r="K717" s="109" t="s">
        <v>5090</v>
      </c>
      <c r="L717" s="109" t="s">
        <v>5099</v>
      </c>
      <c r="M717" s="6" t="s">
        <v>5029</v>
      </c>
      <c r="N717" s="6" t="s">
        <v>5100</v>
      </c>
      <c r="O717" s="6" t="s">
        <v>5101</v>
      </c>
      <c r="V717" t="s">
        <v>2212</v>
      </c>
    </row>
    <row r="718" spans="2:22" hidden="1">
      <c r="B718" s="9">
        <v>8</v>
      </c>
      <c r="C718" s="10" t="s">
        <v>259</v>
      </c>
      <c r="D718" s="11" t="s">
        <v>463</v>
      </c>
      <c r="E718" s="12">
        <v>3</v>
      </c>
      <c r="F718" s="13" t="s">
        <v>270</v>
      </c>
      <c r="G718" s="11" t="s">
        <v>838</v>
      </c>
      <c r="H718" s="14">
        <v>4</v>
      </c>
      <c r="I718" s="15" t="s">
        <v>1182</v>
      </c>
      <c r="J718" s="19" t="s">
        <v>5102</v>
      </c>
      <c r="K718" s="109" t="s">
        <v>5090</v>
      </c>
      <c r="L718" s="109" t="s">
        <v>5103</v>
      </c>
      <c r="M718" s="6" t="s">
        <v>5029</v>
      </c>
      <c r="N718" s="6" t="s">
        <v>5104</v>
      </c>
      <c r="O718" s="6" t="s">
        <v>5105</v>
      </c>
      <c r="V718" t="s">
        <v>2283</v>
      </c>
    </row>
    <row r="719" spans="2:22" hidden="1">
      <c r="B719" s="9">
        <v>8</v>
      </c>
      <c r="C719" s="10" t="s">
        <v>259</v>
      </c>
      <c r="D719" s="11" t="s">
        <v>463</v>
      </c>
      <c r="E719" s="12">
        <v>3</v>
      </c>
      <c r="F719" s="13" t="s">
        <v>270</v>
      </c>
      <c r="G719" s="11" t="s">
        <v>838</v>
      </c>
      <c r="H719" s="14">
        <v>5</v>
      </c>
      <c r="I719" s="15" t="s">
        <v>1267</v>
      </c>
      <c r="J719" s="19" t="s">
        <v>5106</v>
      </c>
      <c r="K719" s="109" t="s">
        <v>5090</v>
      </c>
      <c r="L719" s="109" t="s">
        <v>5107</v>
      </c>
      <c r="M719" s="6" t="s">
        <v>5029</v>
      </c>
      <c r="N719" s="6" t="s">
        <v>5108</v>
      </c>
      <c r="O719" s="6" t="s">
        <v>5109</v>
      </c>
      <c r="V719" t="s">
        <v>443</v>
      </c>
    </row>
    <row r="720" spans="2:22" hidden="1">
      <c r="B720" s="9">
        <v>8</v>
      </c>
      <c r="C720" s="10" t="s">
        <v>259</v>
      </c>
      <c r="D720" s="11" t="s">
        <v>463</v>
      </c>
      <c r="E720" s="12">
        <v>3</v>
      </c>
      <c r="F720" s="13" t="s">
        <v>270</v>
      </c>
      <c r="G720" s="11" t="s">
        <v>838</v>
      </c>
      <c r="H720" s="14">
        <v>6</v>
      </c>
      <c r="I720" s="15" t="s">
        <v>1351</v>
      </c>
      <c r="J720" s="19" t="s">
        <v>5110</v>
      </c>
      <c r="K720" s="109" t="s">
        <v>5090</v>
      </c>
      <c r="L720" s="109" t="s">
        <v>5111</v>
      </c>
      <c r="M720" s="6" t="s">
        <v>5029</v>
      </c>
      <c r="N720" s="6" t="s">
        <v>5112</v>
      </c>
      <c r="O720" s="6" t="s">
        <v>5113</v>
      </c>
      <c r="V720" t="s">
        <v>298</v>
      </c>
    </row>
    <row r="721" spans="2:22" hidden="1">
      <c r="B721" s="9">
        <v>8</v>
      </c>
      <c r="C721" s="10" t="s">
        <v>259</v>
      </c>
      <c r="D721" s="11" t="s">
        <v>463</v>
      </c>
      <c r="E721" s="12">
        <v>3</v>
      </c>
      <c r="F721" s="13" t="s">
        <v>270</v>
      </c>
      <c r="G721" s="11" t="s">
        <v>838</v>
      </c>
      <c r="H721" s="14">
        <v>7</v>
      </c>
      <c r="I721" s="15" t="s">
        <v>1427</v>
      </c>
      <c r="J721" s="19" t="s">
        <v>5114</v>
      </c>
      <c r="K721" s="109" t="s">
        <v>5090</v>
      </c>
      <c r="L721" s="109" t="s">
        <v>5115</v>
      </c>
      <c r="M721" s="6" t="s">
        <v>5029</v>
      </c>
      <c r="N721" s="6" t="s">
        <v>5116</v>
      </c>
      <c r="O721" s="6" t="s">
        <v>5117</v>
      </c>
      <c r="V721" t="s">
        <v>1466</v>
      </c>
    </row>
    <row r="722" spans="2:22" hidden="1">
      <c r="B722" s="9">
        <v>8</v>
      </c>
      <c r="C722" s="10" t="s">
        <v>259</v>
      </c>
      <c r="D722" s="11" t="s">
        <v>463</v>
      </c>
      <c r="E722" s="12">
        <v>3</v>
      </c>
      <c r="F722" s="13" t="s">
        <v>270</v>
      </c>
      <c r="G722" s="11" t="s">
        <v>838</v>
      </c>
      <c r="H722" s="14">
        <v>8</v>
      </c>
      <c r="I722" s="15" t="s">
        <v>1490</v>
      </c>
      <c r="J722" s="19" t="s">
        <v>5118</v>
      </c>
      <c r="K722" s="109" t="s">
        <v>5090</v>
      </c>
      <c r="L722" s="109" t="s">
        <v>5119</v>
      </c>
      <c r="M722" s="6" t="s">
        <v>5029</v>
      </c>
      <c r="N722" s="6" t="s">
        <v>5120</v>
      </c>
      <c r="O722" s="6" t="s">
        <v>5121</v>
      </c>
      <c r="V722" t="s">
        <v>1465</v>
      </c>
    </row>
    <row r="723" spans="2:22" hidden="1">
      <c r="B723" s="9">
        <v>8</v>
      </c>
      <c r="C723" s="10" t="s">
        <v>259</v>
      </c>
      <c r="D723" s="11" t="s">
        <v>463</v>
      </c>
      <c r="E723" s="12">
        <v>3</v>
      </c>
      <c r="F723" s="13" t="s">
        <v>270</v>
      </c>
      <c r="G723" s="11" t="s">
        <v>838</v>
      </c>
      <c r="H723" s="14">
        <v>9</v>
      </c>
      <c r="I723" s="15" t="s">
        <v>1552</v>
      </c>
      <c r="J723" s="19" t="s">
        <v>5122</v>
      </c>
      <c r="K723" s="109" t="s">
        <v>5090</v>
      </c>
      <c r="L723" s="109" t="s">
        <v>5123</v>
      </c>
      <c r="M723" s="6" t="s">
        <v>5029</v>
      </c>
      <c r="N723" s="6" t="s">
        <v>5124</v>
      </c>
      <c r="O723" s="6" t="s">
        <v>5125</v>
      </c>
      <c r="V723" t="s">
        <v>2276</v>
      </c>
    </row>
    <row r="724" spans="2:22" hidden="1">
      <c r="B724" s="9">
        <v>8</v>
      </c>
      <c r="C724" s="10" t="s">
        <v>259</v>
      </c>
      <c r="D724" s="11" t="s">
        <v>463</v>
      </c>
      <c r="E724" s="12">
        <v>4</v>
      </c>
      <c r="F724" s="13" t="s">
        <v>449</v>
      </c>
      <c r="G724" s="11" t="s">
        <v>839</v>
      </c>
      <c r="H724" s="14">
        <v>1</v>
      </c>
      <c r="I724" s="15" t="s">
        <v>449</v>
      </c>
      <c r="J724" s="19" t="s">
        <v>5126</v>
      </c>
      <c r="K724" s="109" t="s">
        <v>5127</v>
      </c>
      <c r="L724" s="109" t="s">
        <v>5128</v>
      </c>
      <c r="M724" s="6" t="s">
        <v>5029</v>
      </c>
      <c r="N724" s="6" t="s">
        <v>5129</v>
      </c>
      <c r="O724" s="6" t="s">
        <v>5130</v>
      </c>
      <c r="V724" t="s">
        <v>1531</v>
      </c>
    </row>
    <row r="725" spans="2:22" hidden="1">
      <c r="B725" s="9">
        <v>8</v>
      </c>
      <c r="C725" s="10" t="s">
        <v>259</v>
      </c>
      <c r="D725" s="11" t="s">
        <v>463</v>
      </c>
      <c r="E725" s="12">
        <v>4</v>
      </c>
      <c r="F725" s="13" t="s">
        <v>449</v>
      </c>
      <c r="G725" s="11" t="s">
        <v>839</v>
      </c>
      <c r="H725" s="14">
        <v>2</v>
      </c>
      <c r="I725" s="15" t="s">
        <v>1001</v>
      </c>
      <c r="J725" s="19" t="s">
        <v>5131</v>
      </c>
      <c r="K725" s="109" t="s">
        <v>5127</v>
      </c>
      <c r="L725" s="109" t="s">
        <v>5132</v>
      </c>
      <c r="M725" s="6" t="s">
        <v>5029</v>
      </c>
      <c r="N725" s="6" t="s">
        <v>5133</v>
      </c>
      <c r="O725" s="6" t="s">
        <v>5134</v>
      </c>
      <c r="V725" t="s">
        <v>1273</v>
      </c>
    </row>
    <row r="726" spans="2:22" hidden="1">
      <c r="B726" s="9">
        <v>8</v>
      </c>
      <c r="C726" s="10" t="s">
        <v>259</v>
      </c>
      <c r="D726" s="11" t="s">
        <v>463</v>
      </c>
      <c r="E726" s="12">
        <v>4</v>
      </c>
      <c r="F726" s="13" t="s">
        <v>449</v>
      </c>
      <c r="G726" s="11" t="s">
        <v>839</v>
      </c>
      <c r="H726" s="14">
        <v>3</v>
      </c>
      <c r="I726" s="15" t="s">
        <v>1091</v>
      </c>
      <c r="J726" s="19" t="s">
        <v>5135</v>
      </c>
      <c r="K726" s="109" t="s">
        <v>5127</v>
      </c>
      <c r="L726" s="109" t="s">
        <v>5136</v>
      </c>
      <c r="M726" s="6" t="s">
        <v>5029</v>
      </c>
      <c r="N726" s="6" t="s">
        <v>5137</v>
      </c>
      <c r="O726" s="6" t="s">
        <v>5138</v>
      </c>
      <c r="V726" t="s">
        <v>1002</v>
      </c>
    </row>
    <row r="727" spans="2:22" hidden="1">
      <c r="B727" s="9">
        <v>8</v>
      </c>
      <c r="C727" s="10" t="s">
        <v>259</v>
      </c>
      <c r="D727" s="11" t="s">
        <v>463</v>
      </c>
      <c r="E727" s="12">
        <v>4</v>
      </c>
      <c r="F727" s="13" t="s">
        <v>449</v>
      </c>
      <c r="G727" s="11" t="s">
        <v>839</v>
      </c>
      <c r="H727" s="14">
        <v>4</v>
      </c>
      <c r="I727" s="15" t="s">
        <v>1183</v>
      </c>
      <c r="J727" s="19" t="s">
        <v>5139</v>
      </c>
      <c r="K727" s="109" t="s">
        <v>5127</v>
      </c>
      <c r="L727" s="109" t="s">
        <v>5140</v>
      </c>
      <c r="M727" s="6" t="s">
        <v>5029</v>
      </c>
      <c r="N727" s="6" t="s">
        <v>5141</v>
      </c>
      <c r="O727" s="6" t="s">
        <v>5142</v>
      </c>
      <c r="V727" t="s">
        <v>2333</v>
      </c>
    </row>
    <row r="728" spans="2:22" hidden="1">
      <c r="B728" s="9">
        <v>8</v>
      </c>
      <c r="C728" s="10" t="s">
        <v>259</v>
      </c>
      <c r="D728" s="11" t="s">
        <v>463</v>
      </c>
      <c r="E728" s="12">
        <v>4</v>
      </c>
      <c r="F728" s="13" t="s">
        <v>449</v>
      </c>
      <c r="G728" s="11" t="s">
        <v>839</v>
      </c>
      <c r="H728" s="14">
        <v>5</v>
      </c>
      <c r="I728" s="15" t="s">
        <v>1268</v>
      </c>
      <c r="J728" s="19" t="s">
        <v>5143</v>
      </c>
      <c r="K728" s="109" t="s">
        <v>5127</v>
      </c>
      <c r="L728" s="109" t="s">
        <v>5144</v>
      </c>
      <c r="M728" s="6" t="s">
        <v>5029</v>
      </c>
      <c r="N728" s="6" t="s">
        <v>5145</v>
      </c>
      <c r="O728" s="6" t="s">
        <v>5146</v>
      </c>
      <c r="V728" t="s">
        <v>2488</v>
      </c>
    </row>
    <row r="729" spans="2:22" hidden="1">
      <c r="B729" s="9">
        <v>8</v>
      </c>
      <c r="C729" s="10" t="s">
        <v>259</v>
      </c>
      <c r="D729" s="11" t="s">
        <v>463</v>
      </c>
      <c r="E729" s="12">
        <v>4</v>
      </c>
      <c r="F729" s="13" t="s">
        <v>449</v>
      </c>
      <c r="G729" s="11" t="s">
        <v>839</v>
      </c>
      <c r="H729" s="14">
        <v>6</v>
      </c>
      <c r="I729" s="15" t="s">
        <v>1352</v>
      </c>
      <c r="J729" s="19" t="s">
        <v>5147</v>
      </c>
      <c r="K729" s="109" t="s">
        <v>5127</v>
      </c>
      <c r="L729" s="109" t="s">
        <v>5148</v>
      </c>
      <c r="M729" s="6" t="s">
        <v>5029</v>
      </c>
      <c r="N729" s="6" t="s">
        <v>5149</v>
      </c>
      <c r="O729" s="6" t="s">
        <v>5150</v>
      </c>
      <c r="V729" t="s">
        <v>2134</v>
      </c>
    </row>
    <row r="730" spans="2:22" hidden="1">
      <c r="B730" s="9">
        <v>8</v>
      </c>
      <c r="C730" s="10" t="s">
        <v>259</v>
      </c>
      <c r="D730" s="11" t="s">
        <v>463</v>
      </c>
      <c r="E730" s="12">
        <v>4</v>
      </c>
      <c r="F730" s="13" t="s">
        <v>449</v>
      </c>
      <c r="G730" s="11" t="s">
        <v>839</v>
      </c>
      <c r="H730" s="14">
        <v>7</v>
      </c>
      <c r="I730" s="15" t="s">
        <v>1428</v>
      </c>
      <c r="J730" s="19" t="s">
        <v>5151</v>
      </c>
      <c r="K730" s="109" t="s">
        <v>5127</v>
      </c>
      <c r="L730" s="109" t="s">
        <v>5152</v>
      </c>
      <c r="M730" s="6" t="s">
        <v>5029</v>
      </c>
      <c r="N730" s="6" t="s">
        <v>5153</v>
      </c>
      <c r="O730" s="6" t="s">
        <v>5154</v>
      </c>
      <c r="V730" t="s">
        <v>2264</v>
      </c>
    </row>
    <row r="731" spans="2:22" hidden="1">
      <c r="B731" s="9">
        <v>8</v>
      </c>
      <c r="C731" s="10" t="s">
        <v>259</v>
      </c>
      <c r="D731" s="11" t="s">
        <v>463</v>
      </c>
      <c r="E731" s="12">
        <v>4</v>
      </c>
      <c r="F731" s="13" t="s">
        <v>449</v>
      </c>
      <c r="G731" s="11" t="s">
        <v>839</v>
      </c>
      <c r="H731" s="14">
        <v>8</v>
      </c>
      <c r="I731" s="15" t="s">
        <v>1491</v>
      </c>
      <c r="J731" s="19" t="s">
        <v>5155</v>
      </c>
      <c r="K731" s="109" t="s">
        <v>5127</v>
      </c>
      <c r="L731" s="109" t="s">
        <v>5156</v>
      </c>
      <c r="M731" s="6" t="s">
        <v>5029</v>
      </c>
      <c r="N731" s="6" t="s">
        <v>5157</v>
      </c>
      <c r="O731" s="6" t="s">
        <v>5158</v>
      </c>
      <c r="V731" t="s">
        <v>1084</v>
      </c>
    </row>
    <row r="732" spans="2:22" hidden="1">
      <c r="B732" s="9">
        <v>8</v>
      </c>
      <c r="C732" s="10" t="s">
        <v>259</v>
      </c>
      <c r="D732" s="11" t="s">
        <v>463</v>
      </c>
      <c r="E732" s="12">
        <v>5</v>
      </c>
      <c r="F732" s="13" t="s">
        <v>501</v>
      </c>
      <c r="G732" s="11" t="s">
        <v>840</v>
      </c>
      <c r="H732" s="14">
        <v>1</v>
      </c>
      <c r="I732" s="15" t="s">
        <v>1492</v>
      </c>
      <c r="J732" s="19" t="s">
        <v>5159</v>
      </c>
      <c r="K732" s="109" t="s">
        <v>5160</v>
      </c>
      <c r="L732" s="109" t="s">
        <v>5161</v>
      </c>
      <c r="M732" s="6" t="s">
        <v>5029</v>
      </c>
      <c r="N732" s="6" t="s">
        <v>5162</v>
      </c>
      <c r="O732" s="6" t="s">
        <v>5163</v>
      </c>
      <c r="V732" t="s">
        <v>2160</v>
      </c>
    </row>
    <row r="733" spans="2:22" hidden="1">
      <c r="B733" s="9">
        <v>8</v>
      </c>
      <c r="C733" s="10" t="s">
        <v>259</v>
      </c>
      <c r="D733" s="11" t="s">
        <v>463</v>
      </c>
      <c r="E733" s="12">
        <v>5</v>
      </c>
      <c r="F733" s="13" t="s">
        <v>501</v>
      </c>
      <c r="G733" s="11" t="s">
        <v>840</v>
      </c>
      <c r="H733" s="14">
        <v>2</v>
      </c>
      <c r="I733" s="15" t="s">
        <v>922</v>
      </c>
      <c r="J733" s="19" t="s">
        <v>5164</v>
      </c>
      <c r="K733" s="109" t="s">
        <v>5160</v>
      </c>
      <c r="L733" s="109" t="s">
        <v>5165</v>
      </c>
      <c r="M733" s="6" t="s">
        <v>5029</v>
      </c>
      <c r="N733" s="6" t="s">
        <v>5166</v>
      </c>
      <c r="O733" s="6" t="s">
        <v>5167</v>
      </c>
      <c r="V733" t="s">
        <v>2244</v>
      </c>
    </row>
    <row r="734" spans="2:22" hidden="1">
      <c r="B734" s="9">
        <v>8</v>
      </c>
      <c r="C734" s="10" t="s">
        <v>259</v>
      </c>
      <c r="D734" s="11" t="s">
        <v>463</v>
      </c>
      <c r="E734" s="12">
        <v>5</v>
      </c>
      <c r="F734" s="13" t="s">
        <v>501</v>
      </c>
      <c r="G734" s="11" t="s">
        <v>840</v>
      </c>
      <c r="H734" s="14">
        <v>3</v>
      </c>
      <c r="I734" s="15" t="s">
        <v>1002</v>
      </c>
      <c r="J734" s="19" t="s">
        <v>5168</v>
      </c>
      <c r="K734" s="109" t="s">
        <v>5160</v>
      </c>
      <c r="L734" s="109" t="s">
        <v>5169</v>
      </c>
      <c r="M734" s="6" t="s">
        <v>5029</v>
      </c>
      <c r="N734" s="6" t="s">
        <v>5170</v>
      </c>
      <c r="O734" s="6" t="s">
        <v>5171</v>
      </c>
      <c r="V734" t="s">
        <v>1178</v>
      </c>
    </row>
    <row r="735" spans="2:22" hidden="1">
      <c r="B735" s="9">
        <v>8</v>
      </c>
      <c r="C735" s="10" t="s">
        <v>259</v>
      </c>
      <c r="D735" s="11" t="s">
        <v>463</v>
      </c>
      <c r="E735" s="12">
        <v>5</v>
      </c>
      <c r="F735" s="13" t="s">
        <v>501</v>
      </c>
      <c r="G735" s="11" t="s">
        <v>840</v>
      </c>
      <c r="H735" s="14">
        <v>4</v>
      </c>
      <c r="I735" s="15" t="s">
        <v>1092</v>
      </c>
      <c r="J735" s="19" t="s">
        <v>5172</v>
      </c>
      <c r="K735" s="109" t="s">
        <v>5160</v>
      </c>
      <c r="L735" s="109" t="s">
        <v>5173</v>
      </c>
      <c r="M735" s="6" t="s">
        <v>5029</v>
      </c>
      <c r="N735" s="6" t="s">
        <v>5174</v>
      </c>
      <c r="O735" s="6" t="s">
        <v>5175</v>
      </c>
      <c r="V735" t="s">
        <v>1262</v>
      </c>
    </row>
    <row r="736" spans="2:22" hidden="1">
      <c r="B736" s="9">
        <v>8</v>
      </c>
      <c r="C736" s="10" t="s">
        <v>259</v>
      </c>
      <c r="D736" s="11" t="s">
        <v>463</v>
      </c>
      <c r="E736" s="12">
        <v>5</v>
      </c>
      <c r="F736" s="13" t="s">
        <v>501</v>
      </c>
      <c r="G736" s="11" t="s">
        <v>840</v>
      </c>
      <c r="H736" s="14">
        <v>5</v>
      </c>
      <c r="I736" s="15" t="s">
        <v>1184</v>
      </c>
      <c r="J736" s="19" t="s">
        <v>5176</v>
      </c>
      <c r="K736" s="109" t="s">
        <v>5160</v>
      </c>
      <c r="L736" s="109" t="s">
        <v>5177</v>
      </c>
      <c r="M736" s="6" t="s">
        <v>5029</v>
      </c>
      <c r="N736" s="6" t="s">
        <v>5178</v>
      </c>
      <c r="O736" s="6" t="s">
        <v>5179</v>
      </c>
      <c r="V736" t="s">
        <v>2270</v>
      </c>
    </row>
    <row r="737" spans="2:22" hidden="1">
      <c r="B737" s="9">
        <v>8</v>
      </c>
      <c r="C737" s="10" t="s">
        <v>259</v>
      </c>
      <c r="D737" s="11" t="s">
        <v>463</v>
      </c>
      <c r="E737" s="12">
        <v>5</v>
      </c>
      <c r="F737" s="13" t="s">
        <v>501</v>
      </c>
      <c r="G737" s="11" t="s">
        <v>840</v>
      </c>
      <c r="H737" s="14">
        <v>6</v>
      </c>
      <c r="I737" s="15" t="s">
        <v>1248</v>
      </c>
      <c r="J737" s="19" t="s">
        <v>5180</v>
      </c>
      <c r="K737" s="109" t="s">
        <v>5160</v>
      </c>
      <c r="L737" s="109" t="s">
        <v>5181</v>
      </c>
      <c r="M737" s="6" t="s">
        <v>5029</v>
      </c>
      <c r="N737" s="6" t="s">
        <v>5182</v>
      </c>
      <c r="O737" s="6" t="s">
        <v>5183</v>
      </c>
      <c r="V737" t="s">
        <v>264</v>
      </c>
    </row>
    <row r="738" spans="2:22" hidden="1">
      <c r="B738" s="9">
        <v>8</v>
      </c>
      <c r="C738" s="10" t="s">
        <v>259</v>
      </c>
      <c r="D738" s="11" t="s">
        <v>463</v>
      </c>
      <c r="E738" s="12">
        <v>5</v>
      </c>
      <c r="F738" s="13" t="s">
        <v>501</v>
      </c>
      <c r="G738" s="11" t="s">
        <v>840</v>
      </c>
      <c r="H738" s="14">
        <v>7</v>
      </c>
      <c r="I738" s="15" t="s">
        <v>1353</v>
      </c>
      <c r="J738" s="19" t="s">
        <v>5184</v>
      </c>
      <c r="K738" s="109" t="s">
        <v>5160</v>
      </c>
      <c r="L738" s="109" t="s">
        <v>5185</v>
      </c>
      <c r="M738" s="6" t="s">
        <v>5029</v>
      </c>
      <c r="N738" s="6" t="s">
        <v>5186</v>
      </c>
      <c r="O738" s="6" t="s">
        <v>5187</v>
      </c>
      <c r="V738" t="s">
        <v>1534</v>
      </c>
    </row>
    <row r="739" spans="2:22" hidden="1">
      <c r="B739" s="9">
        <v>8</v>
      </c>
      <c r="C739" s="10" t="s">
        <v>259</v>
      </c>
      <c r="D739" s="11" t="s">
        <v>463</v>
      </c>
      <c r="E739" s="12">
        <v>5</v>
      </c>
      <c r="F739" s="13" t="s">
        <v>501</v>
      </c>
      <c r="G739" s="11" t="s">
        <v>840</v>
      </c>
      <c r="H739" s="14">
        <v>8</v>
      </c>
      <c r="I739" s="15" t="s">
        <v>1429</v>
      </c>
      <c r="J739" s="19" t="s">
        <v>5188</v>
      </c>
      <c r="K739" s="109" t="s">
        <v>5160</v>
      </c>
      <c r="L739" s="109" t="s">
        <v>5189</v>
      </c>
      <c r="M739" s="6" t="s">
        <v>5029</v>
      </c>
      <c r="N739" s="6" t="s">
        <v>5190</v>
      </c>
      <c r="O739" s="6" t="s">
        <v>5191</v>
      </c>
      <c r="V739" t="s">
        <v>307</v>
      </c>
    </row>
    <row r="740" spans="2:22" hidden="1">
      <c r="B740" s="9">
        <v>8</v>
      </c>
      <c r="C740" s="10" t="s">
        <v>259</v>
      </c>
      <c r="D740" s="11" t="s">
        <v>463</v>
      </c>
      <c r="E740" s="12">
        <v>6</v>
      </c>
      <c r="F740" s="13" t="s">
        <v>520</v>
      </c>
      <c r="G740" s="11" t="s">
        <v>841</v>
      </c>
      <c r="H740" s="14">
        <v>1</v>
      </c>
      <c r="I740" s="15" t="s">
        <v>1430</v>
      </c>
      <c r="J740" s="19" t="s">
        <v>5192</v>
      </c>
      <c r="K740" s="109" t="s">
        <v>5193</v>
      </c>
      <c r="L740" s="109" t="s">
        <v>5194</v>
      </c>
      <c r="M740" s="6" t="s">
        <v>5029</v>
      </c>
      <c r="N740" s="6" t="s">
        <v>5195</v>
      </c>
      <c r="O740" s="6" t="s">
        <v>5196</v>
      </c>
      <c r="V740" t="s">
        <v>1417</v>
      </c>
    </row>
    <row r="741" spans="2:22" hidden="1">
      <c r="B741" s="9">
        <v>8</v>
      </c>
      <c r="C741" s="10" t="s">
        <v>259</v>
      </c>
      <c r="D741" s="11" t="s">
        <v>463</v>
      </c>
      <c r="E741" s="12">
        <v>6</v>
      </c>
      <c r="F741" s="13" t="s">
        <v>520</v>
      </c>
      <c r="G741" s="11" t="s">
        <v>841</v>
      </c>
      <c r="H741" s="14">
        <v>2</v>
      </c>
      <c r="I741" s="15" t="s">
        <v>923</v>
      </c>
      <c r="J741" s="19" t="s">
        <v>5197</v>
      </c>
      <c r="K741" s="109" t="s">
        <v>5193</v>
      </c>
      <c r="L741" s="109" t="s">
        <v>5198</v>
      </c>
      <c r="M741" s="6" t="s">
        <v>5029</v>
      </c>
      <c r="N741" s="6" t="s">
        <v>5199</v>
      </c>
      <c r="O741" s="6" t="s">
        <v>5200</v>
      </c>
      <c r="V741" t="s">
        <v>2269</v>
      </c>
    </row>
    <row r="742" spans="2:22" hidden="1">
      <c r="B742" s="9">
        <v>8</v>
      </c>
      <c r="C742" s="10" t="s">
        <v>259</v>
      </c>
      <c r="D742" s="11" t="s">
        <v>463</v>
      </c>
      <c r="E742" s="12">
        <v>6</v>
      </c>
      <c r="F742" s="13" t="s">
        <v>520</v>
      </c>
      <c r="G742" s="11" t="s">
        <v>841</v>
      </c>
      <c r="H742" s="14">
        <v>3</v>
      </c>
      <c r="I742" s="15" t="s">
        <v>1003</v>
      </c>
      <c r="J742" s="19" t="s">
        <v>5201</v>
      </c>
      <c r="K742" s="109" t="s">
        <v>5193</v>
      </c>
      <c r="L742" s="109" t="s">
        <v>5202</v>
      </c>
      <c r="M742" s="6" t="s">
        <v>5029</v>
      </c>
      <c r="N742" s="6" t="s">
        <v>5203</v>
      </c>
      <c r="O742" s="6" t="s">
        <v>5204</v>
      </c>
      <c r="V742" t="s">
        <v>1132</v>
      </c>
    </row>
    <row r="743" spans="2:22" hidden="1">
      <c r="B743" s="9">
        <v>8</v>
      </c>
      <c r="C743" s="10" t="s">
        <v>259</v>
      </c>
      <c r="D743" s="11" t="s">
        <v>463</v>
      </c>
      <c r="E743" s="12">
        <v>6</v>
      </c>
      <c r="F743" s="13" t="s">
        <v>520</v>
      </c>
      <c r="G743" s="11" t="s">
        <v>841</v>
      </c>
      <c r="H743" s="14">
        <v>4</v>
      </c>
      <c r="I743" s="15" t="s">
        <v>1093</v>
      </c>
      <c r="J743" s="19" t="s">
        <v>5205</v>
      </c>
      <c r="K743" s="109" t="s">
        <v>5193</v>
      </c>
      <c r="L743" s="109" t="s">
        <v>5206</v>
      </c>
      <c r="M743" s="6" t="s">
        <v>5029</v>
      </c>
      <c r="N743" s="6" t="s">
        <v>5207</v>
      </c>
      <c r="O743" s="6" t="s">
        <v>5208</v>
      </c>
      <c r="V743" t="s">
        <v>2590</v>
      </c>
    </row>
    <row r="744" spans="2:22" hidden="1">
      <c r="B744" s="9">
        <v>8</v>
      </c>
      <c r="C744" s="10" t="s">
        <v>259</v>
      </c>
      <c r="D744" s="11" t="s">
        <v>463</v>
      </c>
      <c r="E744" s="12">
        <v>6</v>
      </c>
      <c r="F744" s="13" t="s">
        <v>520</v>
      </c>
      <c r="G744" s="11" t="s">
        <v>841</v>
      </c>
      <c r="H744" s="14">
        <v>5</v>
      </c>
      <c r="I744" s="15" t="s">
        <v>1185</v>
      </c>
      <c r="J744" s="19" t="s">
        <v>5209</v>
      </c>
      <c r="K744" s="109" t="s">
        <v>5193</v>
      </c>
      <c r="L744" s="109" t="s">
        <v>5210</v>
      </c>
      <c r="M744" s="6" t="s">
        <v>5029</v>
      </c>
      <c r="N744" s="6" t="s">
        <v>5211</v>
      </c>
      <c r="O744" s="6" t="s">
        <v>5212</v>
      </c>
      <c r="V744" t="s">
        <v>1110</v>
      </c>
    </row>
    <row r="745" spans="2:22" hidden="1">
      <c r="B745" s="9">
        <v>8</v>
      </c>
      <c r="C745" s="10" t="s">
        <v>259</v>
      </c>
      <c r="D745" s="11" t="s">
        <v>463</v>
      </c>
      <c r="E745" s="12">
        <v>6</v>
      </c>
      <c r="F745" s="13" t="s">
        <v>520</v>
      </c>
      <c r="G745" s="11" t="s">
        <v>841</v>
      </c>
      <c r="H745" s="14">
        <v>6</v>
      </c>
      <c r="I745" s="15" t="s">
        <v>686</v>
      </c>
      <c r="J745" s="19" t="s">
        <v>5213</v>
      </c>
      <c r="K745" s="109" t="s">
        <v>5193</v>
      </c>
      <c r="L745" s="109" t="s">
        <v>5214</v>
      </c>
      <c r="M745" s="6" t="s">
        <v>5029</v>
      </c>
      <c r="N745" s="6" t="s">
        <v>5215</v>
      </c>
      <c r="O745" s="6" t="s">
        <v>5216</v>
      </c>
      <c r="V745" t="s">
        <v>2171</v>
      </c>
    </row>
    <row r="746" spans="2:22" hidden="1">
      <c r="B746" s="9">
        <v>8</v>
      </c>
      <c r="C746" s="10" t="s">
        <v>259</v>
      </c>
      <c r="D746" s="11" t="s">
        <v>463</v>
      </c>
      <c r="E746" s="12">
        <v>6</v>
      </c>
      <c r="F746" s="13" t="s">
        <v>520</v>
      </c>
      <c r="G746" s="11" t="s">
        <v>841</v>
      </c>
      <c r="H746" s="14">
        <v>7</v>
      </c>
      <c r="I746" s="15" t="s">
        <v>1354</v>
      </c>
      <c r="J746" s="19" t="s">
        <v>5217</v>
      </c>
      <c r="K746" s="109" t="s">
        <v>5193</v>
      </c>
      <c r="L746" s="109" t="s">
        <v>5218</v>
      </c>
      <c r="M746" s="6" t="s">
        <v>5029</v>
      </c>
      <c r="N746" s="6" t="s">
        <v>5219</v>
      </c>
      <c r="O746" s="6" t="s">
        <v>5220</v>
      </c>
      <c r="V746" t="s">
        <v>1225</v>
      </c>
    </row>
    <row r="747" spans="2:22" hidden="1">
      <c r="B747" s="9">
        <v>8</v>
      </c>
      <c r="C747" s="10" t="s">
        <v>259</v>
      </c>
      <c r="D747" s="11" t="s">
        <v>463</v>
      </c>
      <c r="E747" s="12">
        <v>6</v>
      </c>
      <c r="F747" s="13" t="s">
        <v>520</v>
      </c>
      <c r="G747" s="11" t="s">
        <v>841</v>
      </c>
      <c r="H747" s="14">
        <v>8</v>
      </c>
      <c r="I747" s="15" t="s">
        <v>1493</v>
      </c>
      <c r="J747" s="19" t="s">
        <v>5221</v>
      </c>
      <c r="K747" s="109" t="s">
        <v>5193</v>
      </c>
      <c r="L747" s="109" t="s">
        <v>5222</v>
      </c>
      <c r="M747" s="6" t="s">
        <v>5029</v>
      </c>
      <c r="N747" s="6" t="s">
        <v>5223</v>
      </c>
      <c r="O747" s="6" t="s">
        <v>5224</v>
      </c>
      <c r="V747" t="s">
        <v>434</v>
      </c>
    </row>
    <row r="748" spans="2:22" hidden="1">
      <c r="B748" s="9">
        <v>8</v>
      </c>
      <c r="C748" s="10" t="s">
        <v>259</v>
      </c>
      <c r="D748" s="11" t="s">
        <v>463</v>
      </c>
      <c r="E748" s="12">
        <v>7</v>
      </c>
      <c r="F748" s="13" t="s">
        <v>590</v>
      </c>
      <c r="G748" s="11" t="s">
        <v>842</v>
      </c>
      <c r="H748" s="14">
        <v>1</v>
      </c>
      <c r="I748" s="15" t="s">
        <v>1431</v>
      </c>
      <c r="J748" s="19" t="s">
        <v>5225</v>
      </c>
      <c r="K748" s="109" t="s">
        <v>5226</v>
      </c>
      <c r="L748" s="109" t="s">
        <v>5227</v>
      </c>
      <c r="M748" s="6" t="s">
        <v>5029</v>
      </c>
      <c r="N748" s="6" t="s">
        <v>5228</v>
      </c>
      <c r="O748" s="6" t="s">
        <v>5229</v>
      </c>
      <c r="V748" t="s">
        <v>1179</v>
      </c>
    </row>
    <row r="749" spans="2:22" hidden="1">
      <c r="B749" s="9">
        <v>8</v>
      </c>
      <c r="C749" s="10" t="s">
        <v>259</v>
      </c>
      <c r="D749" s="11" t="s">
        <v>463</v>
      </c>
      <c r="E749" s="12">
        <v>7</v>
      </c>
      <c r="F749" s="13" t="s">
        <v>590</v>
      </c>
      <c r="G749" s="11" t="s">
        <v>842</v>
      </c>
      <c r="H749" s="14">
        <v>2</v>
      </c>
      <c r="I749" s="15" t="s">
        <v>924</v>
      </c>
      <c r="J749" s="19" t="s">
        <v>5230</v>
      </c>
      <c r="K749" s="109" t="s">
        <v>5226</v>
      </c>
      <c r="L749" s="109" t="s">
        <v>5231</v>
      </c>
      <c r="M749" s="6" t="s">
        <v>5029</v>
      </c>
      <c r="N749" s="6" t="s">
        <v>5232</v>
      </c>
      <c r="O749" s="6" t="s">
        <v>5233</v>
      </c>
      <c r="V749" t="s">
        <v>1620</v>
      </c>
    </row>
    <row r="750" spans="2:22" hidden="1">
      <c r="B750" s="9">
        <v>8</v>
      </c>
      <c r="C750" s="10" t="s">
        <v>259</v>
      </c>
      <c r="D750" s="11" t="s">
        <v>463</v>
      </c>
      <c r="E750" s="12">
        <v>7</v>
      </c>
      <c r="F750" s="13" t="s">
        <v>590</v>
      </c>
      <c r="G750" s="11" t="s">
        <v>842</v>
      </c>
      <c r="H750" s="14">
        <v>3</v>
      </c>
      <c r="I750" s="15" t="s">
        <v>1004</v>
      </c>
      <c r="J750" s="19" t="s">
        <v>5234</v>
      </c>
      <c r="K750" s="109" t="s">
        <v>5226</v>
      </c>
      <c r="L750" s="109" t="s">
        <v>5235</v>
      </c>
      <c r="M750" s="6" t="s">
        <v>5029</v>
      </c>
      <c r="N750" s="6" t="s">
        <v>5236</v>
      </c>
      <c r="O750" s="6" t="s">
        <v>5237</v>
      </c>
      <c r="V750" t="s">
        <v>1264</v>
      </c>
    </row>
    <row r="751" spans="2:22" hidden="1">
      <c r="B751" s="9">
        <v>8</v>
      </c>
      <c r="C751" s="10" t="s">
        <v>259</v>
      </c>
      <c r="D751" s="11" t="s">
        <v>463</v>
      </c>
      <c r="E751" s="12">
        <v>7</v>
      </c>
      <c r="F751" s="13" t="s">
        <v>590</v>
      </c>
      <c r="G751" s="11" t="s">
        <v>842</v>
      </c>
      <c r="H751" s="14">
        <v>4</v>
      </c>
      <c r="I751" s="15" t="s">
        <v>1094</v>
      </c>
      <c r="J751" s="19" t="s">
        <v>5238</v>
      </c>
      <c r="K751" s="109" t="s">
        <v>5226</v>
      </c>
      <c r="L751" s="109" t="s">
        <v>5239</v>
      </c>
      <c r="M751" s="6" t="s">
        <v>5029</v>
      </c>
      <c r="N751" s="6" t="s">
        <v>5240</v>
      </c>
      <c r="O751" s="6" t="s">
        <v>5241</v>
      </c>
      <c r="V751" t="s">
        <v>1260</v>
      </c>
    </row>
    <row r="752" spans="2:22" hidden="1">
      <c r="B752" s="9">
        <v>8</v>
      </c>
      <c r="C752" s="10" t="s">
        <v>259</v>
      </c>
      <c r="D752" s="11" t="s">
        <v>463</v>
      </c>
      <c r="E752" s="12">
        <v>7</v>
      </c>
      <c r="F752" s="13" t="s">
        <v>590</v>
      </c>
      <c r="G752" s="11" t="s">
        <v>842</v>
      </c>
      <c r="H752" s="14">
        <v>5</v>
      </c>
      <c r="I752" s="15" t="s">
        <v>1186</v>
      </c>
      <c r="J752" s="19" t="s">
        <v>5242</v>
      </c>
      <c r="K752" s="109" t="s">
        <v>5226</v>
      </c>
      <c r="L752" s="109" t="s">
        <v>5243</v>
      </c>
      <c r="M752" s="6" t="s">
        <v>5029</v>
      </c>
      <c r="N752" s="6" t="s">
        <v>5244</v>
      </c>
      <c r="O752" s="6" t="s">
        <v>5245</v>
      </c>
      <c r="V752" t="s">
        <v>329</v>
      </c>
    </row>
    <row r="753" spans="2:22" hidden="1">
      <c r="B753" s="9">
        <v>8</v>
      </c>
      <c r="C753" s="10" t="s">
        <v>259</v>
      </c>
      <c r="D753" s="11" t="s">
        <v>463</v>
      </c>
      <c r="E753" s="12">
        <v>7</v>
      </c>
      <c r="F753" s="13" t="s">
        <v>590</v>
      </c>
      <c r="G753" s="11" t="s">
        <v>842</v>
      </c>
      <c r="H753" s="14">
        <v>6</v>
      </c>
      <c r="I753" s="15" t="s">
        <v>1269</v>
      </c>
      <c r="J753" s="19" t="s">
        <v>5246</v>
      </c>
      <c r="K753" s="109" t="s">
        <v>5226</v>
      </c>
      <c r="L753" s="109" t="s">
        <v>5247</v>
      </c>
      <c r="M753" s="6" t="s">
        <v>5029</v>
      </c>
      <c r="N753" s="6" t="s">
        <v>5248</v>
      </c>
      <c r="O753" s="6" t="s">
        <v>5249</v>
      </c>
      <c r="V753" t="s">
        <v>626</v>
      </c>
    </row>
    <row r="754" spans="2:22" hidden="1">
      <c r="B754" s="9">
        <v>8</v>
      </c>
      <c r="C754" s="10" t="s">
        <v>259</v>
      </c>
      <c r="D754" s="11" t="s">
        <v>463</v>
      </c>
      <c r="E754" s="12">
        <v>7</v>
      </c>
      <c r="F754" s="13" t="s">
        <v>590</v>
      </c>
      <c r="G754" s="11" t="s">
        <v>842</v>
      </c>
      <c r="H754" s="14">
        <v>7</v>
      </c>
      <c r="I754" s="15" t="s">
        <v>1355</v>
      </c>
      <c r="J754" s="19" t="s">
        <v>5250</v>
      </c>
      <c r="K754" s="109" t="s">
        <v>5226</v>
      </c>
      <c r="L754" s="109" t="s">
        <v>5251</v>
      </c>
      <c r="M754" s="6" t="s">
        <v>5029</v>
      </c>
      <c r="N754" s="6" t="s">
        <v>5252</v>
      </c>
      <c r="O754" s="6" t="s">
        <v>5253</v>
      </c>
      <c r="V754" t="s">
        <v>2422</v>
      </c>
    </row>
    <row r="755" spans="2:22" hidden="1">
      <c r="B755" s="9">
        <v>8</v>
      </c>
      <c r="C755" s="10" t="s">
        <v>259</v>
      </c>
      <c r="D755" s="11" t="s">
        <v>463</v>
      </c>
      <c r="E755" s="12">
        <v>7</v>
      </c>
      <c r="F755" s="13" t="s">
        <v>590</v>
      </c>
      <c r="G755" s="11" t="s">
        <v>842</v>
      </c>
      <c r="H755" s="14">
        <v>8</v>
      </c>
      <c r="I755" s="15" t="s">
        <v>1494</v>
      </c>
      <c r="J755" s="19" t="s">
        <v>5254</v>
      </c>
      <c r="K755" s="109" t="s">
        <v>5226</v>
      </c>
      <c r="L755" s="109" t="s">
        <v>5255</v>
      </c>
      <c r="M755" s="6" t="s">
        <v>5029</v>
      </c>
      <c r="N755" s="6" t="s">
        <v>5256</v>
      </c>
      <c r="O755" s="6" t="s">
        <v>5257</v>
      </c>
      <c r="V755" t="s">
        <v>2407</v>
      </c>
    </row>
    <row r="756" spans="2:22" hidden="1">
      <c r="B756" s="9">
        <v>8</v>
      </c>
      <c r="C756" s="10" t="s">
        <v>259</v>
      </c>
      <c r="D756" s="11" t="s">
        <v>463</v>
      </c>
      <c r="E756" s="12">
        <v>8</v>
      </c>
      <c r="F756" s="13" t="s">
        <v>629</v>
      </c>
      <c r="G756" s="11" t="s">
        <v>843</v>
      </c>
      <c r="H756" s="14">
        <v>1</v>
      </c>
      <c r="I756" s="15" t="s">
        <v>629</v>
      </c>
      <c r="J756" s="19" t="s">
        <v>5258</v>
      </c>
      <c r="K756" s="109" t="s">
        <v>5259</v>
      </c>
      <c r="L756" s="109" t="s">
        <v>5260</v>
      </c>
      <c r="M756" s="6" t="s">
        <v>5029</v>
      </c>
      <c r="N756" s="6" t="s">
        <v>5261</v>
      </c>
      <c r="O756" s="6" t="s">
        <v>5262</v>
      </c>
      <c r="V756" t="s">
        <v>2122</v>
      </c>
    </row>
    <row r="757" spans="2:22" hidden="1">
      <c r="B757" s="9">
        <v>8</v>
      </c>
      <c r="C757" s="10" t="s">
        <v>259</v>
      </c>
      <c r="D757" s="11" t="s">
        <v>463</v>
      </c>
      <c r="E757" s="12">
        <v>8</v>
      </c>
      <c r="F757" s="13" t="s">
        <v>629</v>
      </c>
      <c r="G757" s="11" t="s">
        <v>843</v>
      </c>
      <c r="H757" s="14">
        <v>2</v>
      </c>
      <c r="I757" s="15" t="s">
        <v>1005</v>
      </c>
      <c r="J757" s="19" t="s">
        <v>5263</v>
      </c>
      <c r="K757" s="109" t="s">
        <v>5259</v>
      </c>
      <c r="L757" s="109" t="s">
        <v>5264</v>
      </c>
      <c r="M757" s="6" t="s">
        <v>5029</v>
      </c>
      <c r="N757" s="6" t="s">
        <v>5265</v>
      </c>
      <c r="O757" s="6" t="s">
        <v>5266</v>
      </c>
      <c r="V757" t="s">
        <v>1315</v>
      </c>
    </row>
    <row r="758" spans="2:22" hidden="1">
      <c r="B758" s="9">
        <v>8</v>
      </c>
      <c r="C758" s="10" t="s">
        <v>259</v>
      </c>
      <c r="D758" s="11" t="s">
        <v>463</v>
      </c>
      <c r="E758" s="12">
        <v>8</v>
      </c>
      <c r="F758" s="13" t="s">
        <v>629</v>
      </c>
      <c r="G758" s="11" t="s">
        <v>843</v>
      </c>
      <c r="H758" s="14">
        <v>3</v>
      </c>
      <c r="I758" s="15" t="s">
        <v>1095</v>
      </c>
      <c r="J758" s="19" t="s">
        <v>5267</v>
      </c>
      <c r="K758" s="109" t="s">
        <v>5259</v>
      </c>
      <c r="L758" s="109" t="s">
        <v>5268</v>
      </c>
      <c r="M758" s="6" t="s">
        <v>5029</v>
      </c>
      <c r="N758" s="6" t="s">
        <v>5269</v>
      </c>
      <c r="O758" s="6" t="s">
        <v>5270</v>
      </c>
      <c r="V758" t="s">
        <v>2319</v>
      </c>
    </row>
    <row r="759" spans="2:22" hidden="1">
      <c r="B759" s="9">
        <v>8</v>
      </c>
      <c r="C759" s="10" t="s">
        <v>259</v>
      </c>
      <c r="D759" s="11" t="s">
        <v>463</v>
      </c>
      <c r="E759" s="12">
        <v>8</v>
      </c>
      <c r="F759" s="13" t="s">
        <v>629</v>
      </c>
      <c r="G759" s="11" t="s">
        <v>843</v>
      </c>
      <c r="H759" s="14">
        <v>4</v>
      </c>
      <c r="I759" s="15" t="s">
        <v>1270</v>
      </c>
      <c r="J759" s="19" t="s">
        <v>5271</v>
      </c>
      <c r="K759" s="109" t="s">
        <v>5259</v>
      </c>
      <c r="L759" s="109" t="s">
        <v>5272</v>
      </c>
      <c r="M759" s="6" t="s">
        <v>5029</v>
      </c>
      <c r="N759" s="6" t="s">
        <v>5273</v>
      </c>
      <c r="O759" s="6" t="s">
        <v>5274</v>
      </c>
      <c r="V759" t="s">
        <v>2194</v>
      </c>
    </row>
    <row r="760" spans="2:22" hidden="1">
      <c r="B760" s="9">
        <v>8</v>
      </c>
      <c r="C760" s="10" t="s">
        <v>259</v>
      </c>
      <c r="D760" s="11" t="s">
        <v>463</v>
      </c>
      <c r="E760" s="12">
        <v>8</v>
      </c>
      <c r="F760" s="13" t="s">
        <v>629</v>
      </c>
      <c r="G760" s="11" t="s">
        <v>843</v>
      </c>
      <c r="H760" s="14">
        <v>5</v>
      </c>
      <c r="I760" s="15" t="s">
        <v>1356</v>
      </c>
      <c r="J760" s="19" t="s">
        <v>5275</v>
      </c>
      <c r="K760" s="109" t="s">
        <v>5259</v>
      </c>
      <c r="L760" s="109" t="s">
        <v>5276</v>
      </c>
      <c r="M760" s="6" t="s">
        <v>5029</v>
      </c>
      <c r="N760" s="6" t="s">
        <v>5277</v>
      </c>
      <c r="O760" s="6" t="s">
        <v>5278</v>
      </c>
      <c r="V760" t="s">
        <v>2503</v>
      </c>
    </row>
    <row r="761" spans="2:22" hidden="1">
      <c r="B761" s="9">
        <v>8</v>
      </c>
      <c r="C761" s="10" t="s">
        <v>259</v>
      </c>
      <c r="D761" s="11" t="s">
        <v>463</v>
      </c>
      <c r="E761" s="12">
        <v>8</v>
      </c>
      <c r="F761" s="13" t="s">
        <v>629</v>
      </c>
      <c r="G761" s="11" t="s">
        <v>843</v>
      </c>
      <c r="H761" s="14">
        <v>6</v>
      </c>
      <c r="I761" s="15" t="s">
        <v>1432</v>
      </c>
      <c r="J761" s="19" t="s">
        <v>5279</v>
      </c>
      <c r="K761" s="109" t="s">
        <v>5259</v>
      </c>
      <c r="L761" s="109" t="s">
        <v>5280</v>
      </c>
      <c r="M761" s="6" t="s">
        <v>5029</v>
      </c>
      <c r="N761" s="6" t="s">
        <v>5281</v>
      </c>
      <c r="O761" s="6" t="s">
        <v>5282</v>
      </c>
      <c r="V761" t="s">
        <v>1634</v>
      </c>
    </row>
    <row r="762" spans="2:22" hidden="1">
      <c r="B762" s="9">
        <v>8</v>
      </c>
      <c r="C762" s="10" t="s">
        <v>259</v>
      </c>
      <c r="D762" s="11" t="s">
        <v>463</v>
      </c>
      <c r="E762" s="12">
        <v>8</v>
      </c>
      <c r="F762" s="13" t="s">
        <v>629</v>
      </c>
      <c r="G762" s="11" t="s">
        <v>843</v>
      </c>
      <c r="H762" s="14">
        <v>7</v>
      </c>
      <c r="I762" s="15" t="s">
        <v>1495</v>
      </c>
      <c r="J762" s="19" t="s">
        <v>5283</v>
      </c>
      <c r="K762" s="109" t="s">
        <v>5259</v>
      </c>
      <c r="L762" s="109" t="s">
        <v>5284</v>
      </c>
      <c r="M762" s="6" t="s">
        <v>5029</v>
      </c>
      <c r="N762" s="6" t="s">
        <v>5285</v>
      </c>
      <c r="O762" s="6" t="s">
        <v>5286</v>
      </c>
      <c r="V762" t="s">
        <v>2335</v>
      </c>
    </row>
    <row r="763" spans="2:22" hidden="1">
      <c r="B763" s="9">
        <v>8</v>
      </c>
      <c r="C763" s="10" t="s">
        <v>259</v>
      </c>
      <c r="D763" s="11" t="s">
        <v>463</v>
      </c>
      <c r="E763" s="12">
        <v>8</v>
      </c>
      <c r="F763" s="13" t="s">
        <v>629</v>
      </c>
      <c r="G763" s="11" t="s">
        <v>843</v>
      </c>
      <c r="H763" s="14">
        <v>8</v>
      </c>
      <c r="I763" s="15" t="s">
        <v>714</v>
      </c>
      <c r="J763" s="19" t="s">
        <v>5287</v>
      </c>
      <c r="K763" s="109" t="s">
        <v>5259</v>
      </c>
      <c r="L763" s="109" t="s">
        <v>5288</v>
      </c>
      <c r="M763" s="6" t="s">
        <v>5029</v>
      </c>
      <c r="N763" s="6" t="s">
        <v>5289</v>
      </c>
      <c r="O763" s="6" t="s">
        <v>5290</v>
      </c>
      <c r="V763" t="s">
        <v>556</v>
      </c>
    </row>
    <row r="764" spans="2:22" hidden="1">
      <c r="B764" s="9">
        <v>8</v>
      </c>
      <c r="C764" s="10" t="s">
        <v>259</v>
      </c>
      <c r="D764" s="11" t="s">
        <v>463</v>
      </c>
      <c r="E764" s="12">
        <v>9</v>
      </c>
      <c r="F764" s="13" t="s">
        <v>644</v>
      </c>
      <c r="G764" s="11" t="s">
        <v>844</v>
      </c>
      <c r="H764" s="14">
        <v>1</v>
      </c>
      <c r="I764" s="15" t="s">
        <v>1600</v>
      </c>
      <c r="J764" s="19" t="s">
        <v>5291</v>
      </c>
      <c r="K764" s="109" t="s">
        <v>5292</v>
      </c>
      <c r="L764" s="109" t="s">
        <v>5293</v>
      </c>
      <c r="M764" s="6" t="s">
        <v>5029</v>
      </c>
      <c r="N764" s="6" t="s">
        <v>5294</v>
      </c>
      <c r="O764" s="6" t="s">
        <v>5295</v>
      </c>
      <c r="V764" t="s">
        <v>1091</v>
      </c>
    </row>
    <row r="765" spans="2:22" hidden="1">
      <c r="B765" s="9">
        <v>8</v>
      </c>
      <c r="C765" s="10" t="s">
        <v>259</v>
      </c>
      <c r="D765" s="11" t="s">
        <v>463</v>
      </c>
      <c r="E765" s="12">
        <v>9</v>
      </c>
      <c r="F765" s="13" t="s">
        <v>644</v>
      </c>
      <c r="G765" s="11" t="s">
        <v>844</v>
      </c>
      <c r="H765" s="14">
        <v>2</v>
      </c>
      <c r="I765" s="15" t="s">
        <v>925</v>
      </c>
      <c r="J765" s="19" t="s">
        <v>5296</v>
      </c>
      <c r="K765" s="109" t="s">
        <v>5292</v>
      </c>
      <c r="L765" s="109" t="s">
        <v>5297</v>
      </c>
      <c r="M765" s="6" t="s">
        <v>5029</v>
      </c>
      <c r="N765" s="6" t="s">
        <v>5298</v>
      </c>
      <c r="O765" s="6" t="s">
        <v>5299</v>
      </c>
      <c r="V765" t="s">
        <v>317</v>
      </c>
    </row>
    <row r="766" spans="2:22" hidden="1">
      <c r="B766" s="9">
        <v>8</v>
      </c>
      <c r="C766" s="10" t="s">
        <v>259</v>
      </c>
      <c r="D766" s="11" t="s">
        <v>463</v>
      </c>
      <c r="E766" s="12">
        <v>9</v>
      </c>
      <c r="F766" s="13" t="s">
        <v>644</v>
      </c>
      <c r="G766" s="11" t="s">
        <v>844</v>
      </c>
      <c r="H766" s="14">
        <v>3</v>
      </c>
      <c r="I766" s="15" t="s">
        <v>1006</v>
      </c>
      <c r="J766" s="19" t="s">
        <v>5300</v>
      </c>
      <c r="K766" s="109" t="s">
        <v>5292</v>
      </c>
      <c r="L766" s="109" t="s">
        <v>5301</v>
      </c>
      <c r="M766" s="6" t="s">
        <v>5029</v>
      </c>
      <c r="N766" s="6" t="s">
        <v>5302</v>
      </c>
      <c r="O766" s="6" t="s">
        <v>5303</v>
      </c>
      <c r="V766" t="s">
        <v>1319</v>
      </c>
    </row>
    <row r="767" spans="2:22" hidden="1">
      <c r="B767" s="9">
        <v>8</v>
      </c>
      <c r="C767" s="10" t="s">
        <v>259</v>
      </c>
      <c r="D767" s="11" t="s">
        <v>463</v>
      </c>
      <c r="E767" s="12">
        <v>9</v>
      </c>
      <c r="F767" s="13" t="s">
        <v>644</v>
      </c>
      <c r="G767" s="11" t="s">
        <v>844</v>
      </c>
      <c r="H767" s="14">
        <v>4</v>
      </c>
      <c r="I767" s="15" t="s">
        <v>1187</v>
      </c>
      <c r="J767" s="19" t="s">
        <v>5304</v>
      </c>
      <c r="K767" s="109" t="s">
        <v>5292</v>
      </c>
      <c r="L767" s="109" t="s">
        <v>5305</v>
      </c>
      <c r="M767" s="6" t="s">
        <v>5029</v>
      </c>
      <c r="N767" s="6" t="s">
        <v>5306</v>
      </c>
      <c r="O767" s="6" t="s">
        <v>5307</v>
      </c>
      <c r="V767" t="s">
        <v>597</v>
      </c>
    </row>
    <row r="768" spans="2:22" hidden="1">
      <c r="B768" s="9">
        <v>8</v>
      </c>
      <c r="C768" s="10" t="s">
        <v>259</v>
      </c>
      <c r="D768" s="11" t="s">
        <v>463</v>
      </c>
      <c r="E768" s="12">
        <v>9</v>
      </c>
      <c r="F768" s="13" t="s">
        <v>644</v>
      </c>
      <c r="G768" s="11" t="s">
        <v>844</v>
      </c>
      <c r="H768" s="14">
        <v>5</v>
      </c>
      <c r="I768" s="15" t="s">
        <v>1324</v>
      </c>
      <c r="J768" s="19" t="s">
        <v>5308</v>
      </c>
      <c r="K768" s="109" t="s">
        <v>5292</v>
      </c>
      <c r="L768" s="109" t="s">
        <v>5309</v>
      </c>
      <c r="M768" s="6" t="s">
        <v>5029</v>
      </c>
      <c r="N768" s="6" t="s">
        <v>5310</v>
      </c>
      <c r="O768" s="6" t="s">
        <v>5311</v>
      </c>
      <c r="V768" t="s">
        <v>2427</v>
      </c>
    </row>
    <row r="769" spans="2:22" hidden="1">
      <c r="B769" s="9">
        <v>8</v>
      </c>
      <c r="C769" s="10" t="s">
        <v>259</v>
      </c>
      <c r="D769" s="11" t="s">
        <v>463</v>
      </c>
      <c r="E769" s="12">
        <v>9</v>
      </c>
      <c r="F769" s="13" t="s">
        <v>644</v>
      </c>
      <c r="G769" s="11" t="s">
        <v>844</v>
      </c>
      <c r="H769" s="14">
        <v>6</v>
      </c>
      <c r="I769" s="15" t="s">
        <v>1496</v>
      </c>
      <c r="J769" s="19" t="s">
        <v>5312</v>
      </c>
      <c r="K769" s="109" t="s">
        <v>5292</v>
      </c>
      <c r="L769" s="109" t="s">
        <v>5313</v>
      </c>
      <c r="M769" s="6" t="s">
        <v>5029</v>
      </c>
      <c r="N769" s="6" t="s">
        <v>5314</v>
      </c>
      <c r="O769" s="6" t="s">
        <v>5315</v>
      </c>
      <c r="V769" t="s">
        <v>701</v>
      </c>
    </row>
    <row r="770" spans="2:22" hidden="1">
      <c r="B770" s="9">
        <v>8</v>
      </c>
      <c r="C770" s="10" t="s">
        <v>259</v>
      </c>
      <c r="D770" s="11" t="s">
        <v>463</v>
      </c>
      <c r="E770" s="12">
        <v>9</v>
      </c>
      <c r="F770" s="13" t="s">
        <v>644</v>
      </c>
      <c r="G770" s="11" t="s">
        <v>844</v>
      </c>
      <c r="H770" s="14">
        <v>7</v>
      </c>
      <c r="I770" s="15" t="s">
        <v>1553</v>
      </c>
      <c r="J770" s="19" t="s">
        <v>5316</v>
      </c>
      <c r="K770" s="109" t="s">
        <v>5292</v>
      </c>
      <c r="L770" s="109" t="s">
        <v>5317</v>
      </c>
      <c r="M770" s="6" t="s">
        <v>5029</v>
      </c>
      <c r="N770" s="6" t="s">
        <v>5318</v>
      </c>
      <c r="O770" s="6" t="s">
        <v>5319</v>
      </c>
      <c r="V770" t="s">
        <v>2207</v>
      </c>
    </row>
    <row r="771" spans="2:22" hidden="1">
      <c r="B771" s="9">
        <v>8</v>
      </c>
      <c r="C771" s="10" t="s">
        <v>259</v>
      </c>
      <c r="D771" s="11" t="s">
        <v>463</v>
      </c>
      <c r="E771" s="12">
        <v>9</v>
      </c>
      <c r="F771" s="13" t="s">
        <v>644</v>
      </c>
      <c r="G771" s="11" t="s">
        <v>844</v>
      </c>
      <c r="H771" s="14">
        <v>8</v>
      </c>
      <c r="I771" s="15" t="s">
        <v>1638</v>
      </c>
      <c r="J771" s="19" t="s">
        <v>5320</v>
      </c>
      <c r="K771" s="109" t="s">
        <v>5292</v>
      </c>
      <c r="L771" s="109" t="s">
        <v>5321</v>
      </c>
      <c r="M771" s="6" t="s">
        <v>5029</v>
      </c>
      <c r="N771" s="6" t="s">
        <v>5322</v>
      </c>
      <c r="O771" s="6" t="s">
        <v>5323</v>
      </c>
      <c r="V771" t="s">
        <v>2532</v>
      </c>
    </row>
    <row r="772" spans="2:22" hidden="1">
      <c r="B772" s="9">
        <v>8</v>
      </c>
      <c r="C772" s="10" t="s">
        <v>259</v>
      </c>
      <c r="D772" s="11" t="s">
        <v>463</v>
      </c>
      <c r="E772" s="12">
        <v>9</v>
      </c>
      <c r="F772" s="13" t="s">
        <v>644</v>
      </c>
      <c r="G772" s="11" t="s">
        <v>844</v>
      </c>
      <c r="H772" s="14">
        <v>9</v>
      </c>
      <c r="I772" s="15" t="s">
        <v>1670</v>
      </c>
      <c r="J772" s="19" t="s">
        <v>5324</v>
      </c>
      <c r="K772" s="109" t="s">
        <v>5292</v>
      </c>
      <c r="L772" s="109" t="s">
        <v>5325</v>
      </c>
      <c r="M772" s="6" t="s">
        <v>5029</v>
      </c>
      <c r="N772" s="6" t="s">
        <v>5326</v>
      </c>
      <c r="O772" s="6" t="s">
        <v>5327</v>
      </c>
      <c r="V772" t="s">
        <v>1092</v>
      </c>
    </row>
    <row r="773" spans="2:22" hidden="1">
      <c r="B773" s="9">
        <v>8</v>
      </c>
      <c r="C773" s="10" t="s">
        <v>259</v>
      </c>
      <c r="D773" s="11" t="s">
        <v>463</v>
      </c>
      <c r="E773" s="12">
        <v>9</v>
      </c>
      <c r="F773" s="13" t="s">
        <v>644</v>
      </c>
      <c r="G773" s="11" t="s">
        <v>844</v>
      </c>
      <c r="H773" s="14">
        <v>10</v>
      </c>
      <c r="I773" s="15" t="s">
        <v>1433</v>
      </c>
      <c r="J773" s="19" t="s">
        <v>5328</v>
      </c>
      <c r="K773" s="109" t="s">
        <v>5292</v>
      </c>
      <c r="L773" s="109" t="s">
        <v>5329</v>
      </c>
      <c r="M773" s="6" t="s">
        <v>5029</v>
      </c>
      <c r="N773" s="6" t="s">
        <v>5330</v>
      </c>
      <c r="O773" s="6" t="s">
        <v>5331</v>
      </c>
      <c r="V773" t="s">
        <v>1281</v>
      </c>
    </row>
    <row r="774" spans="2:22" hidden="1">
      <c r="B774" s="9">
        <v>8</v>
      </c>
      <c r="C774" s="10" t="s">
        <v>259</v>
      </c>
      <c r="D774" s="11" t="s">
        <v>463</v>
      </c>
      <c r="E774" s="12">
        <v>9</v>
      </c>
      <c r="F774" s="13" t="s">
        <v>644</v>
      </c>
      <c r="G774" s="11" t="s">
        <v>844</v>
      </c>
      <c r="H774" s="14">
        <v>11</v>
      </c>
      <c r="I774" s="15" t="s">
        <v>1096</v>
      </c>
      <c r="J774" s="19" t="s">
        <v>5332</v>
      </c>
      <c r="K774" s="109" t="s">
        <v>5292</v>
      </c>
      <c r="L774" s="109" t="s">
        <v>5333</v>
      </c>
      <c r="M774" s="108" t="s">
        <v>5029</v>
      </c>
      <c r="N774" s="108" t="s">
        <v>5298</v>
      </c>
      <c r="O774" s="108" t="s">
        <v>5299</v>
      </c>
      <c r="V774" t="s">
        <v>1411</v>
      </c>
    </row>
    <row r="775" spans="2:22" hidden="1">
      <c r="B775" s="9">
        <v>8</v>
      </c>
      <c r="C775" s="10" t="s">
        <v>259</v>
      </c>
      <c r="D775" s="11" t="s">
        <v>463</v>
      </c>
      <c r="E775" s="12">
        <v>9</v>
      </c>
      <c r="F775" s="13" t="s">
        <v>644</v>
      </c>
      <c r="G775" s="11" t="s">
        <v>844</v>
      </c>
      <c r="H775" s="14">
        <v>12</v>
      </c>
      <c r="I775" s="15" t="s">
        <v>1720</v>
      </c>
      <c r="J775" s="19" t="s">
        <v>5334</v>
      </c>
      <c r="K775" s="109" t="s">
        <v>5292</v>
      </c>
      <c r="L775" s="109" t="s">
        <v>5335</v>
      </c>
      <c r="M775" s="108" t="s">
        <v>5029</v>
      </c>
      <c r="N775" s="108" t="s">
        <v>5298</v>
      </c>
      <c r="O775" s="108" t="s">
        <v>5299</v>
      </c>
      <c r="V775" t="s">
        <v>2560</v>
      </c>
    </row>
    <row r="776" spans="2:22" hidden="1">
      <c r="B776" s="9">
        <v>8</v>
      </c>
      <c r="C776" s="10" t="s">
        <v>259</v>
      </c>
      <c r="D776" s="11" t="s">
        <v>463</v>
      </c>
      <c r="E776" s="12">
        <v>9</v>
      </c>
      <c r="F776" s="13" t="s">
        <v>644</v>
      </c>
      <c r="G776" s="11" t="s">
        <v>844</v>
      </c>
      <c r="H776" s="14">
        <v>13</v>
      </c>
      <c r="I776" s="15" t="s">
        <v>1697</v>
      </c>
      <c r="J776" s="19" t="s">
        <v>5336</v>
      </c>
      <c r="K776" s="109" t="s">
        <v>5292</v>
      </c>
      <c r="L776" s="109" t="s">
        <v>5337</v>
      </c>
      <c r="M776" s="108" t="s">
        <v>5029</v>
      </c>
      <c r="N776" s="108" t="s">
        <v>5298</v>
      </c>
      <c r="O776" s="108" t="s">
        <v>5299</v>
      </c>
      <c r="V776" t="s">
        <v>2305</v>
      </c>
    </row>
    <row r="777" spans="2:22" hidden="1">
      <c r="B777" s="9">
        <v>8</v>
      </c>
      <c r="C777" s="10" t="s">
        <v>259</v>
      </c>
      <c r="D777" s="11" t="s">
        <v>463</v>
      </c>
      <c r="E777" s="12">
        <v>9</v>
      </c>
      <c r="F777" s="13" t="s">
        <v>644</v>
      </c>
      <c r="G777" s="11" t="s">
        <v>844</v>
      </c>
      <c r="H777" s="14">
        <v>14</v>
      </c>
      <c r="I777" s="15" t="s">
        <v>1271</v>
      </c>
      <c r="J777" s="19" t="s">
        <v>5338</v>
      </c>
      <c r="K777" s="109" t="s">
        <v>5292</v>
      </c>
      <c r="L777" s="109" t="s">
        <v>5339</v>
      </c>
      <c r="M777" s="108" t="s">
        <v>5029</v>
      </c>
      <c r="N777" s="108" t="s">
        <v>5298</v>
      </c>
      <c r="O777" s="108" t="s">
        <v>5299</v>
      </c>
      <c r="V777" t="s">
        <v>1183</v>
      </c>
    </row>
    <row r="778" spans="2:22" hidden="1">
      <c r="B778" s="9">
        <v>8</v>
      </c>
      <c r="C778" s="10" t="s">
        <v>259</v>
      </c>
      <c r="D778" s="11" t="s">
        <v>463</v>
      </c>
      <c r="E778" s="12">
        <v>10</v>
      </c>
      <c r="F778" s="13" t="s">
        <v>658</v>
      </c>
      <c r="G778" s="11" t="s">
        <v>845</v>
      </c>
      <c r="H778" s="14">
        <v>1</v>
      </c>
      <c r="I778" s="15" t="s">
        <v>658</v>
      </c>
      <c r="J778" s="19" t="s">
        <v>5340</v>
      </c>
      <c r="K778" s="109" t="s">
        <v>5341</v>
      </c>
      <c r="L778" s="109" t="s">
        <v>5342</v>
      </c>
      <c r="M778" s="6" t="s">
        <v>5029</v>
      </c>
      <c r="N778" s="6" t="s">
        <v>5343</v>
      </c>
      <c r="O778" s="6" t="s">
        <v>5344</v>
      </c>
      <c r="V778" t="s">
        <v>1586</v>
      </c>
    </row>
    <row r="779" spans="2:22" hidden="1">
      <c r="B779" s="9">
        <v>8</v>
      </c>
      <c r="C779" s="10" t="s">
        <v>259</v>
      </c>
      <c r="D779" s="11" t="s">
        <v>463</v>
      </c>
      <c r="E779" s="12">
        <v>10</v>
      </c>
      <c r="F779" s="13" t="s">
        <v>658</v>
      </c>
      <c r="G779" s="11" t="s">
        <v>845</v>
      </c>
      <c r="H779" s="14">
        <v>2</v>
      </c>
      <c r="I779" s="15" t="s">
        <v>231</v>
      </c>
      <c r="J779" s="19" t="s">
        <v>5345</v>
      </c>
      <c r="K779" s="109" t="s">
        <v>5341</v>
      </c>
      <c r="L779" s="109" t="s">
        <v>5346</v>
      </c>
      <c r="M779" s="6" t="s">
        <v>5029</v>
      </c>
      <c r="N779" s="6" t="s">
        <v>5347</v>
      </c>
      <c r="O779" s="6" t="s">
        <v>5348</v>
      </c>
      <c r="V779" t="s">
        <v>1640</v>
      </c>
    </row>
    <row r="780" spans="2:22" hidden="1">
      <c r="B780" s="9">
        <v>8</v>
      </c>
      <c r="C780" s="10" t="s">
        <v>259</v>
      </c>
      <c r="D780" s="11" t="s">
        <v>463</v>
      </c>
      <c r="E780" s="12">
        <v>10</v>
      </c>
      <c r="F780" s="13" t="s">
        <v>658</v>
      </c>
      <c r="G780" s="11" t="s">
        <v>845</v>
      </c>
      <c r="H780" s="14">
        <v>3</v>
      </c>
      <c r="I780" s="15" t="s">
        <v>1007</v>
      </c>
      <c r="J780" s="19" t="s">
        <v>5349</v>
      </c>
      <c r="K780" s="109" t="s">
        <v>5341</v>
      </c>
      <c r="L780" s="109" t="s">
        <v>5350</v>
      </c>
      <c r="M780" s="6" t="s">
        <v>5029</v>
      </c>
      <c r="N780" s="6" t="s">
        <v>5351</v>
      </c>
      <c r="O780" s="6" t="s">
        <v>5352</v>
      </c>
      <c r="V780" t="s">
        <v>2379</v>
      </c>
    </row>
    <row r="781" spans="2:22" hidden="1">
      <c r="B781" s="9">
        <v>8</v>
      </c>
      <c r="C781" s="10" t="s">
        <v>259</v>
      </c>
      <c r="D781" s="11" t="s">
        <v>463</v>
      </c>
      <c r="E781" s="12">
        <v>10</v>
      </c>
      <c r="F781" s="13" t="s">
        <v>658</v>
      </c>
      <c r="G781" s="11" t="s">
        <v>845</v>
      </c>
      <c r="H781" s="14">
        <v>4</v>
      </c>
      <c r="I781" s="15" t="s">
        <v>1097</v>
      </c>
      <c r="J781" s="19" t="s">
        <v>5353</v>
      </c>
      <c r="K781" s="109" t="s">
        <v>5341</v>
      </c>
      <c r="L781" s="109" t="s">
        <v>5354</v>
      </c>
      <c r="M781" s="6" t="s">
        <v>5029</v>
      </c>
      <c r="N781" s="6" t="s">
        <v>5355</v>
      </c>
      <c r="O781" s="6" t="s">
        <v>5356</v>
      </c>
      <c r="V781" t="s">
        <v>2434</v>
      </c>
    </row>
    <row r="782" spans="2:22" hidden="1">
      <c r="B782" s="9">
        <v>8</v>
      </c>
      <c r="C782" s="10" t="s">
        <v>259</v>
      </c>
      <c r="D782" s="11" t="s">
        <v>463</v>
      </c>
      <c r="E782" s="12">
        <v>10</v>
      </c>
      <c r="F782" s="13" t="s">
        <v>658</v>
      </c>
      <c r="G782" s="11" t="s">
        <v>845</v>
      </c>
      <c r="H782" s="14">
        <v>5</v>
      </c>
      <c r="I782" s="15" t="s">
        <v>1188</v>
      </c>
      <c r="J782" s="19" t="s">
        <v>5357</v>
      </c>
      <c r="K782" s="109" t="s">
        <v>5341</v>
      </c>
      <c r="L782" s="109" t="s">
        <v>5358</v>
      </c>
      <c r="M782" s="6" t="s">
        <v>5029</v>
      </c>
      <c r="N782" s="6" t="s">
        <v>5359</v>
      </c>
      <c r="O782" s="6" t="s">
        <v>5360</v>
      </c>
      <c r="V782" t="s">
        <v>2199</v>
      </c>
    </row>
    <row r="783" spans="2:22" hidden="1">
      <c r="B783" s="9">
        <v>8</v>
      </c>
      <c r="C783" s="10" t="s">
        <v>259</v>
      </c>
      <c r="D783" s="11" t="s">
        <v>463</v>
      </c>
      <c r="E783" s="12">
        <v>10</v>
      </c>
      <c r="F783" s="13" t="s">
        <v>658</v>
      </c>
      <c r="G783" s="11" t="s">
        <v>845</v>
      </c>
      <c r="H783" s="14">
        <v>6</v>
      </c>
      <c r="I783" s="15" t="s">
        <v>1272</v>
      </c>
      <c r="J783" s="19" t="s">
        <v>5361</v>
      </c>
      <c r="K783" s="109" t="s">
        <v>5341</v>
      </c>
      <c r="L783" s="109" t="s">
        <v>5362</v>
      </c>
      <c r="M783" s="6" t="s">
        <v>5029</v>
      </c>
      <c r="N783" s="6" t="s">
        <v>5363</v>
      </c>
      <c r="O783" s="6" t="s">
        <v>5364</v>
      </c>
      <c r="V783" t="s">
        <v>1343</v>
      </c>
    </row>
    <row r="784" spans="2:22" hidden="1">
      <c r="B784" s="9">
        <v>8</v>
      </c>
      <c r="C784" s="10" t="s">
        <v>259</v>
      </c>
      <c r="D784" s="11" t="s">
        <v>463</v>
      </c>
      <c r="E784" s="12">
        <v>10</v>
      </c>
      <c r="F784" s="13" t="s">
        <v>658</v>
      </c>
      <c r="G784" s="11" t="s">
        <v>845</v>
      </c>
      <c r="H784" s="14">
        <v>7</v>
      </c>
      <c r="I784" s="15" t="s">
        <v>1357</v>
      </c>
      <c r="J784" s="19" t="s">
        <v>5365</v>
      </c>
      <c r="K784" s="109" t="s">
        <v>5341</v>
      </c>
      <c r="L784" s="109" t="s">
        <v>5366</v>
      </c>
      <c r="M784" s="6" t="s">
        <v>5029</v>
      </c>
      <c r="N784" s="6" t="s">
        <v>5367</v>
      </c>
      <c r="O784" s="6" t="s">
        <v>5368</v>
      </c>
      <c r="V784" t="s">
        <v>1184</v>
      </c>
    </row>
    <row r="785" spans="2:22" hidden="1">
      <c r="B785" s="9">
        <v>8</v>
      </c>
      <c r="C785" s="10" t="s">
        <v>259</v>
      </c>
      <c r="D785" s="11" t="s">
        <v>463</v>
      </c>
      <c r="E785" s="12">
        <v>10</v>
      </c>
      <c r="F785" s="13" t="s">
        <v>658</v>
      </c>
      <c r="G785" s="11" t="s">
        <v>845</v>
      </c>
      <c r="H785" s="14">
        <v>8</v>
      </c>
      <c r="I785" s="15" t="s">
        <v>1497</v>
      </c>
      <c r="J785" s="19" t="s">
        <v>5369</v>
      </c>
      <c r="K785" s="109" t="s">
        <v>5341</v>
      </c>
      <c r="L785" s="109" t="s">
        <v>5370</v>
      </c>
      <c r="M785" s="6" t="s">
        <v>5029</v>
      </c>
      <c r="N785" s="6" t="s">
        <v>5371</v>
      </c>
      <c r="O785" s="6" t="s">
        <v>5372</v>
      </c>
      <c r="V785" t="s">
        <v>274</v>
      </c>
    </row>
    <row r="786" spans="2:22" hidden="1">
      <c r="B786" s="9">
        <v>8</v>
      </c>
      <c r="C786" s="10" t="s">
        <v>259</v>
      </c>
      <c r="D786" s="11" t="s">
        <v>463</v>
      </c>
      <c r="E786" s="12">
        <v>10</v>
      </c>
      <c r="F786" s="13" t="s">
        <v>658</v>
      </c>
      <c r="G786" s="11" t="s">
        <v>845</v>
      </c>
      <c r="H786" s="14">
        <v>9</v>
      </c>
      <c r="I786" s="15" t="s">
        <v>1554</v>
      </c>
      <c r="J786" s="19" t="s">
        <v>5373</v>
      </c>
      <c r="K786" s="109" t="s">
        <v>5341</v>
      </c>
      <c r="L786" s="109" t="s">
        <v>5374</v>
      </c>
      <c r="M786" s="6" t="s">
        <v>5029</v>
      </c>
      <c r="N786" s="6" t="s">
        <v>5375</v>
      </c>
      <c r="O786" s="6" t="s">
        <v>5376</v>
      </c>
      <c r="V786" t="s">
        <v>612</v>
      </c>
    </row>
    <row r="787" spans="2:22" hidden="1">
      <c r="B787" s="9">
        <v>8</v>
      </c>
      <c r="C787" s="10" t="s">
        <v>259</v>
      </c>
      <c r="D787" s="11" t="s">
        <v>463</v>
      </c>
      <c r="E787" s="12">
        <v>11</v>
      </c>
      <c r="F787" s="13" t="s">
        <v>675</v>
      </c>
      <c r="G787" s="11" t="s">
        <v>846</v>
      </c>
      <c r="H787" s="14">
        <v>1</v>
      </c>
      <c r="I787" s="15" t="s">
        <v>675</v>
      </c>
      <c r="J787" s="19" t="s">
        <v>5377</v>
      </c>
      <c r="K787" s="109" t="s">
        <v>5378</v>
      </c>
      <c r="L787" s="109" t="s">
        <v>5379</v>
      </c>
      <c r="M787" s="6" t="s">
        <v>5029</v>
      </c>
      <c r="N787" s="6" t="s">
        <v>5380</v>
      </c>
      <c r="O787" s="6" t="s">
        <v>5381</v>
      </c>
      <c r="V787" t="s">
        <v>1704</v>
      </c>
    </row>
    <row r="788" spans="2:22" hidden="1">
      <c r="B788" s="9">
        <v>8</v>
      </c>
      <c r="C788" s="10" t="s">
        <v>259</v>
      </c>
      <c r="D788" s="11" t="s">
        <v>463</v>
      </c>
      <c r="E788" s="12">
        <v>11</v>
      </c>
      <c r="F788" s="13" t="s">
        <v>675</v>
      </c>
      <c r="G788" s="11" t="s">
        <v>846</v>
      </c>
      <c r="H788" s="14">
        <v>2</v>
      </c>
      <c r="I788" s="15" t="s">
        <v>926</v>
      </c>
      <c r="J788" s="19" t="s">
        <v>5382</v>
      </c>
      <c r="K788" s="109" t="s">
        <v>5378</v>
      </c>
      <c r="L788" s="109" t="s">
        <v>5383</v>
      </c>
      <c r="M788" s="6" t="s">
        <v>5029</v>
      </c>
      <c r="N788" s="6" t="s">
        <v>5384</v>
      </c>
      <c r="O788" s="6" t="s">
        <v>5385</v>
      </c>
      <c r="V788" t="s">
        <v>283</v>
      </c>
    </row>
    <row r="789" spans="2:22" hidden="1">
      <c r="B789" s="9">
        <v>8</v>
      </c>
      <c r="C789" s="10" t="s">
        <v>259</v>
      </c>
      <c r="D789" s="11" t="s">
        <v>463</v>
      </c>
      <c r="E789" s="12">
        <v>11</v>
      </c>
      <c r="F789" s="13" t="s">
        <v>675</v>
      </c>
      <c r="G789" s="11" t="s">
        <v>846</v>
      </c>
      <c r="H789" s="14">
        <v>3</v>
      </c>
      <c r="I789" s="15" t="s">
        <v>1008</v>
      </c>
      <c r="J789" s="19" t="s">
        <v>5386</v>
      </c>
      <c r="K789" s="109" t="s">
        <v>5378</v>
      </c>
      <c r="L789" s="109" t="s">
        <v>5387</v>
      </c>
      <c r="M789" s="6" t="s">
        <v>5029</v>
      </c>
      <c r="N789" s="6" t="s">
        <v>5388</v>
      </c>
      <c r="O789" s="6" t="s">
        <v>5389</v>
      </c>
      <c r="V789" t="s">
        <v>326</v>
      </c>
    </row>
    <row r="790" spans="2:22" hidden="1">
      <c r="B790" s="9">
        <v>8</v>
      </c>
      <c r="C790" s="10" t="s">
        <v>259</v>
      </c>
      <c r="D790" s="11" t="s">
        <v>463</v>
      </c>
      <c r="E790" s="12">
        <v>11</v>
      </c>
      <c r="F790" s="13" t="s">
        <v>675</v>
      </c>
      <c r="G790" s="11" t="s">
        <v>846</v>
      </c>
      <c r="H790" s="14">
        <v>4</v>
      </c>
      <c r="I790" s="15" t="s">
        <v>1098</v>
      </c>
      <c r="J790" s="19" t="s">
        <v>5390</v>
      </c>
      <c r="K790" s="109" t="s">
        <v>5378</v>
      </c>
      <c r="L790" s="109" t="s">
        <v>5391</v>
      </c>
      <c r="M790" s="6" t="s">
        <v>5029</v>
      </c>
      <c r="N790" s="6" t="s">
        <v>5392</v>
      </c>
      <c r="O790" s="6" t="s">
        <v>5393</v>
      </c>
      <c r="V790" t="s">
        <v>1130</v>
      </c>
    </row>
    <row r="791" spans="2:22" hidden="1">
      <c r="B791" s="9">
        <v>8</v>
      </c>
      <c r="C791" s="10" t="s">
        <v>259</v>
      </c>
      <c r="D791" s="11" t="s">
        <v>463</v>
      </c>
      <c r="E791" s="12">
        <v>11</v>
      </c>
      <c r="F791" s="13" t="s">
        <v>675</v>
      </c>
      <c r="G791" s="11" t="s">
        <v>846</v>
      </c>
      <c r="H791" s="14">
        <v>5</v>
      </c>
      <c r="I791" s="15" t="s">
        <v>1189</v>
      </c>
      <c r="J791" s="19" t="s">
        <v>5394</v>
      </c>
      <c r="K791" s="109" t="s">
        <v>5378</v>
      </c>
      <c r="L791" s="109" t="s">
        <v>5395</v>
      </c>
      <c r="M791" s="6" t="s">
        <v>5029</v>
      </c>
      <c r="N791" s="6" t="s">
        <v>5396</v>
      </c>
      <c r="O791" s="6" t="s">
        <v>5397</v>
      </c>
      <c r="V791" t="s">
        <v>1351</v>
      </c>
    </row>
    <row r="792" spans="2:22" hidden="1">
      <c r="B792" s="9">
        <v>8</v>
      </c>
      <c r="C792" s="10" t="s">
        <v>259</v>
      </c>
      <c r="D792" s="11" t="s">
        <v>463</v>
      </c>
      <c r="E792" s="12">
        <v>11</v>
      </c>
      <c r="F792" s="13" t="s">
        <v>675</v>
      </c>
      <c r="G792" s="11" t="s">
        <v>846</v>
      </c>
      <c r="H792" s="14">
        <v>6</v>
      </c>
      <c r="I792" s="15" t="s">
        <v>1273</v>
      </c>
      <c r="J792" s="19" t="s">
        <v>5398</v>
      </c>
      <c r="K792" s="109" t="s">
        <v>5378</v>
      </c>
      <c r="L792" s="109" t="s">
        <v>5399</v>
      </c>
      <c r="M792" s="6" t="s">
        <v>5029</v>
      </c>
      <c r="N792" s="6" t="s">
        <v>5400</v>
      </c>
      <c r="O792" s="6" t="s">
        <v>5401</v>
      </c>
      <c r="V792" t="s">
        <v>2218</v>
      </c>
    </row>
    <row r="793" spans="2:22" hidden="1">
      <c r="B793" s="9">
        <v>8</v>
      </c>
      <c r="C793" s="10" t="s">
        <v>259</v>
      </c>
      <c r="D793" s="11" t="s">
        <v>463</v>
      </c>
      <c r="E793" s="12">
        <v>12</v>
      </c>
      <c r="F793" s="13" t="s">
        <v>687</v>
      </c>
      <c r="G793" s="11" t="s">
        <v>847</v>
      </c>
      <c r="H793" s="14">
        <v>1</v>
      </c>
      <c r="I793" s="15" t="s">
        <v>1671</v>
      </c>
      <c r="J793" s="19" t="s">
        <v>5402</v>
      </c>
      <c r="K793" s="109" t="s">
        <v>5403</v>
      </c>
      <c r="L793" s="109" t="s">
        <v>5404</v>
      </c>
      <c r="M793" s="6" t="s">
        <v>5029</v>
      </c>
      <c r="N793" s="6" t="s">
        <v>5405</v>
      </c>
      <c r="O793" s="6" t="s">
        <v>5406</v>
      </c>
      <c r="V793" t="s">
        <v>2623</v>
      </c>
    </row>
    <row r="794" spans="2:22" hidden="1">
      <c r="B794" s="9">
        <v>8</v>
      </c>
      <c r="C794" s="10" t="s">
        <v>259</v>
      </c>
      <c r="D794" s="11" t="s">
        <v>463</v>
      </c>
      <c r="E794" s="12">
        <v>12</v>
      </c>
      <c r="F794" s="13" t="s">
        <v>687</v>
      </c>
      <c r="G794" s="11" t="s">
        <v>847</v>
      </c>
      <c r="H794" s="14">
        <v>2</v>
      </c>
      <c r="I794" s="15" t="s">
        <v>927</v>
      </c>
      <c r="J794" s="19" t="s">
        <v>5407</v>
      </c>
      <c r="K794" s="109" t="s">
        <v>5403</v>
      </c>
      <c r="L794" s="109" t="s">
        <v>5408</v>
      </c>
      <c r="M794" s="6" t="s">
        <v>5029</v>
      </c>
      <c r="N794" s="6" t="s">
        <v>5409</v>
      </c>
      <c r="O794" s="6" t="s">
        <v>5410</v>
      </c>
      <c r="V794" t="s">
        <v>2639</v>
      </c>
    </row>
    <row r="795" spans="2:22" hidden="1">
      <c r="B795" s="9">
        <v>8</v>
      </c>
      <c r="C795" s="10" t="s">
        <v>259</v>
      </c>
      <c r="D795" s="11" t="s">
        <v>463</v>
      </c>
      <c r="E795" s="12">
        <v>12</v>
      </c>
      <c r="F795" s="13" t="s">
        <v>687</v>
      </c>
      <c r="G795" s="11" t="s">
        <v>847</v>
      </c>
      <c r="H795" s="14">
        <v>3</v>
      </c>
      <c r="I795" s="15" t="s">
        <v>1009</v>
      </c>
      <c r="J795" s="19" t="s">
        <v>5411</v>
      </c>
      <c r="K795" s="109" t="s">
        <v>5403</v>
      </c>
      <c r="L795" s="109" t="s">
        <v>5412</v>
      </c>
      <c r="M795" s="6" t="s">
        <v>5029</v>
      </c>
      <c r="N795" s="6" t="s">
        <v>5413</v>
      </c>
      <c r="O795" s="6" t="s">
        <v>5414</v>
      </c>
      <c r="V795" t="s">
        <v>1557</v>
      </c>
    </row>
    <row r="796" spans="2:22" hidden="1">
      <c r="B796" s="9">
        <v>8</v>
      </c>
      <c r="C796" s="10" t="s">
        <v>259</v>
      </c>
      <c r="D796" s="11" t="s">
        <v>463</v>
      </c>
      <c r="E796" s="12">
        <v>12</v>
      </c>
      <c r="F796" s="13" t="s">
        <v>687</v>
      </c>
      <c r="G796" s="11" t="s">
        <v>847</v>
      </c>
      <c r="H796" s="14">
        <v>4</v>
      </c>
      <c r="I796" s="15" t="s">
        <v>1099</v>
      </c>
      <c r="J796" s="19" t="s">
        <v>5415</v>
      </c>
      <c r="K796" s="109" t="s">
        <v>5403</v>
      </c>
      <c r="L796" s="109" t="s">
        <v>5416</v>
      </c>
      <c r="M796" s="6" t="s">
        <v>5029</v>
      </c>
      <c r="N796" s="6" t="s">
        <v>5417</v>
      </c>
      <c r="O796" s="6" t="s">
        <v>5418</v>
      </c>
      <c r="V796" t="s">
        <v>1186</v>
      </c>
    </row>
    <row r="797" spans="2:22" hidden="1">
      <c r="B797" s="9">
        <v>8</v>
      </c>
      <c r="C797" s="10" t="s">
        <v>259</v>
      </c>
      <c r="D797" s="11" t="s">
        <v>463</v>
      </c>
      <c r="E797" s="12">
        <v>12</v>
      </c>
      <c r="F797" s="13" t="s">
        <v>687</v>
      </c>
      <c r="G797" s="11" t="s">
        <v>847</v>
      </c>
      <c r="H797" s="14">
        <v>5</v>
      </c>
      <c r="I797" s="15" t="s">
        <v>1190</v>
      </c>
      <c r="J797" s="19" t="s">
        <v>5419</v>
      </c>
      <c r="K797" s="109" t="s">
        <v>5403</v>
      </c>
      <c r="L797" s="109" t="s">
        <v>5420</v>
      </c>
      <c r="M797" s="6" t="s">
        <v>5029</v>
      </c>
      <c r="N797" s="6" t="s">
        <v>5421</v>
      </c>
      <c r="O797" s="6" t="s">
        <v>5422</v>
      </c>
      <c r="V797" t="s">
        <v>1416</v>
      </c>
    </row>
    <row r="798" spans="2:22" hidden="1">
      <c r="B798" s="9">
        <v>8</v>
      </c>
      <c r="C798" s="10" t="s">
        <v>259</v>
      </c>
      <c r="D798" s="11" t="s">
        <v>463</v>
      </c>
      <c r="E798" s="12">
        <v>12</v>
      </c>
      <c r="F798" s="13" t="s">
        <v>687</v>
      </c>
      <c r="G798" s="11" t="s">
        <v>847</v>
      </c>
      <c r="H798" s="14">
        <v>6</v>
      </c>
      <c r="I798" s="15" t="s">
        <v>1274</v>
      </c>
      <c r="J798" s="19" t="s">
        <v>5423</v>
      </c>
      <c r="K798" s="109" t="s">
        <v>5403</v>
      </c>
      <c r="L798" s="109" t="s">
        <v>5424</v>
      </c>
      <c r="M798" s="6" t="s">
        <v>5029</v>
      </c>
      <c r="N798" s="6" t="s">
        <v>5425</v>
      </c>
      <c r="O798" s="6" t="s">
        <v>5426</v>
      </c>
      <c r="V798" t="s">
        <v>1144</v>
      </c>
    </row>
    <row r="799" spans="2:22" hidden="1">
      <c r="B799" s="9">
        <v>8</v>
      </c>
      <c r="C799" s="10" t="s">
        <v>259</v>
      </c>
      <c r="D799" s="11" t="s">
        <v>463</v>
      </c>
      <c r="E799" s="12">
        <v>12</v>
      </c>
      <c r="F799" s="13" t="s">
        <v>687</v>
      </c>
      <c r="G799" s="11" t="s">
        <v>847</v>
      </c>
      <c r="H799" s="14">
        <v>7</v>
      </c>
      <c r="I799" s="15" t="s">
        <v>1358</v>
      </c>
      <c r="J799" s="19" t="s">
        <v>5427</v>
      </c>
      <c r="K799" s="109" t="s">
        <v>5403</v>
      </c>
      <c r="L799" s="109" t="s">
        <v>5428</v>
      </c>
      <c r="M799" s="6" t="s">
        <v>5029</v>
      </c>
      <c r="N799" s="6" t="s">
        <v>5429</v>
      </c>
      <c r="O799" s="6" t="s">
        <v>5430</v>
      </c>
      <c r="V799" t="s">
        <v>2280</v>
      </c>
    </row>
    <row r="800" spans="2:22" hidden="1">
      <c r="B800" s="9">
        <v>8</v>
      </c>
      <c r="C800" s="10" t="s">
        <v>259</v>
      </c>
      <c r="D800" s="11" t="s">
        <v>463</v>
      </c>
      <c r="E800" s="12">
        <v>12</v>
      </c>
      <c r="F800" s="13" t="s">
        <v>687</v>
      </c>
      <c r="G800" s="11" t="s">
        <v>847</v>
      </c>
      <c r="H800" s="14">
        <v>8</v>
      </c>
      <c r="I800" s="15" t="s">
        <v>1434</v>
      </c>
      <c r="J800" s="19" t="s">
        <v>5431</v>
      </c>
      <c r="K800" s="109" t="s">
        <v>5403</v>
      </c>
      <c r="L800" s="109" t="s">
        <v>5432</v>
      </c>
      <c r="M800" s="6" t="s">
        <v>5029</v>
      </c>
      <c r="N800" s="6" t="s">
        <v>5433</v>
      </c>
      <c r="O800" s="6" t="s">
        <v>5434</v>
      </c>
      <c r="V800" t="s">
        <v>1140</v>
      </c>
    </row>
    <row r="801" spans="2:22" hidden="1">
      <c r="B801" s="9">
        <v>8</v>
      </c>
      <c r="C801" s="10" t="s">
        <v>259</v>
      </c>
      <c r="D801" s="11" t="s">
        <v>463</v>
      </c>
      <c r="E801" s="12">
        <v>12</v>
      </c>
      <c r="F801" s="13" t="s">
        <v>687</v>
      </c>
      <c r="G801" s="11" t="s">
        <v>847</v>
      </c>
      <c r="H801" s="14">
        <v>9</v>
      </c>
      <c r="I801" s="15" t="s">
        <v>1498</v>
      </c>
      <c r="J801" s="19" t="s">
        <v>5435</v>
      </c>
      <c r="K801" s="109" t="s">
        <v>5403</v>
      </c>
      <c r="L801" s="109" t="s">
        <v>5436</v>
      </c>
      <c r="M801" s="6" t="s">
        <v>5029</v>
      </c>
      <c r="N801" s="6" t="s">
        <v>5437</v>
      </c>
      <c r="O801" s="6" t="s">
        <v>5438</v>
      </c>
      <c r="V801" t="s">
        <v>1133</v>
      </c>
    </row>
    <row r="802" spans="2:22" hidden="1">
      <c r="B802" s="9">
        <v>8</v>
      </c>
      <c r="C802" s="10" t="s">
        <v>259</v>
      </c>
      <c r="D802" s="11" t="s">
        <v>463</v>
      </c>
      <c r="E802" s="12">
        <v>12</v>
      </c>
      <c r="F802" s="13" t="s">
        <v>687</v>
      </c>
      <c r="G802" s="11" t="s">
        <v>847</v>
      </c>
      <c r="H802" s="14">
        <v>10</v>
      </c>
      <c r="I802" s="15" t="s">
        <v>1555</v>
      </c>
      <c r="J802" s="19" t="s">
        <v>5439</v>
      </c>
      <c r="K802" s="109" t="s">
        <v>5403</v>
      </c>
      <c r="L802" s="109" t="s">
        <v>5440</v>
      </c>
      <c r="M802" s="6" t="s">
        <v>5029</v>
      </c>
      <c r="N802" s="6" t="s">
        <v>5441</v>
      </c>
      <c r="O802" s="6" t="s">
        <v>5442</v>
      </c>
      <c r="V802" t="s">
        <v>1346</v>
      </c>
    </row>
    <row r="803" spans="2:22" hidden="1">
      <c r="B803" s="9">
        <v>8</v>
      </c>
      <c r="C803" s="10" t="s">
        <v>259</v>
      </c>
      <c r="D803" s="11" t="s">
        <v>463</v>
      </c>
      <c r="E803" s="12">
        <v>12</v>
      </c>
      <c r="F803" s="13" t="s">
        <v>687</v>
      </c>
      <c r="G803" s="11" t="s">
        <v>847</v>
      </c>
      <c r="H803" s="14">
        <v>11</v>
      </c>
      <c r="I803" s="15" t="s">
        <v>1237</v>
      </c>
      <c r="J803" s="19" t="s">
        <v>5443</v>
      </c>
      <c r="K803" s="109" t="s">
        <v>5403</v>
      </c>
      <c r="L803" s="109" t="s">
        <v>5444</v>
      </c>
      <c r="M803" s="6" t="s">
        <v>5029</v>
      </c>
      <c r="N803" s="6" t="s">
        <v>5445</v>
      </c>
      <c r="O803" s="6" t="s">
        <v>5446</v>
      </c>
      <c r="V803" t="s">
        <v>1391</v>
      </c>
    </row>
    <row r="804" spans="2:22" hidden="1">
      <c r="B804" s="9">
        <v>8</v>
      </c>
      <c r="C804" s="10" t="s">
        <v>259</v>
      </c>
      <c r="D804" s="11" t="s">
        <v>463</v>
      </c>
      <c r="E804" s="12">
        <v>12</v>
      </c>
      <c r="F804" s="13" t="s">
        <v>687</v>
      </c>
      <c r="G804" s="11" t="s">
        <v>847</v>
      </c>
      <c r="H804" s="14">
        <v>12</v>
      </c>
      <c r="I804" s="15" t="s">
        <v>1639</v>
      </c>
      <c r="J804" s="19" t="s">
        <v>5447</v>
      </c>
      <c r="K804" s="109" t="s">
        <v>5403</v>
      </c>
      <c r="L804" s="109" t="s">
        <v>5448</v>
      </c>
      <c r="M804" s="6" t="s">
        <v>5029</v>
      </c>
      <c r="N804" s="6" t="s">
        <v>5449</v>
      </c>
      <c r="O804" s="6" t="s">
        <v>5450</v>
      </c>
      <c r="V804" t="s">
        <v>1285</v>
      </c>
    </row>
    <row r="805" spans="2:22" hidden="1">
      <c r="B805" s="9">
        <v>8</v>
      </c>
      <c r="C805" s="10" t="s">
        <v>259</v>
      </c>
      <c r="D805" s="11" t="s">
        <v>463</v>
      </c>
      <c r="E805" s="12">
        <v>13</v>
      </c>
      <c r="F805" s="13" t="s">
        <v>698</v>
      </c>
      <c r="G805" s="11" t="s">
        <v>848</v>
      </c>
      <c r="H805" s="14">
        <v>1</v>
      </c>
      <c r="I805" s="15" t="s">
        <v>698</v>
      </c>
      <c r="J805" s="19" t="s">
        <v>5451</v>
      </c>
      <c r="K805" s="109" t="s">
        <v>5452</v>
      </c>
      <c r="L805" s="109" t="s">
        <v>5453</v>
      </c>
      <c r="M805" s="6" t="s">
        <v>5029</v>
      </c>
      <c r="N805" s="6" t="s">
        <v>5454</v>
      </c>
      <c r="O805" s="6" t="s">
        <v>5455</v>
      </c>
      <c r="V805" t="s">
        <v>1542</v>
      </c>
    </row>
    <row r="806" spans="2:22" hidden="1">
      <c r="B806" s="9">
        <v>8</v>
      </c>
      <c r="C806" s="10" t="s">
        <v>259</v>
      </c>
      <c r="D806" s="11" t="s">
        <v>463</v>
      </c>
      <c r="E806" s="12">
        <v>13</v>
      </c>
      <c r="F806" s="13" t="s">
        <v>698</v>
      </c>
      <c r="G806" s="11" t="s">
        <v>848</v>
      </c>
      <c r="H806" s="14">
        <v>2</v>
      </c>
      <c r="I806" s="15" t="s">
        <v>928</v>
      </c>
      <c r="J806" s="19" t="s">
        <v>5456</v>
      </c>
      <c r="K806" s="109" t="s">
        <v>5452</v>
      </c>
      <c r="L806" s="109" t="s">
        <v>5457</v>
      </c>
      <c r="M806" s="6" t="s">
        <v>5029</v>
      </c>
      <c r="N806" s="6" t="s">
        <v>5458</v>
      </c>
      <c r="O806" s="6" t="s">
        <v>5459</v>
      </c>
      <c r="V806" t="s">
        <v>1031</v>
      </c>
    </row>
    <row r="807" spans="2:22" hidden="1">
      <c r="B807" s="9">
        <v>8</v>
      </c>
      <c r="C807" s="10" t="s">
        <v>259</v>
      </c>
      <c r="D807" s="11" t="s">
        <v>463</v>
      </c>
      <c r="E807" s="12">
        <v>13</v>
      </c>
      <c r="F807" s="13" t="s">
        <v>698</v>
      </c>
      <c r="G807" s="11" t="s">
        <v>848</v>
      </c>
      <c r="H807" s="14">
        <v>3</v>
      </c>
      <c r="I807" s="15" t="s">
        <v>1010</v>
      </c>
      <c r="J807" s="19" t="s">
        <v>5460</v>
      </c>
      <c r="K807" s="109" t="s">
        <v>5452</v>
      </c>
      <c r="L807" s="109" t="s">
        <v>5461</v>
      </c>
      <c r="M807" s="6" t="s">
        <v>5029</v>
      </c>
      <c r="N807" s="6" t="s">
        <v>5462</v>
      </c>
      <c r="O807" s="6" t="s">
        <v>5463</v>
      </c>
      <c r="V807" t="s">
        <v>1314</v>
      </c>
    </row>
    <row r="808" spans="2:22" hidden="1">
      <c r="B808" s="9">
        <v>8</v>
      </c>
      <c r="C808" s="10" t="s">
        <v>259</v>
      </c>
      <c r="D808" s="11" t="s">
        <v>463</v>
      </c>
      <c r="E808" s="12">
        <v>13</v>
      </c>
      <c r="F808" s="13" t="s">
        <v>698</v>
      </c>
      <c r="G808" s="11" t="s">
        <v>848</v>
      </c>
      <c r="H808" s="14">
        <v>4</v>
      </c>
      <c r="I808" s="15" t="s">
        <v>1100</v>
      </c>
      <c r="J808" s="19" t="s">
        <v>5464</v>
      </c>
      <c r="K808" s="109" t="s">
        <v>5452</v>
      </c>
      <c r="L808" s="109" t="s">
        <v>5465</v>
      </c>
      <c r="M808" s="6" t="s">
        <v>5029</v>
      </c>
      <c r="N808" s="6" t="s">
        <v>5466</v>
      </c>
      <c r="O808" s="6" t="s">
        <v>5467</v>
      </c>
      <c r="V808" t="s">
        <v>943</v>
      </c>
    </row>
    <row r="809" spans="2:22" hidden="1">
      <c r="B809" s="9">
        <v>8</v>
      </c>
      <c r="C809" s="10" t="s">
        <v>259</v>
      </c>
      <c r="D809" s="11" t="s">
        <v>463</v>
      </c>
      <c r="E809" s="12">
        <v>13</v>
      </c>
      <c r="F809" s="13" t="s">
        <v>698</v>
      </c>
      <c r="G809" s="11" t="s">
        <v>848</v>
      </c>
      <c r="H809" s="14">
        <v>5</v>
      </c>
      <c r="I809" s="15" t="s">
        <v>1191</v>
      </c>
      <c r="J809" s="19" t="s">
        <v>5468</v>
      </c>
      <c r="K809" s="109" t="s">
        <v>5452</v>
      </c>
      <c r="L809" s="109" t="s">
        <v>5469</v>
      </c>
      <c r="M809" s="6" t="s">
        <v>5029</v>
      </c>
      <c r="N809" s="6" t="s">
        <v>5470</v>
      </c>
      <c r="O809" s="6" t="s">
        <v>5471</v>
      </c>
      <c r="V809" t="s">
        <v>1409</v>
      </c>
    </row>
    <row r="810" spans="2:22" hidden="1">
      <c r="B810" s="9">
        <v>8</v>
      </c>
      <c r="C810" s="10" t="s">
        <v>259</v>
      </c>
      <c r="D810" s="11" t="s">
        <v>463</v>
      </c>
      <c r="E810" s="12">
        <v>13</v>
      </c>
      <c r="F810" s="13" t="s">
        <v>698</v>
      </c>
      <c r="G810" s="11" t="s">
        <v>848</v>
      </c>
      <c r="H810" s="14">
        <v>6</v>
      </c>
      <c r="I810" s="15" t="s">
        <v>1275</v>
      </c>
      <c r="J810" s="19" t="s">
        <v>5472</v>
      </c>
      <c r="K810" s="109" t="s">
        <v>5452</v>
      </c>
      <c r="L810" s="109" t="s">
        <v>5473</v>
      </c>
      <c r="M810" s="6" t="s">
        <v>5029</v>
      </c>
      <c r="N810" s="6" t="s">
        <v>5474</v>
      </c>
      <c r="O810" s="6" t="s">
        <v>5475</v>
      </c>
      <c r="V810" t="s">
        <v>1727</v>
      </c>
    </row>
    <row r="811" spans="2:22" hidden="1">
      <c r="B811" s="9">
        <v>8</v>
      </c>
      <c r="C811" s="10" t="s">
        <v>259</v>
      </c>
      <c r="D811" s="11" t="s">
        <v>463</v>
      </c>
      <c r="E811" s="12">
        <v>13</v>
      </c>
      <c r="F811" s="13" t="s">
        <v>698</v>
      </c>
      <c r="G811" s="11" t="s">
        <v>848</v>
      </c>
      <c r="H811" s="14">
        <v>7</v>
      </c>
      <c r="I811" s="15" t="s">
        <v>1435</v>
      </c>
      <c r="J811" s="19" t="s">
        <v>5476</v>
      </c>
      <c r="K811" s="109" t="s">
        <v>5452</v>
      </c>
      <c r="L811" s="109" t="s">
        <v>5477</v>
      </c>
      <c r="M811" s="6" t="s">
        <v>5029</v>
      </c>
      <c r="N811" s="6" t="s">
        <v>5478</v>
      </c>
      <c r="O811" s="6" t="s">
        <v>5479</v>
      </c>
      <c r="V811" t="s">
        <v>2329</v>
      </c>
    </row>
    <row r="812" spans="2:22" hidden="1">
      <c r="B812" s="9">
        <v>9</v>
      </c>
      <c r="C812" s="10" t="s">
        <v>269</v>
      </c>
      <c r="D812" s="11" t="s">
        <v>464</v>
      </c>
      <c r="E812" s="12">
        <v>1</v>
      </c>
      <c r="F812" s="13" t="s">
        <v>269</v>
      </c>
      <c r="G812" s="11" t="s">
        <v>849</v>
      </c>
      <c r="H812" s="14">
        <v>1</v>
      </c>
      <c r="I812" s="15" t="s">
        <v>269</v>
      </c>
      <c r="J812" s="19" t="s">
        <v>5480</v>
      </c>
      <c r="K812" s="109" t="s">
        <v>5481</v>
      </c>
      <c r="L812" s="109" t="s">
        <v>5481</v>
      </c>
      <c r="M812" s="6" t="s">
        <v>5482</v>
      </c>
      <c r="N812" s="6" t="s">
        <v>5483</v>
      </c>
      <c r="O812" s="6" t="s">
        <v>5484</v>
      </c>
      <c r="V812" t="s">
        <v>1229</v>
      </c>
    </row>
    <row r="813" spans="2:22" hidden="1">
      <c r="B813" s="9">
        <v>9</v>
      </c>
      <c r="C813" s="10" t="s">
        <v>269</v>
      </c>
      <c r="D813" s="11" t="s">
        <v>464</v>
      </c>
      <c r="E813" s="12">
        <v>1</v>
      </c>
      <c r="F813" s="13" t="s">
        <v>269</v>
      </c>
      <c r="G813" s="11" t="s">
        <v>849</v>
      </c>
      <c r="H813" s="14">
        <v>2</v>
      </c>
      <c r="I813" s="15" t="s">
        <v>290</v>
      </c>
      <c r="J813" s="19" t="s">
        <v>5485</v>
      </c>
      <c r="K813" s="109" t="s">
        <v>5481</v>
      </c>
      <c r="L813" s="109" t="s">
        <v>5486</v>
      </c>
      <c r="M813" s="6" t="s">
        <v>5482</v>
      </c>
      <c r="N813" s="6" t="s">
        <v>5487</v>
      </c>
      <c r="O813" s="6" t="s">
        <v>5488</v>
      </c>
      <c r="V813" t="s">
        <v>1269</v>
      </c>
    </row>
    <row r="814" spans="2:22" hidden="1">
      <c r="B814" s="9">
        <v>9</v>
      </c>
      <c r="C814" s="10" t="s">
        <v>269</v>
      </c>
      <c r="D814" s="11" t="s">
        <v>464</v>
      </c>
      <c r="E814" s="12">
        <v>1</v>
      </c>
      <c r="F814" s="13" t="s">
        <v>269</v>
      </c>
      <c r="G814" s="11" t="s">
        <v>849</v>
      </c>
      <c r="H814" s="14">
        <v>3</v>
      </c>
      <c r="I814" s="15" t="s">
        <v>367</v>
      </c>
      <c r="J814" s="19" t="s">
        <v>5489</v>
      </c>
      <c r="K814" s="109" t="s">
        <v>5481</v>
      </c>
      <c r="L814" s="109" t="s">
        <v>5490</v>
      </c>
      <c r="M814" s="6" t="s">
        <v>5482</v>
      </c>
      <c r="N814" s="6" t="s">
        <v>5491</v>
      </c>
      <c r="O814" s="6" t="s">
        <v>5492</v>
      </c>
      <c r="V814" t="s">
        <v>1627</v>
      </c>
    </row>
    <row r="815" spans="2:22" hidden="1">
      <c r="B815" s="9">
        <v>9</v>
      </c>
      <c r="C815" s="10" t="s">
        <v>269</v>
      </c>
      <c r="D815" s="11" t="s">
        <v>464</v>
      </c>
      <c r="E815" s="12">
        <v>1</v>
      </c>
      <c r="F815" s="13" t="s">
        <v>269</v>
      </c>
      <c r="G815" s="11" t="s">
        <v>849</v>
      </c>
      <c r="H815" s="14">
        <v>4</v>
      </c>
      <c r="I815" s="15" t="s">
        <v>1192</v>
      </c>
      <c r="J815" s="19" t="s">
        <v>5493</v>
      </c>
      <c r="K815" s="109" t="s">
        <v>5481</v>
      </c>
      <c r="L815" s="109" t="s">
        <v>5494</v>
      </c>
      <c r="M815" s="6" t="s">
        <v>5482</v>
      </c>
      <c r="N815" s="6" t="s">
        <v>5495</v>
      </c>
      <c r="O815" s="6" t="s">
        <v>5496</v>
      </c>
      <c r="V815" t="s">
        <v>2208</v>
      </c>
    </row>
    <row r="816" spans="2:22" hidden="1">
      <c r="B816" s="9">
        <v>9</v>
      </c>
      <c r="C816" s="10" t="s">
        <v>269</v>
      </c>
      <c r="D816" s="11" t="s">
        <v>464</v>
      </c>
      <c r="E816" s="12">
        <v>1</v>
      </c>
      <c r="F816" s="13" t="s">
        <v>269</v>
      </c>
      <c r="G816" s="11" t="s">
        <v>849</v>
      </c>
      <c r="H816" s="14">
        <v>5</v>
      </c>
      <c r="I816" s="15" t="s">
        <v>1276</v>
      </c>
      <c r="J816" s="19" t="s">
        <v>5497</v>
      </c>
      <c r="K816" s="109" t="s">
        <v>5481</v>
      </c>
      <c r="L816" s="109" t="s">
        <v>5498</v>
      </c>
      <c r="M816" s="6" t="s">
        <v>5482</v>
      </c>
      <c r="N816" s="6" t="s">
        <v>5499</v>
      </c>
      <c r="O816" s="6" t="s">
        <v>5500</v>
      </c>
      <c r="V816" t="s">
        <v>1439</v>
      </c>
    </row>
    <row r="817" spans="2:22" hidden="1">
      <c r="B817" s="9">
        <v>9</v>
      </c>
      <c r="C817" s="10" t="s">
        <v>269</v>
      </c>
      <c r="D817" s="11" t="s">
        <v>464</v>
      </c>
      <c r="E817" s="12">
        <v>1</v>
      </c>
      <c r="F817" s="13" t="s">
        <v>269</v>
      </c>
      <c r="G817" s="11" t="s">
        <v>849</v>
      </c>
      <c r="H817" s="14">
        <v>6</v>
      </c>
      <c r="I817" s="15" t="s">
        <v>1359</v>
      </c>
      <c r="J817" s="19" t="s">
        <v>5501</v>
      </c>
      <c r="K817" s="109" t="s">
        <v>5481</v>
      </c>
      <c r="L817" s="109" t="s">
        <v>5502</v>
      </c>
      <c r="M817" s="6" t="s">
        <v>5482</v>
      </c>
      <c r="N817" s="6" t="s">
        <v>5503</v>
      </c>
      <c r="O817" s="6" t="s">
        <v>5504</v>
      </c>
      <c r="V817" t="s">
        <v>2228</v>
      </c>
    </row>
    <row r="818" spans="2:22" hidden="1">
      <c r="B818" s="9">
        <v>9</v>
      </c>
      <c r="C818" s="10" t="s">
        <v>269</v>
      </c>
      <c r="D818" s="11" t="s">
        <v>464</v>
      </c>
      <c r="E818" s="12">
        <v>1</v>
      </c>
      <c r="F818" s="13" t="s">
        <v>269</v>
      </c>
      <c r="G818" s="11" t="s">
        <v>849</v>
      </c>
      <c r="H818" s="14">
        <v>7</v>
      </c>
      <c r="I818" s="15" t="s">
        <v>1556</v>
      </c>
      <c r="J818" s="19" t="s">
        <v>5505</v>
      </c>
      <c r="K818" s="109" t="s">
        <v>5481</v>
      </c>
      <c r="L818" s="109" t="s">
        <v>5506</v>
      </c>
      <c r="M818" s="6" t="s">
        <v>5482</v>
      </c>
      <c r="N818" s="6" t="s">
        <v>5507</v>
      </c>
      <c r="O818" s="6" t="s">
        <v>5508</v>
      </c>
      <c r="V818" t="s">
        <v>1625</v>
      </c>
    </row>
    <row r="819" spans="2:22" hidden="1">
      <c r="B819" s="9">
        <v>9</v>
      </c>
      <c r="C819" s="10" t="s">
        <v>269</v>
      </c>
      <c r="D819" s="11" t="s">
        <v>464</v>
      </c>
      <c r="E819" s="12">
        <v>1</v>
      </c>
      <c r="F819" s="13" t="s">
        <v>269</v>
      </c>
      <c r="G819" s="11" t="s">
        <v>849</v>
      </c>
      <c r="H819" s="14">
        <v>8</v>
      </c>
      <c r="I819" s="15" t="s">
        <v>1601</v>
      </c>
      <c r="J819" s="19" t="s">
        <v>5509</v>
      </c>
      <c r="K819" s="109" t="s">
        <v>5481</v>
      </c>
      <c r="L819" s="109" t="s">
        <v>5510</v>
      </c>
      <c r="M819" s="6" t="s">
        <v>5482</v>
      </c>
      <c r="N819" s="6" t="s">
        <v>5511</v>
      </c>
      <c r="O819" s="6" t="s">
        <v>5512</v>
      </c>
      <c r="V819" t="s">
        <v>1220</v>
      </c>
    </row>
    <row r="820" spans="2:22" hidden="1">
      <c r="B820" s="9">
        <v>9</v>
      </c>
      <c r="C820" s="10" t="s">
        <v>269</v>
      </c>
      <c r="D820" s="11" t="s">
        <v>464</v>
      </c>
      <c r="E820" s="12">
        <v>1</v>
      </c>
      <c r="F820" s="13" t="s">
        <v>269</v>
      </c>
      <c r="G820" s="11" t="s">
        <v>849</v>
      </c>
      <c r="H820" s="14">
        <v>9</v>
      </c>
      <c r="I820" s="15" t="s">
        <v>1640</v>
      </c>
      <c r="J820" s="19" t="s">
        <v>5513</v>
      </c>
      <c r="K820" s="109" t="s">
        <v>5481</v>
      </c>
      <c r="L820" s="109" t="s">
        <v>5514</v>
      </c>
      <c r="M820" s="6" t="s">
        <v>5482</v>
      </c>
      <c r="N820" s="6" t="s">
        <v>5515</v>
      </c>
      <c r="O820" s="6" t="s">
        <v>5516</v>
      </c>
      <c r="V820" t="s">
        <v>2243</v>
      </c>
    </row>
    <row r="821" spans="2:22" hidden="1">
      <c r="B821" s="9">
        <v>9</v>
      </c>
      <c r="C821" s="10" t="s">
        <v>269</v>
      </c>
      <c r="D821" s="11" t="s">
        <v>464</v>
      </c>
      <c r="E821" s="12">
        <v>1</v>
      </c>
      <c r="F821" s="13" t="s">
        <v>269</v>
      </c>
      <c r="G821" s="11" t="s">
        <v>849</v>
      </c>
      <c r="H821" s="14">
        <v>10</v>
      </c>
      <c r="I821" s="15" t="s">
        <v>1672</v>
      </c>
      <c r="J821" s="19" t="s">
        <v>5517</v>
      </c>
      <c r="K821" s="109" t="s">
        <v>5481</v>
      </c>
      <c r="L821" s="109" t="s">
        <v>5518</v>
      </c>
      <c r="M821" s="6" t="s">
        <v>5482</v>
      </c>
      <c r="N821" s="6" t="s">
        <v>5519</v>
      </c>
      <c r="O821" s="6" t="s">
        <v>5520</v>
      </c>
      <c r="V821" t="s">
        <v>744</v>
      </c>
    </row>
    <row r="822" spans="2:22" hidden="1">
      <c r="B822" s="9">
        <v>9</v>
      </c>
      <c r="C822" s="10" t="s">
        <v>269</v>
      </c>
      <c r="D822" s="11" t="s">
        <v>464</v>
      </c>
      <c r="E822" s="12">
        <v>1</v>
      </c>
      <c r="F822" s="13" t="s">
        <v>269</v>
      </c>
      <c r="G822" s="11" t="s">
        <v>849</v>
      </c>
      <c r="H822" s="14">
        <v>11</v>
      </c>
      <c r="I822" s="15" t="s">
        <v>577</v>
      </c>
      <c r="J822" s="19" t="s">
        <v>5521</v>
      </c>
      <c r="K822" s="109" t="s">
        <v>5481</v>
      </c>
      <c r="L822" s="109" t="s">
        <v>5522</v>
      </c>
      <c r="M822" s="6" t="s">
        <v>5482</v>
      </c>
      <c r="N822" s="6" t="s">
        <v>5523</v>
      </c>
      <c r="O822" s="6" t="s">
        <v>5524</v>
      </c>
      <c r="V822" t="s">
        <v>751</v>
      </c>
    </row>
    <row r="823" spans="2:22" hidden="1">
      <c r="B823" s="9">
        <v>9</v>
      </c>
      <c r="C823" s="10" t="s">
        <v>269</v>
      </c>
      <c r="D823" s="11" t="s">
        <v>464</v>
      </c>
      <c r="E823" s="12">
        <v>1</v>
      </c>
      <c r="F823" s="13" t="s">
        <v>269</v>
      </c>
      <c r="G823" s="11" t="s">
        <v>849</v>
      </c>
      <c r="H823" s="14">
        <v>12</v>
      </c>
      <c r="I823" s="15" t="s">
        <v>1721</v>
      </c>
      <c r="J823" s="19" t="s">
        <v>5525</v>
      </c>
      <c r="K823" s="109" t="s">
        <v>5481</v>
      </c>
      <c r="L823" s="109" t="s">
        <v>5526</v>
      </c>
      <c r="M823" s="6" t="s">
        <v>5482</v>
      </c>
      <c r="N823" s="6" t="s">
        <v>5527</v>
      </c>
      <c r="O823" s="6" t="s">
        <v>5528</v>
      </c>
      <c r="V823" t="s">
        <v>1305</v>
      </c>
    </row>
    <row r="824" spans="2:22" hidden="1">
      <c r="B824" s="9">
        <v>9</v>
      </c>
      <c r="C824" s="10" t="s">
        <v>269</v>
      </c>
      <c r="D824" s="11" t="s">
        <v>464</v>
      </c>
      <c r="E824" s="12">
        <v>1</v>
      </c>
      <c r="F824" s="13" t="s">
        <v>269</v>
      </c>
      <c r="G824" s="11" t="s">
        <v>849</v>
      </c>
      <c r="H824" s="14">
        <v>13</v>
      </c>
      <c r="I824" s="15" t="s">
        <v>1740</v>
      </c>
      <c r="J824" s="19" t="s">
        <v>5529</v>
      </c>
      <c r="K824" s="109" t="s">
        <v>5481</v>
      </c>
      <c r="L824" s="109" t="s">
        <v>5530</v>
      </c>
      <c r="M824" s="6" t="s">
        <v>5482</v>
      </c>
      <c r="N824" s="6" t="s">
        <v>5531</v>
      </c>
      <c r="O824" s="6" t="s">
        <v>5532</v>
      </c>
      <c r="V824" t="s">
        <v>1114</v>
      </c>
    </row>
    <row r="825" spans="2:22" hidden="1">
      <c r="B825" s="9">
        <v>9</v>
      </c>
      <c r="C825" s="10" t="s">
        <v>269</v>
      </c>
      <c r="D825" s="11" t="s">
        <v>464</v>
      </c>
      <c r="E825" s="12">
        <v>1</v>
      </c>
      <c r="F825" s="13" t="s">
        <v>269</v>
      </c>
      <c r="G825" s="11" t="s">
        <v>849</v>
      </c>
      <c r="H825" s="14">
        <v>14</v>
      </c>
      <c r="I825" s="15" t="s">
        <v>1756</v>
      </c>
      <c r="J825" s="19" t="s">
        <v>5533</v>
      </c>
      <c r="K825" s="109" t="s">
        <v>5481</v>
      </c>
      <c r="L825" s="109" t="s">
        <v>5534</v>
      </c>
      <c r="M825" s="6" t="s">
        <v>5482</v>
      </c>
      <c r="N825" s="6" t="s">
        <v>5535</v>
      </c>
      <c r="O825" s="6" t="s">
        <v>5536</v>
      </c>
      <c r="V825" t="s">
        <v>1482</v>
      </c>
    </row>
    <row r="826" spans="2:22" hidden="1">
      <c r="B826" s="9">
        <v>9</v>
      </c>
      <c r="C826" s="10" t="s">
        <v>269</v>
      </c>
      <c r="D826" s="11" t="s">
        <v>464</v>
      </c>
      <c r="E826" s="12">
        <v>1</v>
      </c>
      <c r="F826" s="13" t="s">
        <v>269</v>
      </c>
      <c r="G826" s="11" t="s">
        <v>849</v>
      </c>
      <c r="H826" s="14">
        <v>15</v>
      </c>
      <c r="I826" s="15" t="s">
        <v>1769</v>
      </c>
      <c r="J826" s="19" t="s">
        <v>5537</v>
      </c>
      <c r="K826" s="109" t="s">
        <v>5481</v>
      </c>
      <c r="L826" s="109" t="s">
        <v>5538</v>
      </c>
      <c r="M826" s="6" t="s">
        <v>5482</v>
      </c>
      <c r="N826" s="6" t="s">
        <v>5539</v>
      </c>
      <c r="O826" s="6" t="s">
        <v>5540</v>
      </c>
      <c r="V826" t="s">
        <v>1069</v>
      </c>
    </row>
    <row r="827" spans="2:22" hidden="1">
      <c r="B827" s="9">
        <v>9</v>
      </c>
      <c r="C827" s="10" t="s">
        <v>269</v>
      </c>
      <c r="D827" s="11" t="s">
        <v>464</v>
      </c>
      <c r="E827" s="12">
        <v>1</v>
      </c>
      <c r="F827" s="13" t="s">
        <v>269</v>
      </c>
      <c r="G827" s="11" t="s">
        <v>849</v>
      </c>
      <c r="H827" s="14">
        <v>16</v>
      </c>
      <c r="I827" s="15" t="s">
        <v>1782</v>
      </c>
      <c r="J827" s="19" t="s">
        <v>5541</v>
      </c>
      <c r="K827" s="109" t="s">
        <v>5481</v>
      </c>
      <c r="L827" s="109" t="s">
        <v>5542</v>
      </c>
      <c r="M827" s="6" t="s">
        <v>5482</v>
      </c>
      <c r="N827" s="6" t="s">
        <v>5543</v>
      </c>
      <c r="O827" s="6" t="s">
        <v>5544</v>
      </c>
      <c r="V827" t="s">
        <v>2631</v>
      </c>
    </row>
    <row r="828" spans="2:22" hidden="1">
      <c r="B828" s="9">
        <v>9</v>
      </c>
      <c r="C828" s="10" t="s">
        <v>269</v>
      </c>
      <c r="D828" s="11" t="s">
        <v>464</v>
      </c>
      <c r="E828" s="12">
        <v>1</v>
      </c>
      <c r="F828" s="13" t="s">
        <v>269</v>
      </c>
      <c r="G828" s="11" t="s">
        <v>849</v>
      </c>
      <c r="H828" s="14">
        <v>17</v>
      </c>
      <c r="I828" s="15" t="s">
        <v>646</v>
      </c>
      <c r="J828" s="19" t="s">
        <v>5545</v>
      </c>
      <c r="K828" s="109" t="s">
        <v>5481</v>
      </c>
      <c r="L828" s="109" t="s">
        <v>5546</v>
      </c>
      <c r="M828" s="6" t="s">
        <v>5482</v>
      </c>
      <c r="N828" s="6" t="s">
        <v>5547</v>
      </c>
      <c r="O828" s="6" t="s">
        <v>5548</v>
      </c>
      <c r="V828" t="s">
        <v>2272</v>
      </c>
    </row>
    <row r="829" spans="2:22" hidden="1">
      <c r="B829" s="9">
        <v>9</v>
      </c>
      <c r="C829" s="10" t="s">
        <v>269</v>
      </c>
      <c r="D829" s="11" t="s">
        <v>464</v>
      </c>
      <c r="E829" s="12">
        <v>1</v>
      </c>
      <c r="F829" s="13" t="s">
        <v>269</v>
      </c>
      <c r="G829" s="11" t="s">
        <v>849</v>
      </c>
      <c r="H829" s="14">
        <v>18</v>
      </c>
      <c r="I829" s="15" t="s">
        <v>1101</v>
      </c>
      <c r="J829" s="19" t="s">
        <v>5549</v>
      </c>
      <c r="K829" s="109" t="s">
        <v>5481</v>
      </c>
      <c r="L829" s="109" t="s">
        <v>5550</v>
      </c>
      <c r="M829" s="6" t="s">
        <v>5482</v>
      </c>
      <c r="N829" s="6" t="s">
        <v>5551</v>
      </c>
      <c r="O829" s="6" t="s">
        <v>5552</v>
      </c>
      <c r="V829" t="s">
        <v>588</v>
      </c>
    </row>
    <row r="830" spans="2:22" hidden="1">
      <c r="B830" s="9">
        <v>9</v>
      </c>
      <c r="C830" s="10" t="s">
        <v>269</v>
      </c>
      <c r="D830" s="11" t="s">
        <v>464</v>
      </c>
      <c r="E830" s="12">
        <v>1</v>
      </c>
      <c r="F830" s="13" t="s">
        <v>269</v>
      </c>
      <c r="G830" s="11" t="s">
        <v>849</v>
      </c>
      <c r="H830" s="14">
        <v>19</v>
      </c>
      <c r="I830" s="15" t="s">
        <v>1499</v>
      </c>
      <c r="J830" s="19" t="s">
        <v>5553</v>
      </c>
      <c r="K830" s="109" t="s">
        <v>5481</v>
      </c>
      <c r="L830" s="109" t="s">
        <v>5554</v>
      </c>
      <c r="M830" s="6" t="s">
        <v>5482</v>
      </c>
      <c r="N830" s="6" t="s">
        <v>5555</v>
      </c>
      <c r="O830" s="6" t="s">
        <v>5556</v>
      </c>
      <c r="V830" t="s">
        <v>1313</v>
      </c>
    </row>
    <row r="831" spans="2:22" hidden="1">
      <c r="B831" s="9">
        <v>9</v>
      </c>
      <c r="C831" s="10" t="s">
        <v>269</v>
      </c>
      <c r="D831" s="11" t="s">
        <v>464</v>
      </c>
      <c r="E831" s="12">
        <v>2</v>
      </c>
      <c r="F831" s="13" t="s">
        <v>202</v>
      </c>
      <c r="G831" s="11" t="s">
        <v>850</v>
      </c>
      <c r="H831" s="14">
        <v>1</v>
      </c>
      <c r="I831" s="15" t="s">
        <v>202</v>
      </c>
      <c r="J831" s="19" t="s">
        <v>5557</v>
      </c>
      <c r="K831" s="109" t="s">
        <v>5558</v>
      </c>
      <c r="L831" s="109" t="s">
        <v>5559</v>
      </c>
      <c r="M831" s="6" t="s">
        <v>5482</v>
      </c>
      <c r="N831" s="6" t="s">
        <v>5560</v>
      </c>
      <c r="O831" s="6" t="s">
        <v>5561</v>
      </c>
      <c r="V831" t="s">
        <v>1434</v>
      </c>
    </row>
    <row r="832" spans="2:22" hidden="1">
      <c r="B832" s="9">
        <v>9</v>
      </c>
      <c r="C832" s="10" t="s">
        <v>269</v>
      </c>
      <c r="D832" s="11" t="s">
        <v>464</v>
      </c>
      <c r="E832" s="12">
        <v>2</v>
      </c>
      <c r="F832" s="13" t="s">
        <v>202</v>
      </c>
      <c r="G832" s="11" t="s">
        <v>850</v>
      </c>
      <c r="H832" s="14">
        <v>2</v>
      </c>
      <c r="I832" s="15" t="s">
        <v>919</v>
      </c>
      <c r="J832" s="19" t="s">
        <v>5562</v>
      </c>
      <c r="K832" s="109" t="s">
        <v>5558</v>
      </c>
      <c r="L832" s="109" t="s">
        <v>5563</v>
      </c>
      <c r="M832" s="6" t="s">
        <v>5482</v>
      </c>
      <c r="N832" s="6" t="s">
        <v>5564</v>
      </c>
      <c r="O832" s="6" t="s">
        <v>5565</v>
      </c>
      <c r="V832" t="s">
        <v>1332</v>
      </c>
    </row>
    <row r="833" spans="2:22" hidden="1">
      <c r="B833" s="9">
        <v>9</v>
      </c>
      <c r="C833" s="10" t="s">
        <v>269</v>
      </c>
      <c r="D833" s="11" t="s">
        <v>464</v>
      </c>
      <c r="E833" s="12">
        <v>2</v>
      </c>
      <c r="F833" s="13" t="s">
        <v>202</v>
      </c>
      <c r="G833" s="11" t="s">
        <v>850</v>
      </c>
      <c r="H833" s="14">
        <v>3</v>
      </c>
      <c r="I833" s="15" t="s">
        <v>270</v>
      </c>
      <c r="J833" s="19" t="s">
        <v>5566</v>
      </c>
      <c r="K833" s="109" t="s">
        <v>5558</v>
      </c>
      <c r="L833" s="109" t="s">
        <v>5567</v>
      </c>
      <c r="M833" s="6" t="s">
        <v>5482</v>
      </c>
      <c r="N833" s="6" t="s">
        <v>5568</v>
      </c>
      <c r="O833" s="6" t="s">
        <v>5569</v>
      </c>
      <c r="V833" t="s">
        <v>2426</v>
      </c>
    </row>
    <row r="834" spans="2:22" hidden="1">
      <c r="B834" s="9">
        <v>9</v>
      </c>
      <c r="C834" s="10" t="s">
        <v>269</v>
      </c>
      <c r="D834" s="11" t="s">
        <v>464</v>
      </c>
      <c r="E834" s="12">
        <v>2</v>
      </c>
      <c r="F834" s="13" t="s">
        <v>202</v>
      </c>
      <c r="G834" s="11" t="s">
        <v>850</v>
      </c>
      <c r="H834" s="14">
        <v>4</v>
      </c>
      <c r="I834" s="15" t="s">
        <v>1193</v>
      </c>
      <c r="J834" s="19" t="s">
        <v>5570</v>
      </c>
      <c r="K834" s="109" t="s">
        <v>5558</v>
      </c>
      <c r="L834" s="109" t="s">
        <v>5571</v>
      </c>
      <c r="M834" s="6" t="s">
        <v>5482</v>
      </c>
      <c r="N834" s="6" t="s">
        <v>5572</v>
      </c>
      <c r="O834" s="6" t="s">
        <v>5573</v>
      </c>
      <c r="V834" t="s">
        <v>1476</v>
      </c>
    </row>
    <row r="835" spans="2:22" hidden="1">
      <c r="B835" s="9">
        <v>9</v>
      </c>
      <c r="C835" s="10" t="s">
        <v>269</v>
      </c>
      <c r="D835" s="11" t="s">
        <v>464</v>
      </c>
      <c r="E835" s="12">
        <v>2</v>
      </c>
      <c r="F835" s="13" t="s">
        <v>202</v>
      </c>
      <c r="G835" s="11" t="s">
        <v>850</v>
      </c>
      <c r="H835" s="14">
        <v>5</v>
      </c>
      <c r="I835" s="15" t="s">
        <v>1277</v>
      </c>
      <c r="J835" s="19" t="s">
        <v>5574</v>
      </c>
      <c r="K835" s="109" t="s">
        <v>5558</v>
      </c>
      <c r="L835" s="109" t="s">
        <v>5575</v>
      </c>
      <c r="M835" s="6" t="s">
        <v>5482</v>
      </c>
      <c r="N835" s="6" t="s">
        <v>5576</v>
      </c>
      <c r="O835" s="6" t="s">
        <v>5577</v>
      </c>
      <c r="V835" t="s">
        <v>2637</v>
      </c>
    </row>
    <row r="836" spans="2:22" hidden="1">
      <c r="B836" s="9">
        <v>9</v>
      </c>
      <c r="C836" s="10" t="s">
        <v>269</v>
      </c>
      <c r="D836" s="11" t="s">
        <v>464</v>
      </c>
      <c r="E836" s="12">
        <v>2</v>
      </c>
      <c r="F836" s="13" t="s">
        <v>202</v>
      </c>
      <c r="G836" s="11" t="s">
        <v>850</v>
      </c>
      <c r="H836" s="14">
        <v>6</v>
      </c>
      <c r="I836" s="15" t="s">
        <v>1360</v>
      </c>
      <c r="J836" s="19" t="s">
        <v>5578</v>
      </c>
      <c r="K836" s="109" t="s">
        <v>5558</v>
      </c>
      <c r="L836" s="109" t="s">
        <v>5579</v>
      </c>
      <c r="M836" s="6" t="s">
        <v>5482</v>
      </c>
      <c r="N836" s="6" t="s">
        <v>5580</v>
      </c>
      <c r="O836" s="6" t="s">
        <v>5581</v>
      </c>
      <c r="V836" t="s">
        <v>2644</v>
      </c>
    </row>
    <row r="837" spans="2:22" hidden="1">
      <c r="B837" s="9">
        <v>9</v>
      </c>
      <c r="C837" s="10" t="s">
        <v>269</v>
      </c>
      <c r="D837" s="11" t="s">
        <v>464</v>
      </c>
      <c r="E837" s="12">
        <v>2</v>
      </c>
      <c r="F837" s="13" t="s">
        <v>202</v>
      </c>
      <c r="G837" s="11" t="s">
        <v>850</v>
      </c>
      <c r="H837" s="14">
        <v>7</v>
      </c>
      <c r="I837" s="15" t="s">
        <v>1436</v>
      </c>
      <c r="J837" s="19" t="s">
        <v>5582</v>
      </c>
      <c r="K837" s="109" t="s">
        <v>5558</v>
      </c>
      <c r="L837" s="109" t="s">
        <v>5583</v>
      </c>
      <c r="M837" s="6" t="s">
        <v>5482</v>
      </c>
      <c r="N837" s="6" t="s">
        <v>5584</v>
      </c>
      <c r="O837" s="6" t="s">
        <v>5585</v>
      </c>
      <c r="V837" t="s">
        <v>565</v>
      </c>
    </row>
    <row r="838" spans="2:22" hidden="1">
      <c r="B838" s="9">
        <v>9</v>
      </c>
      <c r="C838" s="10" t="s">
        <v>269</v>
      </c>
      <c r="D838" s="11" t="s">
        <v>464</v>
      </c>
      <c r="E838" s="12">
        <v>2</v>
      </c>
      <c r="F838" s="13" t="s">
        <v>202</v>
      </c>
      <c r="G838" s="11" t="s">
        <v>850</v>
      </c>
      <c r="H838" s="14">
        <v>8</v>
      </c>
      <c r="I838" s="15" t="s">
        <v>1500</v>
      </c>
      <c r="J838" s="19" t="s">
        <v>5586</v>
      </c>
      <c r="K838" s="109" t="s">
        <v>5558</v>
      </c>
      <c r="L838" s="109" t="s">
        <v>5587</v>
      </c>
      <c r="M838" s="6" t="s">
        <v>5482</v>
      </c>
      <c r="N838" s="6" t="s">
        <v>5588</v>
      </c>
      <c r="O838" s="6" t="s">
        <v>5589</v>
      </c>
      <c r="V838" t="s">
        <v>763</v>
      </c>
    </row>
    <row r="839" spans="2:22" hidden="1">
      <c r="B839" s="9">
        <v>9</v>
      </c>
      <c r="C839" s="10" t="s">
        <v>269</v>
      </c>
      <c r="D839" s="11" t="s">
        <v>464</v>
      </c>
      <c r="E839" s="12">
        <v>3</v>
      </c>
      <c r="F839" s="13" t="s">
        <v>260</v>
      </c>
      <c r="G839" s="11" t="s">
        <v>851</v>
      </c>
      <c r="H839" s="14">
        <v>1</v>
      </c>
      <c r="I839" s="15" t="s">
        <v>1557</v>
      </c>
      <c r="J839" s="19" t="s">
        <v>5590</v>
      </c>
      <c r="K839" s="109" t="s">
        <v>5591</v>
      </c>
      <c r="L839" s="109" t="s">
        <v>5592</v>
      </c>
      <c r="M839" s="6" t="s">
        <v>5482</v>
      </c>
      <c r="N839" s="6" t="s">
        <v>5593</v>
      </c>
      <c r="O839" s="6" t="s">
        <v>5594</v>
      </c>
      <c r="V839" t="s">
        <v>1286</v>
      </c>
    </row>
    <row r="840" spans="2:22" hidden="1">
      <c r="B840" s="9">
        <v>9</v>
      </c>
      <c r="C840" s="10" t="s">
        <v>269</v>
      </c>
      <c r="D840" s="11" t="s">
        <v>464</v>
      </c>
      <c r="E840" s="12">
        <v>3</v>
      </c>
      <c r="F840" s="13" t="s">
        <v>260</v>
      </c>
      <c r="G840" s="11" t="s">
        <v>851</v>
      </c>
      <c r="H840" s="14">
        <v>2</v>
      </c>
      <c r="I840" s="15" t="s">
        <v>929</v>
      </c>
      <c r="J840" s="19" t="s">
        <v>5595</v>
      </c>
      <c r="K840" s="109" t="s">
        <v>5591</v>
      </c>
      <c r="L840" s="109" t="s">
        <v>5596</v>
      </c>
      <c r="M840" s="6" t="s">
        <v>5482</v>
      </c>
      <c r="N840" s="6" t="s">
        <v>5597</v>
      </c>
      <c r="O840" s="6" t="s">
        <v>5598</v>
      </c>
      <c r="V840" t="s">
        <v>1663</v>
      </c>
    </row>
    <row r="841" spans="2:22" hidden="1">
      <c r="B841" s="9">
        <v>9</v>
      </c>
      <c r="C841" s="10" t="s">
        <v>269</v>
      </c>
      <c r="D841" s="11" t="s">
        <v>464</v>
      </c>
      <c r="E841" s="12">
        <v>3</v>
      </c>
      <c r="F841" s="13" t="s">
        <v>260</v>
      </c>
      <c r="G841" s="11" t="s">
        <v>851</v>
      </c>
      <c r="H841" s="14">
        <v>3</v>
      </c>
      <c r="I841" s="15" t="s">
        <v>1011</v>
      </c>
      <c r="J841" s="19" t="s">
        <v>5599</v>
      </c>
      <c r="K841" s="109" t="s">
        <v>5591</v>
      </c>
      <c r="L841" s="109" t="s">
        <v>5600</v>
      </c>
      <c r="M841" s="6" t="s">
        <v>5482</v>
      </c>
      <c r="N841" s="6" t="s">
        <v>5601</v>
      </c>
      <c r="O841" s="6" t="s">
        <v>5602</v>
      </c>
      <c r="V841" t="s">
        <v>2343</v>
      </c>
    </row>
    <row r="842" spans="2:22" hidden="1">
      <c r="B842" s="9">
        <v>9</v>
      </c>
      <c r="C842" s="10" t="s">
        <v>269</v>
      </c>
      <c r="D842" s="11" t="s">
        <v>464</v>
      </c>
      <c r="E842" s="12">
        <v>3</v>
      </c>
      <c r="F842" s="13" t="s">
        <v>260</v>
      </c>
      <c r="G842" s="11" t="s">
        <v>851</v>
      </c>
      <c r="H842" s="14">
        <v>4</v>
      </c>
      <c r="I842" s="15" t="s">
        <v>1102</v>
      </c>
      <c r="J842" s="19" t="s">
        <v>5603</v>
      </c>
      <c r="K842" s="109" t="s">
        <v>5591</v>
      </c>
      <c r="L842" s="109" t="s">
        <v>5604</v>
      </c>
      <c r="M842" s="6" t="s">
        <v>5482</v>
      </c>
      <c r="N842" s="6" t="s">
        <v>5605</v>
      </c>
      <c r="O842" s="6" t="s">
        <v>5606</v>
      </c>
      <c r="V842" t="s">
        <v>1145</v>
      </c>
    </row>
    <row r="843" spans="2:22" hidden="1">
      <c r="B843" s="9">
        <v>9</v>
      </c>
      <c r="C843" s="10" t="s">
        <v>269</v>
      </c>
      <c r="D843" s="11" t="s">
        <v>464</v>
      </c>
      <c r="E843" s="12">
        <v>3</v>
      </c>
      <c r="F843" s="13" t="s">
        <v>260</v>
      </c>
      <c r="G843" s="11" t="s">
        <v>851</v>
      </c>
      <c r="H843" s="14">
        <v>5</v>
      </c>
      <c r="I843" s="15" t="s">
        <v>1194</v>
      </c>
      <c r="J843" s="19" t="s">
        <v>5607</v>
      </c>
      <c r="K843" s="109" t="s">
        <v>5591</v>
      </c>
      <c r="L843" s="109" t="s">
        <v>5608</v>
      </c>
      <c r="M843" s="6" t="s">
        <v>5482</v>
      </c>
      <c r="N843" s="6" t="s">
        <v>5609</v>
      </c>
      <c r="O843" s="6" t="s">
        <v>5610</v>
      </c>
      <c r="V843" t="s">
        <v>1472</v>
      </c>
    </row>
    <row r="844" spans="2:22" hidden="1">
      <c r="B844" s="9">
        <v>9</v>
      </c>
      <c r="C844" s="10" t="s">
        <v>269</v>
      </c>
      <c r="D844" s="11" t="s">
        <v>464</v>
      </c>
      <c r="E844" s="12">
        <v>3</v>
      </c>
      <c r="F844" s="13" t="s">
        <v>260</v>
      </c>
      <c r="G844" s="11" t="s">
        <v>851</v>
      </c>
      <c r="H844" s="14">
        <v>6</v>
      </c>
      <c r="I844" s="15" t="s">
        <v>1278</v>
      </c>
      <c r="J844" s="19" t="s">
        <v>5611</v>
      </c>
      <c r="K844" s="109" t="s">
        <v>5591</v>
      </c>
      <c r="L844" s="109" t="s">
        <v>5612</v>
      </c>
      <c r="M844" s="6" t="s">
        <v>5482</v>
      </c>
      <c r="N844" s="6" t="s">
        <v>5613</v>
      </c>
      <c r="O844" s="6" t="s">
        <v>5614</v>
      </c>
      <c r="V844" t="s">
        <v>2308</v>
      </c>
    </row>
    <row r="845" spans="2:22" hidden="1">
      <c r="B845" s="9">
        <v>9</v>
      </c>
      <c r="C845" s="10" t="s">
        <v>269</v>
      </c>
      <c r="D845" s="11" t="s">
        <v>464</v>
      </c>
      <c r="E845" s="12">
        <v>3</v>
      </c>
      <c r="F845" s="13" t="s">
        <v>260</v>
      </c>
      <c r="G845" s="11" t="s">
        <v>851</v>
      </c>
      <c r="H845" s="14">
        <v>7</v>
      </c>
      <c r="I845" s="15" t="s">
        <v>1361</v>
      </c>
      <c r="J845" s="19" t="s">
        <v>5615</v>
      </c>
      <c r="K845" s="109" t="s">
        <v>5591</v>
      </c>
      <c r="L845" s="109" t="s">
        <v>5616</v>
      </c>
      <c r="M845" s="6" t="s">
        <v>5482</v>
      </c>
      <c r="N845" s="6" t="s">
        <v>5617</v>
      </c>
      <c r="O845" s="6" t="s">
        <v>5618</v>
      </c>
      <c r="V845" t="s">
        <v>1100</v>
      </c>
    </row>
    <row r="846" spans="2:22" hidden="1">
      <c r="B846" s="9">
        <v>9</v>
      </c>
      <c r="C846" s="10" t="s">
        <v>269</v>
      </c>
      <c r="D846" s="11" t="s">
        <v>464</v>
      </c>
      <c r="E846" s="12">
        <v>3</v>
      </c>
      <c r="F846" s="13" t="s">
        <v>260</v>
      </c>
      <c r="G846" s="11" t="s">
        <v>851</v>
      </c>
      <c r="H846" s="14">
        <v>8</v>
      </c>
      <c r="I846" s="15" t="s">
        <v>1437</v>
      </c>
      <c r="J846" s="19" t="s">
        <v>5619</v>
      </c>
      <c r="K846" s="109" t="s">
        <v>5591</v>
      </c>
      <c r="L846" s="109" t="s">
        <v>5620</v>
      </c>
      <c r="M846" s="6" t="s">
        <v>5482</v>
      </c>
      <c r="N846" s="6" t="s">
        <v>5621</v>
      </c>
      <c r="O846" s="6" t="s">
        <v>5622</v>
      </c>
      <c r="V846" t="s">
        <v>2440</v>
      </c>
    </row>
    <row r="847" spans="2:22" hidden="1">
      <c r="B847" s="9">
        <v>9</v>
      </c>
      <c r="C847" s="10" t="s">
        <v>269</v>
      </c>
      <c r="D847" s="11" t="s">
        <v>464</v>
      </c>
      <c r="E847" s="12">
        <v>3</v>
      </c>
      <c r="F847" s="13" t="s">
        <v>260</v>
      </c>
      <c r="G847" s="11" t="s">
        <v>851</v>
      </c>
      <c r="H847" s="14">
        <v>9</v>
      </c>
      <c r="I847" s="15" t="s">
        <v>1501</v>
      </c>
      <c r="J847" s="19" t="s">
        <v>5623</v>
      </c>
      <c r="K847" s="109" t="s">
        <v>5591</v>
      </c>
      <c r="L847" s="109" t="s">
        <v>5624</v>
      </c>
      <c r="M847" s="6" t="s">
        <v>5482</v>
      </c>
      <c r="N847" s="6" t="s">
        <v>5625</v>
      </c>
      <c r="O847" s="6" t="s">
        <v>5626</v>
      </c>
      <c r="V847" t="s">
        <v>2646</v>
      </c>
    </row>
    <row r="848" spans="2:22" hidden="1">
      <c r="B848" s="9">
        <v>9</v>
      </c>
      <c r="C848" s="10" t="s">
        <v>269</v>
      </c>
      <c r="D848" s="11" t="s">
        <v>464</v>
      </c>
      <c r="E848" s="12">
        <v>3</v>
      </c>
      <c r="F848" s="13" t="s">
        <v>260</v>
      </c>
      <c r="G848" s="11" t="s">
        <v>851</v>
      </c>
      <c r="H848" s="14">
        <v>10</v>
      </c>
      <c r="I848" s="15" t="s">
        <v>1602</v>
      </c>
      <c r="J848" s="19" t="s">
        <v>5627</v>
      </c>
      <c r="K848" s="109" t="s">
        <v>5591</v>
      </c>
      <c r="L848" s="109" t="s">
        <v>5628</v>
      </c>
      <c r="M848" s="6" t="s">
        <v>5482</v>
      </c>
      <c r="N848" s="6" t="s">
        <v>5629</v>
      </c>
      <c r="O848" s="6" t="s">
        <v>5630</v>
      </c>
      <c r="V848" t="s">
        <v>345</v>
      </c>
    </row>
    <row r="849" spans="2:22" hidden="1">
      <c r="B849" s="9">
        <v>9</v>
      </c>
      <c r="C849" s="10" t="s">
        <v>269</v>
      </c>
      <c r="D849" s="11" t="s">
        <v>464</v>
      </c>
      <c r="E849" s="12">
        <v>3</v>
      </c>
      <c r="F849" s="13" t="s">
        <v>260</v>
      </c>
      <c r="G849" s="11" t="s">
        <v>851</v>
      </c>
      <c r="H849" s="14">
        <v>11</v>
      </c>
      <c r="I849" s="15" t="s">
        <v>1641</v>
      </c>
      <c r="J849" s="19" t="s">
        <v>5631</v>
      </c>
      <c r="K849" s="109" t="s">
        <v>5591</v>
      </c>
      <c r="L849" s="109" t="s">
        <v>5632</v>
      </c>
      <c r="M849" s="6" t="s">
        <v>5482</v>
      </c>
      <c r="N849" s="6" t="s">
        <v>5633</v>
      </c>
      <c r="O849" s="6" t="s">
        <v>5634</v>
      </c>
      <c r="V849" t="s">
        <v>1692</v>
      </c>
    </row>
    <row r="850" spans="2:22" hidden="1">
      <c r="B850" s="9">
        <v>9</v>
      </c>
      <c r="C850" s="10" t="s">
        <v>269</v>
      </c>
      <c r="D850" s="11" t="s">
        <v>464</v>
      </c>
      <c r="E850" s="12">
        <v>3</v>
      </c>
      <c r="F850" s="13" t="s">
        <v>260</v>
      </c>
      <c r="G850" s="11" t="s">
        <v>851</v>
      </c>
      <c r="H850" s="14">
        <v>12</v>
      </c>
      <c r="I850" s="15" t="s">
        <v>1673</v>
      </c>
      <c r="J850" s="19" t="s">
        <v>5635</v>
      </c>
      <c r="K850" s="109" t="s">
        <v>5591</v>
      </c>
      <c r="L850" s="109" t="s">
        <v>5636</v>
      </c>
      <c r="M850" s="6" t="s">
        <v>5482</v>
      </c>
      <c r="N850" s="6" t="s">
        <v>5637</v>
      </c>
      <c r="O850" s="6" t="s">
        <v>5638</v>
      </c>
      <c r="V850" t="s">
        <v>293</v>
      </c>
    </row>
    <row r="851" spans="2:22" hidden="1">
      <c r="B851" s="9">
        <v>9</v>
      </c>
      <c r="C851" s="10" t="s">
        <v>269</v>
      </c>
      <c r="D851" s="11" t="s">
        <v>464</v>
      </c>
      <c r="E851" s="12">
        <v>4</v>
      </c>
      <c r="F851" s="13" t="s">
        <v>525</v>
      </c>
      <c r="G851" s="11" t="s">
        <v>852</v>
      </c>
      <c r="H851" s="14">
        <v>1</v>
      </c>
      <c r="I851" s="15" t="s">
        <v>525</v>
      </c>
      <c r="J851" s="19" t="s">
        <v>5639</v>
      </c>
      <c r="K851" s="109" t="s">
        <v>5640</v>
      </c>
      <c r="L851" s="109" t="s">
        <v>5641</v>
      </c>
      <c r="M851" s="6" t="s">
        <v>5482</v>
      </c>
      <c r="N851" s="6" t="s">
        <v>5642</v>
      </c>
      <c r="O851" s="6" t="s">
        <v>5643</v>
      </c>
      <c r="V851" t="s">
        <v>2306</v>
      </c>
    </row>
    <row r="852" spans="2:22" hidden="1">
      <c r="B852" s="9">
        <v>9</v>
      </c>
      <c r="C852" s="10" t="s">
        <v>269</v>
      </c>
      <c r="D852" s="11" t="s">
        <v>464</v>
      </c>
      <c r="E852" s="12">
        <v>4</v>
      </c>
      <c r="F852" s="13" t="s">
        <v>525</v>
      </c>
      <c r="G852" s="11" t="s">
        <v>852</v>
      </c>
      <c r="H852" s="14">
        <v>2</v>
      </c>
      <c r="I852" s="15" t="s">
        <v>930</v>
      </c>
      <c r="J852" s="19" t="s">
        <v>5644</v>
      </c>
      <c r="K852" s="109" t="s">
        <v>5640</v>
      </c>
      <c r="L852" s="109" t="s">
        <v>5645</v>
      </c>
      <c r="M852" s="6" t="s">
        <v>5482</v>
      </c>
      <c r="N852" s="6" t="s">
        <v>5646</v>
      </c>
      <c r="O852" s="6" t="s">
        <v>5647</v>
      </c>
      <c r="V852" t="s">
        <v>2652</v>
      </c>
    </row>
    <row r="853" spans="2:22" hidden="1">
      <c r="B853" s="9">
        <v>9</v>
      </c>
      <c r="C853" s="10" t="s">
        <v>269</v>
      </c>
      <c r="D853" s="11" t="s">
        <v>464</v>
      </c>
      <c r="E853" s="12">
        <v>4</v>
      </c>
      <c r="F853" s="13" t="s">
        <v>525</v>
      </c>
      <c r="G853" s="11" t="s">
        <v>852</v>
      </c>
      <c r="H853" s="14">
        <v>3</v>
      </c>
      <c r="I853" s="15" t="s">
        <v>1012</v>
      </c>
      <c r="J853" s="19" t="s">
        <v>5648</v>
      </c>
      <c r="K853" s="109" t="s">
        <v>5640</v>
      </c>
      <c r="L853" s="109" t="s">
        <v>5649</v>
      </c>
      <c r="M853" s="6" t="s">
        <v>5482</v>
      </c>
      <c r="N853" s="6" t="s">
        <v>5650</v>
      </c>
      <c r="O853" s="6" t="s">
        <v>5651</v>
      </c>
      <c r="V853" t="s">
        <v>1715</v>
      </c>
    </row>
    <row r="854" spans="2:22" hidden="1">
      <c r="B854" s="9">
        <v>9</v>
      </c>
      <c r="C854" s="10" t="s">
        <v>269</v>
      </c>
      <c r="D854" s="11" t="s">
        <v>464</v>
      </c>
      <c r="E854" s="12">
        <v>4</v>
      </c>
      <c r="F854" s="13" t="s">
        <v>525</v>
      </c>
      <c r="G854" s="11" t="s">
        <v>852</v>
      </c>
      <c r="H854" s="14">
        <v>4</v>
      </c>
      <c r="I854" s="15" t="s">
        <v>1103</v>
      </c>
      <c r="J854" s="19" t="s">
        <v>5652</v>
      </c>
      <c r="K854" s="109" t="s">
        <v>5640</v>
      </c>
      <c r="L854" s="109" t="s">
        <v>5653</v>
      </c>
      <c r="M854" s="6" t="s">
        <v>5482</v>
      </c>
      <c r="N854" s="6" t="s">
        <v>5654</v>
      </c>
      <c r="O854" s="6" t="s">
        <v>5655</v>
      </c>
      <c r="V854" t="s">
        <v>2468</v>
      </c>
    </row>
    <row r="855" spans="2:22" hidden="1">
      <c r="B855" s="9">
        <v>9</v>
      </c>
      <c r="C855" s="10" t="s">
        <v>269</v>
      </c>
      <c r="D855" s="11" t="s">
        <v>464</v>
      </c>
      <c r="E855" s="12">
        <v>4</v>
      </c>
      <c r="F855" s="13" t="s">
        <v>525</v>
      </c>
      <c r="G855" s="11" t="s">
        <v>852</v>
      </c>
      <c r="H855" s="14">
        <v>5</v>
      </c>
      <c r="I855" s="15" t="s">
        <v>1279</v>
      </c>
      <c r="J855" s="19" t="s">
        <v>5656</v>
      </c>
      <c r="K855" s="109" t="s">
        <v>5640</v>
      </c>
      <c r="L855" s="109" t="s">
        <v>5657</v>
      </c>
      <c r="M855" s="6" t="s">
        <v>5482</v>
      </c>
      <c r="N855" s="6" t="s">
        <v>5658</v>
      </c>
      <c r="O855" s="6" t="s">
        <v>5659</v>
      </c>
      <c r="V855" t="s">
        <v>1227</v>
      </c>
    </row>
    <row r="856" spans="2:22" hidden="1">
      <c r="B856" s="9">
        <v>9</v>
      </c>
      <c r="C856" s="10" t="s">
        <v>269</v>
      </c>
      <c r="D856" s="11" t="s">
        <v>464</v>
      </c>
      <c r="E856" s="12">
        <v>4</v>
      </c>
      <c r="F856" s="13" t="s">
        <v>525</v>
      </c>
      <c r="G856" s="11" t="s">
        <v>852</v>
      </c>
      <c r="H856" s="14">
        <v>6</v>
      </c>
      <c r="I856" s="15" t="s">
        <v>1362</v>
      </c>
      <c r="J856" s="19" t="s">
        <v>5660</v>
      </c>
      <c r="K856" s="109" t="s">
        <v>5640</v>
      </c>
      <c r="L856" s="109" t="s">
        <v>5661</v>
      </c>
      <c r="M856" s="6" t="s">
        <v>5482</v>
      </c>
      <c r="N856" s="6" t="s">
        <v>5662</v>
      </c>
      <c r="O856" s="6" t="s">
        <v>5663</v>
      </c>
      <c r="V856" t="s">
        <v>1325</v>
      </c>
    </row>
    <row r="857" spans="2:22" hidden="1">
      <c r="B857" s="9">
        <v>9</v>
      </c>
      <c r="C857" s="10" t="s">
        <v>269</v>
      </c>
      <c r="D857" s="11" t="s">
        <v>464</v>
      </c>
      <c r="E857" s="12">
        <v>4</v>
      </c>
      <c r="F857" s="13" t="s">
        <v>525</v>
      </c>
      <c r="G857" s="11" t="s">
        <v>852</v>
      </c>
      <c r="H857" s="14">
        <v>7</v>
      </c>
      <c r="I857" s="15" t="s">
        <v>1438</v>
      </c>
      <c r="J857" s="19" t="s">
        <v>5664</v>
      </c>
      <c r="K857" s="109" t="s">
        <v>5640</v>
      </c>
      <c r="L857" s="109" t="s">
        <v>5665</v>
      </c>
      <c r="M857" s="6" t="s">
        <v>5482</v>
      </c>
      <c r="N857" s="6" t="s">
        <v>5666</v>
      </c>
      <c r="O857" s="6" t="s">
        <v>5667</v>
      </c>
      <c r="V857" t="s">
        <v>2296</v>
      </c>
    </row>
    <row r="858" spans="2:22" hidden="1">
      <c r="B858" s="9">
        <v>9</v>
      </c>
      <c r="C858" s="10" t="s">
        <v>269</v>
      </c>
      <c r="D858" s="11" t="s">
        <v>464</v>
      </c>
      <c r="E858" s="12">
        <v>4</v>
      </c>
      <c r="F858" s="13" t="s">
        <v>525</v>
      </c>
      <c r="G858" s="11" t="s">
        <v>852</v>
      </c>
      <c r="H858" s="14">
        <v>8</v>
      </c>
      <c r="I858" s="15" t="s">
        <v>1502</v>
      </c>
      <c r="J858" s="19" t="s">
        <v>5668</v>
      </c>
      <c r="K858" s="109" t="s">
        <v>5640</v>
      </c>
      <c r="L858" s="109" t="s">
        <v>5669</v>
      </c>
      <c r="M858" s="6" t="s">
        <v>5482</v>
      </c>
      <c r="N858" s="6" t="s">
        <v>5670</v>
      </c>
      <c r="O858" s="6" t="s">
        <v>5671</v>
      </c>
      <c r="V858" t="s">
        <v>2318</v>
      </c>
    </row>
    <row r="859" spans="2:22" hidden="1">
      <c r="B859" s="9">
        <v>9</v>
      </c>
      <c r="C859" s="10" t="s">
        <v>269</v>
      </c>
      <c r="D859" s="11" t="s">
        <v>464</v>
      </c>
      <c r="E859" s="12">
        <v>4</v>
      </c>
      <c r="F859" s="13" t="s">
        <v>525</v>
      </c>
      <c r="G859" s="11" t="s">
        <v>852</v>
      </c>
      <c r="H859" s="14">
        <v>9</v>
      </c>
      <c r="I859" s="15" t="s">
        <v>1558</v>
      </c>
      <c r="J859" s="19" t="s">
        <v>5672</v>
      </c>
      <c r="K859" s="109" t="s">
        <v>5640</v>
      </c>
      <c r="L859" s="109" t="s">
        <v>5673</v>
      </c>
      <c r="M859" s="6" t="s">
        <v>5482</v>
      </c>
      <c r="N859" s="6" t="s">
        <v>5674</v>
      </c>
      <c r="O859" s="6" t="s">
        <v>5675</v>
      </c>
      <c r="V859" t="s">
        <v>2337</v>
      </c>
    </row>
    <row r="860" spans="2:22" hidden="1">
      <c r="B860" s="9">
        <v>9</v>
      </c>
      <c r="C860" s="10" t="s">
        <v>269</v>
      </c>
      <c r="D860" s="11" t="s">
        <v>464</v>
      </c>
      <c r="E860" s="12">
        <v>4</v>
      </c>
      <c r="F860" s="13" t="s">
        <v>525</v>
      </c>
      <c r="G860" s="11" t="s">
        <v>852</v>
      </c>
      <c r="H860" s="14">
        <v>10</v>
      </c>
      <c r="I860" s="15" t="s">
        <v>1463</v>
      </c>
      <c r="J860" s="19" t="s">
        <v>5676</v>
      </c>
      <c r="K860" s="109" t="s">
        <v>5640</v>
      </c>
      <c r="L860" s="109" t="s">
        <v>5677</v>
      </c>
      <c r="M860" s="6" t="s">
        <v>5482</v>
      </c>
      <c r="N860" s="6" t="s">
        <v>5678</v>
      </c>
      <c r="O860" s="6" t="s">
        <v>5679</v>
      </c>
      <c r="V860" t="s">
        <v>971</v>
      </c>
    </row>
    <row r="861" spans="2:22" hidden="1">
      <c r="B861" s="9">
        <v>9</v>
      </c>
      <c r="C861" s="10" t="s">
        <v>269</v>
      </c>
      <c r="D861" s="11" t="s">
        <v>464</v>
      </c>
      <c r="E861" s="12">
        <v>4</v>
      </c>
      <c r="F861" s="13" t="s">
        <v>525</v>
      </c>
      <c r="G861" s="11" t="s">
        <v>852</v>
      </c>
      <c r="H861" s="14">
        <v>11</v>
      </c>
      <c r="I861" s="15" t="s">
        <v>1600</v>
      </c>
      <c r="J861" s="19" t="s">
        <v>5680</v>
      </c>
      <c r="K861" s="109" t="s">
        <v>5640</v>
      </c>
      <c r="L861" s="109" t="s">
        <v>5681</v>
      </c>
      <c r="M861" s="6" t="s">
        <v>5482</v>
      </c>
      <c r="N861" s="6" t="s">
        <v>5682</v>
      </c>
      <c r="O861" s="6" t="s">
        <v>5683</v>
      </c>
      <c r="V861" t="s">
        <v>1656</v>
      </c>
    </row>
    <row r="862" spans="2:22" hidden="1">
      <c r="B862" s="9">
        <v>9</v>
      </c>
      <c r="C862" s="10" t="s">
        <v>269</v>
      </c>
      <c r="D862" s="11" t="s">
        <v>464</v>
      </c>
      <c r="E862" s="12">
        <v>4</v>
      </c>
      <c r="F862" s="13" t="s">
        <v>525</v>
      </c>
      <c r="G862" s="11" t="s">
        <v>852</v>
      </c>
      <c r="H862" s="14">
        <v>12</v>
      </c>
      <c r="I862" s="15" t="s">
        <v>1674</v>
      </c>
      <c r="J862" s="19" t="s">
        <v>5684</v>
      </c>
      <c r="K862" s="109" t="s">
        <v>5640</v>
      </c>
      <c r="L862" s="109" t="s">
        <v>5685</v>
      </c>
      <c r="M862" s="6" t="s">
        <v>5482</v>
      </c>
      <c r="N862" s="6" t="s">
        <v>5686</v>
      </c>
      <c r="O862" s="6" t="s">
        <v>5687</v>
      </c>
      <c r="V862" t="s">
        <v>2262</v>
      </c>
    </row>
    <row r="863" spans="2:22" hidden="1">
      <c r="B863" s="9">
        <v>9</v>
      </c>
      <c r="C863" s="10" t="s">
        <v>269</v>
      </c>
      <c r="D863" s="11" t="s">
        <v>464</v>
      </c>
      <c r="E863" s="12">
        <v>4</v>
      </c>
      <c r="F863" s="13" t="s">
        <v>525</v>
      </c>
      <c r="G863" s="11" t="s">
        <v>852</v>
      </c>
      <c r="H863" s="14">
        <v>13</v>
      </c>
      <c r="I863" s="15" t="s">
        <v>1698</v>
      </c>
      <c r="J863" s="19" t="s">
        <v>5688</v>
      </c>
      <c r="K863" s="109" t="s">
        <v>5640</v>
      </c>
      <c r="L863" s="109" t="s">
        <v>5689</v>
      </c>
      <c r="M863" s="6" t="s">
        <v>5482</v>
      </c>
      <c r="N863" s="6" t="s">
        <v>5690</v>
      </c>
      <c r="O863" s="6" t="s">
        <v>5691</v>
      </c>
      <c r="V863" t="s">
        <v>1672</v>
      </c>
    </row>
    <row r="864" spans="2:22" hidden="1">
      <c r="B864" s="9">
        <v>9</v>
      </c>
      <c r="C864" s="10" t="s">
        <v>269</v>
      </c>
      <c r="D864" s="11" t="s">
        <v>464</v>
      </c>
      <c r="E864" s="12">
        <v>5</v>
      </c>
      <c r="F864" s="13" t="s">
        <v>548</v>
      </c>
      <c r="G864" s="11" t="s">
        <v>853</v>
      </c>
      <c r="H864" s="14">
        <v>1</v>
      </c>
      <c r="I864" s="15" t="s">
        <v>548</v>
      </c>
      <c r="J864" s="19" t="s">
        <v>5692</v>
      </c>
      <c r="K864" s="109" t="s">
        <v>5693</v>
      </c>
      <c r="L864" s="109" t="s">
        <v>5694</v>
      </c>
      <c r="M864" s="6" t="s">
        <v>5482</v>
      </c>
      <c r="N864" s="6" t="s">
        <v>5695</v>
      </c>
      <c r="O864" s="6" t="s">
        <v>5696</v>
      </c>
      <c r="V864" t="s">
        <v>491</v>
      </c>
    </row>
    <row r="865" spans="2:22" hidden="1">
      <c r="B865" s="9">
        <v>9</v>
      </c>
      <c r="C865" s="10" t="s">
        <v>269</v>
      </c>
      <c r="D865" s="11" t="s">
        <v>464</v>
      </c>
      <c r="E865" s="12">
        <v>5</v>
      </c>
      <c r="F865" s="13" t="s">
        <v>548</v>
      </c>
      <c r="G865" s="11" t="s">
        <v>853</v>
      </c>
      <c r="H865" s="14">
        <v>2</v>
      </c>
      <c r="I865" s="15" t="s">
        <v>931</v>
      </c>
      <c r="J865" s="19" t="s">
        <v>5697</v>
      </c>
      <c r="K865" s="109" t="s">
        <v>5693</v>
      </c>
      <c r="L865" s="109" t="s">
        <v>5698</v>
      </c>
      <c r="M865" s="6" t="s">
        <v>5482</v>
      </c>
      <c r="N865" s="6" t="s">
        <v>5699</v>
      </c>
      <c r="O865" s="6" t="s">
        <v>5700</v>
      </c>
      <c r="V865" t="s">
        <v>2250</v>
      </c>
    </row>
    <row r="866" spans="2:22" hidden="1">
      <c r="B866" s="9">
        <v>9</v>
      </c>
      <c r="C866" s="10" t="s">
        <v>269</v>
      </c>
      <c r="D866" s="11" t="s">
        <v>464</v>
      </c>
      <c r="E866" s="12">
        <v>5</v>
      </c>
      <c r="F866" s="13" t="s">
        <v>548</v>
      </c>
      <c r="G866" s="11" t="s">
        <v>853</v>
      </c>
      <c r="H866" s="14">
        <v>3</v>
      </c>
      <c r="I866" s="15" t="s">
        <v>1013</v>
      </c>
      <c r="J866" s="19" t="s">
        <v>5701</v>
      </c>
      <c r="K866" s="109" t="s">
        <v>5693</v>
      </c>
      <c r="L866" s="109" t="s">
        <v>5702</v>
      </c>
      <c r="M866" s="6" t="s">
        <v>5482</v>
      </c>
      <c r="N866" s="6" t="s">
        <v>5703</v>
      </c>
      <c r="O866" s="6" t="s">
        <v>5704</v>
      </c>
      <c r="V866" t="s">
        <v>1515</v>
      </c>
    </row>
    <row r="867" spans="2:22" hidden="1">
      <c r="B867" s="9">
        <v>9</v>
      </c>
      <c r="C867" s="10" t="s">
        <v>269</v>
      </c>
      <c r="D867" s="11" t="s">
        <v>464</v>
      </c>
      <c r="E867" s="12">
        <v>5</v>
      </c>
      <c r="F867" s="13" t="s">
        <v>548</v>
      </c>
      <c r="G867" s="11" t="s">
        <v>853</v>
      </c>
      <c r="H867" s="14">
        <v>4</v>
      </c>
      <c r="I867" s="15" t="s">
        <v>1280</v>
      </c>
      <c r="J867" s="19" t="s">
        <v>5705</v>
      </c>
      <c r="K867" s="109" t="s">
        <v>5693</v>
      </c>
      <c r="L867" s="109" t="s">
        <v>5706</v>
      </c>
      <c r="M867" s="6" t="s">
        <v>5482</v>
      </c>
      <c r="N867" s="6" t="s">
        <v>5707</v>
      </c>
      <c r="O867" s="6" t="s">
        <v>5708</v>
      </c>
      <c r="V867" t="s">
        <v>400</v>
      </c>
    </row>
    <row r="868" spans="2:22" hidden="1">
      <c r="B868" s="9">
        <v>9</v>
      </c>
      <c r="C868" s="10" t="s">
        <v>269</v>
      </c>
      <c r="D868" s="11" t="s">
        <v>464</v>
      </c>
      <c r="E868" s="12">
        <v>5</v>
      </c>
      <c r="F868" s="13" t="s">
        <v>548</v>
      </c>
      <c r="G868" s="11" t="s">
        <v>853</v>
      </c>
      <c r="H868" s="14">
        <v>5</v>
      </c>
      <c r="I868" s="15" t="s">
        <v>1132</v>
      </c>
      <c r="J868" s="19" t="s">
        <v>5709</v>
      </c>
      <c r="K868" s="109" t="s">
        <v>5693</v>
      </c>
      <c r="L868" s="109" t="s">
        <v>5710</v>
      </c>
      <c r="M868" s="6" t="s">
        <v>5482</v>
      </c>
      <c r="N868" s="6" t="s">
        <v>5711</v>
      </c>
      <c r="O868" s="6" t="s">
        <v>5712</v>
      </c>
      <c r="V868" t="s">
        <v>2326</v>
      </c>
    </row>
    <row r="869" spans="2:22" hidden="1">
      <c r="B869" s="9">
        <v>9</v>
      </c>
      <c r="C869" s="10" t="s">
        <v>269</v>
      </c>
      <c r="D869" s="11" t="s">
        <v>464</v>
      </c>
      <c r="E869" s="12">
        <v>5</v>
      </c>
      <c r="F869" s="13" t="s">
        <v>548</v>
      </c>
      <c r="G869" s="11" t="s">
        <v>853</v>
      </c>
      <c r="H869" s="14">
        <v>6</v>
      </c>
      <c r="I869" s="15" t="s">
        <v>1439</v>
      </c>
      <c r="J869" s="19" t="s">
        <v>5713</v>
      </c>
      <c r="K869" s="109" t="s">
        <v>5693</v>
      </c>
      <c r="L869" s="109" t="s">
        <v>5714</v>
      </c>
      <c r="M869" s="6" t="s">
        <v>5482</v>
      </c>
      <c r="N869" s="6" t="s">
        <v>5715</v>
      </c>
      <c r="O869" s="6" t="s">
        <v>5716</v>
      </c>
      <c r="V869" t="s">
        <v>1238</v>
      </c>
    </row>
    <row r="870" spans="2:22" hidden="1">
      <c r="B870" s="9">
        <v>9</v>
      </c>
      <c r="C870" s="10" t="s">
        <v>269</v>
      </c>
      <c r="D870" s="11" t="s">
        <v>464</v>
      </c>
      <c r="E870" s="12">
        <v>5</v>
      </c>
      <c r="F870" s="13" t="s">
        <v>548</v>
      </c>
      <c r="G870" s="11" t="s">
        <v>853</v>
      </c>
      <c r="H870" s="14">
        <v>7</v>
      </c>
      <c r="I870" s="15" t="s">
        <v>1559</v>
      </c>
      <c r="J870" s="19" t="s">
        <v>5717</v>
      </c>
      <c r="K870" s="109" t="s">
        <v>5693</v>
      </c>
      <c r="L870" s="109" t="s">
        <v>5718</v>
      </c>
      <c r="M870" s="6" t="s">
        <v>5482</v>
      </c>
      <c r="N870" s="6" t="s">
        <v>5719</v>
      </c>
      <c r="O870" s="6" t="s">
        <v>5720</v>
      </c>
      <c r="V870" t="s">
        <v>1093</v>
      </c>
    </row>
    <row r="871" spans="2:22" hidden="1">
      <c r="B871" s="9">
        <v>9</v>
      </c>
      <c r="C871" s="10" t="s">
        <v>269</v>
      </c>
      <c r="D871" s="11" t="s">
        <v>464</v>
      </c>
      <c r="E871" s="12">
        <v>5</v>
      </c>
      <c r="F871" s="13" t="s">
        <v>548</v>
      </c>
      <c r="G871" s="11" t="s">
        <v>853</v>
      </c>
      <c r="H871" s="14">
        <v>8</v>
      </c>
      <c r="I871" s="15" t="s">
        <v>1603</v>
      </c>
      <c r="J871" s="19" t="s">
        <v>5721</v>
      </c>
      <c r="K871" s="109" t="s">
        <v>5693</v>
      </c>
      <c r="L871" s="109" t="s">
        <v>5722</v>
      </c>
      <c r="M871" s="6" t="s">
        <v>5482</v>
      </c>
      <c r="N871" s="6" t="s">
        <v>5723</v>
      </c>
      <c r="O871" s="6" t="s">
        <v>5724</v>
      </c>
      <c r="V871" t="s">
        <v>1187</v>
      </c>
    </row>
    <row r="872" spans="2:22" hidden="1">
      <c r="B872" s="9">
        <v>9</v>
      </c>
      <c r="C872" s="10" t="s">
        <v>269</v>
      </c>
      <c r="D872" s="11" t="s">
        <v>464</v>
      </c>
      <c r="E872" s="12">
        <v>5</v>
      </c>
      <c r="F872" s="13" t="s">
        <v>548</v>
      </c>
      <c r="G872" s="11" t="s">
        <v>853</v>
      </c>
      <c r="H872" s="14">
        <v>9</v>
      </c>
      <c r="I872" s="15" t="s">
        <v>1642</v>
      </c>
      <c r="J872" s="19" t="s">
        <v>5725</v>
      </c>
      <c r="K872" s="109" t="s">
        <v>5693</v>
      </c>
      <c r="L872" s="109" t="s">
        <v>5726</v>
      </c>
      <c r="M872" s="6" t="s">
        <v>5482</v>
      </c>
      <c r="N872" s="6" t="s">
        <v>5727</v>
      </c>
      <c r="O872" s="6" t="s">
        <v>5728</v>
      </c>
      <c r="V872" t="s">
        <v>1191</v>
      </c>
    </row>
    <row r="873" spans="2:22" hidden="1">
      <c r="B873" s="9">
        <v>9</v>
      </c>
      <c r="C873" s="10" t="s">
        <v>269</v>
      </c>
      <c r="D873" s="11" t="s">
        <v>464</v>
      </c>
      <c r="E873" s="12">
        <v>5</v>
      </c>
      <c r="F873" s="13" t="s">
        <v>548</v>
      </c>
      <c r="G873" s="11" t="s">
        <v>853</v>
      </c>
      <c r="H873" s="14">
        <v>10</v>
      </c>
      <c r="I873" s="15" t="s">
        <v>1503</v>
      </c>
      <c r="J873" s="19" t="s">
        <v>5729</v>
      </c>
      <c r="K873" s="109" t="s">
        <v>5693</v>
      </c>
      <c r="L873" s="109" t="s">
        <v>5730</v>
      </c>
      <c r="M873" s="6" t="s">
        <v>5482</v>
      </c>
      <c r="N873" s="6" t="s">
        <v>5731</v>
      </c>
      <c r="O873" s="6" t="s">
        <v>5732</v>
      </c>
      <c r="V873" t="s">
        <v>1232</v>
      </c>
    </row>
    <row r="874" spans="2:22" hidden="1">
      <c r="B874" s="9">
        <v>9</v>
      </c>
      <c r="C874" s="10" t="s">
        <v>269</v>
      </c>
      <c r="D874" s="11" t="s">
        <v>464</v>
      </c>
      <c r="E874" s="12">
        <v>5</v>
      </c>
      <c r="F874" s="13" t="s">
        <v>548</v>
      </c>
      <c r="G874" s="11" t="s">
        <v>853</v>
      </c>
      <c r="H874" s="14">
        <v>11</v>
      </c>
      <c r="I874" s="15" t="s">
        <v>1195</v>
      </c>
      <c r="J874" s="19" t="s">
        <v>5733</v>
      </c>
      <c r="K874" s="109" t="s">
        <v>5693</v>
      </c>
      <c r="L874" s="109" t="s">
        <v>5734</v>
      </c>
      <c r="M874" s="6" t="s">
        <v>5482</v>
      </c>
      <c r="N874" s="6" t="s">
        <v>5735</v>
      </c>
      <c r="O874" s="6" t="s">
        <v>5736</v>
      </c>
      <c r="V874" t="s">
        <v>2311</v>
      </c>
    </row>
    <row r="875" spans="2:22" hidden="1">
      <c r="B875" s="9">
        <v>9</v>
      </c>
      <c r="C875" s="10" t="s">
        <v>269</v>
      </c>
      <c r="D875" s="11" t="s">
        <v>464</v>
      </c>
      <c r="E875" s="12">
        <v>6</v>
      </c>
      <c r="F875" s="13" t="s">
        <v>591</v>
      </c>
      <c r="G875" s="11" t="s">
        <v>854</v>
      </c>
      <c r="H875" s="14">
        <v>1</v>
      </c>
      <c r="I875" s="15" t="s">
        <v>591</v>
      </c>
      <c r="J875" s="19" t="s">
        <v>5737</v>
      </c>
      <c r="K875" s="109" t="s">
        <v>5738</v>
      </c>
      <c r="L875" s="109" t="s">
        <v>5739</v>
      </c>
      <c r="M875" s="6" t="s">
        <v>5482</v>
      </c>
      <c r="N875" s="6" t="s">
        <v>5740</v>
      </c>
      <c r="O875" s="6" t="s">
        <v>5741</v>
      </c>
      <c r="V875" t="s">
        <v>1165</v>
      </c>
    </row>
    <row r="876" spans="2:22" hidden="1">
      <c r="B876" s="9">
        <v>9</v>
      </c>
      <c r="C876" s="10" t="s">
        <v>269</v>
      </c>
      <c r="D876" s="11" t="s">
        <v>464</v>
      </c>
      <c r="E876" s="12">
        <v>6</v>
      </c>
      <c r="F876" s="13" t="s">
        <v>591</v>
      </c>
      <c r="G876" s="11" t="s">
        <v>854</v>
      </c>
      <c r="H876" s="14">
        <v>2</v>
      </c>
      <c r="I876" s="15" t="s">
        <v>932</v>
      </c>
      <c r="J876" s="19" t="s">
        <v>5742</v>
      </c>
      <c r="K876" s="109" t="s">
        <v>5738</v>
      </c>
      <c r="L876" s="109" t="s">
        <v>5743</v>
      </c>
      <c r="M876" s="6" t="s">
        <v>5482</v>
      </c>
      <c r="N876" s="6" t="s">
        <v>5744</v>
      </c>
      <c r="O876" s="6" t="s">
        <v>5745</v>
      </c>
      <c r="V876" t="s">
        <v>1498</v>
      </c>
    </row>
    <row r="877" spans="2:22" hidden="1">
      <c r="B877" s="9">
        <v>9</v>
      </c>
      <c r="C877" s="10" t="s">
        <v>269</v>
      </c>
      <c r="D877" s="11" t="s">
        <v>464</v>
      </c>
      <c r="E877" s="12">
        <v>6</v>
      </c>
      <c r="F877" s="13" t="s">
        <v>591</v>
      </c>
      <c r="G877" s="11" t="s">
        <v>854</v>
      </c>
      <c r="H877" s="14">
        <v>3</v>
      </c>
      <c r="I877" s="15" t="s">
        <v>1014</v>
      </c>
      <c r="J877" s="19" t="s">
        <v>5746</v>
      </c>
      <c r="K877" s="109" t="s">
        <v>5738</v>
      </c>
      <c r="L877" s="109" t="s">
        <v>5747</v>
      </c>
      <c r="M877" s="6" t="s">
        <v>5482</v>
      </c>
      <c r="N877" s="6" t="s">
        <v>5748</v>
      </c>
      <c r="O877" s="6" t="s">
        <v>5749</v>
      </c>
      <c r="V877" t="s">
        <v>2240</v>
      </c>
    </row>
    <row r="878" spans="2:22" hidden="1">
      <c r="B878" s="9">
        <v>9</v>
      </c>
      <c r="C878" s="10" t="s">
        <v>269</v>
      </c>
      <c r="D878" s="11" t="s">
        <v>464</v>
      </c>
      <c r="E878" s="12">
        <v>6</v>
      </c>
      <c r="F878" s="13" t="s">
        <v>591</v>
      </c>
      <c r="G878" s="11" t="s">
        <v>854</v>
      </c>
      <c r="H878" s="14">
        <v>4</v>
      </c>
      <c r="I878" s="15" t="s">
        <v>1104</v>
      </c>
      <c r="J878" s="19" t="s">
        <v>5750</v>
      </c>
      <c r="K878" s="109" t="s">
        <v>5738</v>
      </c>
      <c r="L878" s="109" t="s">
        <v>5751</v>
      </c>
      <c r="M878" s="6" t="s">
        <v>5482</v>
      </c>
      <c r="N878" s="6" t="s">
        <v>5752</v>
      </c>
      <c r="O878" s="6" t="s">
        <v>5753</v>
      </c>
      <c r="V878" t="s">
        <v>1309</v>
      </c>
    </row>
    <row r="879" spans="2:22" hidden="1">
      <c r="B879" s="9">
        <v>9</v>
      </c>
      <c r="C879" s="10" t="s">
        <v>269</v>
      </c>
      <c r="D879" s="11" t="s">
        <v>464</v>
      </c>
      <c r="E879" s="12">
        <v>6</v>
      </c>
      <c r="F879" s="13" t="s">
        <v>591</v>
      </c>
      <c r="G879" s="11" t="s">
        <v>854</v>
      </c>
      <c r="H879" s="14">
        <v>5</v>
      </c>
      <c r="I879" s="15" t="s">
        <v>1281</v>
      </c>
      <c r="J879" s="19" t="s">
        <v>5754</v>
      </c>
      <c r="K879" s="109" t="s">
        <v>5738</v>
      </c>
      <c r="L879" s="109" t="s">
        <v>5755</v>
      </c>
      <c r="M879" s="6" t="s">
        <v>5482</v>
      </c>
      <c r="N879" s="6" t="s">
        <v>5756</v>
      </c>
      <c r="O879" s="6" t="s">
        <v>5757</v>
      </c>
      <c r="V879" t="s">
        <v>1277</v>
      </c>
    </row>
    <row r="880" spans="2:22" hidden="1">
      <c r="B880" s="9">
        <v>9</v>
      </c>
      <c r="C880" s="10" t="s">
        <v>269</v>
      </c>
      <c r="D880" s="11" t="s">
        <v>464</v>
      </c>
      <c r="E880" s="12">
        <v>6</v>
      </c>
      <c r="F880" s="13" t="s">
        <v>591</v>
      </c>
      <c r="G880" s="11" t="s">
        <v>854</v>
      </c>
      <c r="H880" s="14">
        <v>6</v>
      </c>
      <c r="I880" s="15" t="s">
        <v>1363</v>
      </c>
      <c r="J880" s="19" t="s">
        <v>5758</v>
      </c>
      <c r="K880" s="109" t="s">
        <v>5738</v>
      </c>
      <c r="L880" s="109" t="s">
        <v>5759</v>
      </c>
      <c r="M880" s="6" t="s">
        <v>5482</v>
      </c>
      <c r="N880" s="6" t="s">
        <v>5760</v>
      </c>
      <c r="O880" s="6" t="s">
        <v>5761</v>
      </c>
      <c r="V880" t="s">
        <v>2271</v>
      </c>
    </row>
    <row r="881" spans="2:22" hidden="1">
      <c r="B881" s="9">
        <v>9</v>
      </c>
      <c r="C881" s="10" t="s">
        <v>269</v>
      </c>
      <c r="D881" s="11" t="s">
        <v>464</v>
      </c>
      <c r="E881" s="12">
        <v>6</v>
      </c>
      <c r="F881" s="13" t="s">
        <v>591</v>
      </c>
      <c r="G881" s="11" t="s">
        <v>854</v>
      </c>
      <c r="H881" s="14">
        <v>7</v>
      </c>
      <c r="I881" s="15" t="s">
        <v>1440</v>
      </c>
      <c r="J881" s="19" t="s">
        <v>5762</v>
      </c>
      <c r="K881" s="109" t="s">
        <v>5738</v>
      </c>
      <c r="L881" s="109" t="s">
        <v>5763</v>
      </c>
      <c r="M881" s="6" t="s">
        <v>5482</v>
      </c>
      <c r="N881" s="6" t="s">
        <v>5764</v>
      </c>
      <c r="O881" s="6" t="s">
        <v>5765</v>
      </c>
      <c r="V881" t="s">
        <v>1745</v>
      </c>
    </row>
    <row r="882" spans="2:22" hidden="1">
      <c r="B882" s="9">
        <v>9</v>
      </c>
      <c r="C882" s="10" t="s">
        <v>269</v>
      </c>
      <c r="D882" s="11" t="s">
        <v>464</v>
      </c>
      <c r="E882" s="12">
        <v>6</v>
      </c>
      <c r="F882" s="13" t="s">
        <v>591</v>
      </c>
      <c r="G882" s="11" t="s">
        <v>854</v>
      </c>
      <c r="H882" s="14">
        <v>8</v>
      </c>
      <c r="I882" s="15" t="s">
        <v>1504</v>
      </c>
      <c r="J882" s="19" t="s">
        <v>5766</v>
      </c>
      <c r="K882" s="109" t="s">
        <v>5738</v>
      </c>
      <c r="L882" s="109" t="s">
        <v>5767</v>
      </c>
      <c r="M882" s="6" t="s">
        <v>5482</v>
      </c>
      <c r="N882" s="6" t="s">
        <v>5768</v>
      </c>
      <c r="O882" s="6" t="s">
        <v>5769</v>
      </c>
      <c r="V882" t="s">
        <v>1116</v>
      </c>
    </row>
    <row r="883" spans="2:22" hidden="1">
      <c r="B883" s="9">
        <v>9</v>
      </c>
      <c r="C883" s="10" t="s">
        <v>269</v>
      </c>
      <c r="D883" s="11" t="s">
        <v>464</v>
      </c>
      <c r="E883" s="12">
        <v>6</v>
      </c>
      <c r="F883" s="13" t="s">
        <v>591</v>
      </c>
      <c r="G883" s="11" t="s">
        <v>854</v>
      </c>
      <c r="H883" s="14">
        <v>9</v>
      </c>
      <c r="I883" s="15" t="s">
        <v>1560</v>
      </c>
      <c r="J883" s="19" t="s">
        <v>5770</v>
      </c>
      <c r="K883" s="109" t="s">
        <v>5738</v>
      </c>
      <c r="L883" s="109" t="s">
        <v>5771</v>
      </c>
      <c r="M883" s="6" t="s">
        <v>5482</v>
      </c>
      <c r="N883" s="6" t="s">
        <v>5772</v>
      </c>
      <c r="O883" s="6" t="s">
        <v>5773</v>
      </c>
      <c r="V883" t="s">
        <v>1282</v>
      </c>
    </row>
    <row r="884" spans="2:22" hidden="1">
      <c r="B884" s="9">
        <v>9</v>
      </c>
      <c r="C884" s="10" t="s">
        <v>269</v>
      </c>
      <c r="D884" s="11" t="s">
        <v>464</v>
      </c>
      <c r="E884" s="12">
        <v>6</v>
      </c>
      <c r="F884" s="13" t="s">
        <v>591</v>
      </c>
      <c r="G884" s="11" t="s">
        <v>854</v>
      </c>
      <c r="H884" s="14">
        <v>10</v>
      </c>
      <c r="I884" s="15" t="s">
        <v>1604</v>
      </c>
      <c r="J884" s="19" t="s">
        <v>5774</v>
      </c>
      <c r="K884" s="109" t="s">
        <v>5738</v>
      </c>
      <c r="L884" s="109" t="s">
        <v>5775</v>
      </c>
      <c r="M884" s="6" t="s">
        <v>5482</v>
      </c>
      <c r="N884" s="6" t="s">
        <v>5776</v>
      </c>
      <c r="O884" s="6" t="s">
        <v>5777</v>
      </c>
      <c r="V884" t="s">
        <v>768</v>
      </c>
    </row>
    <row r="885" spans="2:22" hidden="1">
      <c r="B885" s="9">
        <v>9</v>
      </c>
      <c r="C885" s="10" t="s">
        <v>269</v>
      </c>
      <c r="D885" s="11" t="s">
        <v>464</v>
      </c>
      <c r="E885" s="12">
        <v>6</v>
      </c>
      <c r="F885" s="13" t="s">
        <v>591</v>
      </c>
      <c r="G885" s="11" t="s">
        <v>854</v>
      </c>
      <c r="H885" s="14">
        <v>11</v>
      </c>
      <c r="I885" s="15" t="s">
        <v>1643</v>
      </c>
      <c r="J885" s="19" t="s">
        <v>5778</v>
      </c>
      <c r="K885" s="109" t="s">
        <v>5738</v>
      </c>
      <c r="L885" s="109" t="s">
        <v>5779</v>
      </c>
      <c r="M885" s="6" t="s">
        <v>5482</v>
      </c>
      <c r="N885" s="6" t="s">
        <v>5780</v>
      </c>
      <c r="O885" s="6" t="s">
        <v>5781</v>
      </c>
      <c r="V885" t="s">
        <v>1160</v>
      </c>
    </row>
    <row r="886" spans="2:22" hidden="1">
      <c r="B886" s="9">
        <v>9</v>
      </c>
      <c r="C886" s="10" t="s">
        <v>269</v>
      </c>
      <c r="D886" s="11" t="s">
        <v>464</v>
      </c>
      <c r="E886" s="12">
        <v>6</v>
      </c>
      <c r="F886" s="13" t="s">
        <v>591</v>
      </c>
      <c r="G886" s="11" t="s">
        <v>854</v>
      </c>
      <c r="H886" s="14">
        <v>12</v>
      </c>
      <c r="I886" s="15" t="s">
        <v>1675</v>
      </c>
      <c r="J886" s="19" t="s">
        <v>5782</v>
      </c>
      <c r="K886" s="109" t="s">
        <v>5738</v>
      </c>
      <c r="L886" s="109" t="s">
        <v>5783</v>
      </c>
      <c r="M886" s="6" t="s">
        <v>5482</v>
      </c>
      <c r="N886" s="6" t="s">
        <v>5784</v>
      </c>
      <c r="O886" s="6" t="s">
        <v>5785</v>
      </c>
      <c r="V886" t="s">
        <v>1369</v>
      </c>
    </row>
    <row r="887" spans="2:22" hidden="1">
      <c r="B887" s="9">
        <v>9</v>
      </c>
      <c r="C887" s="10" t="s">
        <v>269</v>
      </c>
      <c r="D887" s="11" t="s">
        <v>464</v>
      </c>
      <c r="E887" s="12">
        <v>6</v>
      </c>
      <c r="F887" s="13" t="s">
        <v>591</v>
      </c>
      <c r="G887" s="11" t="s">
        <v>854</v>
      </c>
      <c r="H887" s="14">
        <v>13</v>
      </c>
      <c r="I887" s="15" t="s">
        <v>1699</v>
      </c>
      <c r="J887" s="19" t="s">
        <v>5786</v>
      </c>
      <c r="K887" s="109" t="s">
        <v>5738</v>
      </c>
      <c r="L887" s="109" t="s">
        <v>5787</v>
      </c>
      <c r="M887" s="6" t="s">
        <v>5482</v>
      </c>
      <c r="N887" s="6" t="s">
        <v>5788</v>
      </c>
      <c r="O887" s="6" t="s">
        <v>5789</v>
      </c>
      <c r="V887" t="s">
        <v>1583</v>
      </c>
    </row>
    <row r="888" spans="2:22" hidden="1">
      <c r="B888" s="9">
        <v>9</v>
      </c>
      <c r="C888" s="10" t="s">
        <v>269</v>
      </c>
      <c r="D888" s="11" t="s">
        <v>464</v>
      </c>
      <c r="E888" s="12">
        <v>6</v>
      </c>
      <c r="F888" s="13" t="s">
        <v>591</v>
      </c>
      <c r="G888" s="11" t="s">
        <v>854</v>
      </c>
      <c r="H888" s="14">
        <v>14</v>
      </c>
      <c r="I888" s="15" t="s">
        <v>1722</v>
      </c>
      <c r="J888" s="19" t="s">
        <v>5790</v>
      </c>
      <c r="K888" s="109" t="s">
        <v>5738</v>
      </c>
      <c r="L888" s="109" t="s">
        <v>5791</v>
      </c>
      <c r="M888" s="6" t="s">
        <v>5482</v>
      </c>
      <c r="N888" s="6" t="s">
        <v>5792</v>
      </c>
      <c r="O888" s="6" t="s">
        <v>5793</v>
      </c>
      <c r="V888" t="s">
        <v>1062</v>
      </c>
    </row>
    <row r="889" spans="2:22" hidden="1">
      <c r="B889" s="9">
        <v>9</v>
      </c>
      <c r="C889" s="10" t="s">
        <v>269</v>
      </c>
      <c r="D889" s="11" t="s">
        <v>464</v>
      </c>
      <c r="E889" s="12">
        <v>6</v>
      </c>
      <c r="F889" s="13" t="s">
        <v>591</v>
      </c>
      <c r="G889" s="11" t="s">
        <v>854</v>
      </c>
      <c r="H889" s="14">
        <v>15</v>
      </c>
      <c r="I889" s="15" t="s">
        <v>1741</v>
      </c>
      <c r="J889" s="19" t="s">
        <v>5794</v>
      </c>
      <c r="K889" s="109" t="s">
        <v>5738</v>
      </c>
      <c r="L889" s="109" t="s">
        <v>5795</v>
      </c>
      <c r="M889" s="6" t="s">
        <v>5482</v>
      </c>
      <c r="N889" s="6" t="s">
        <v>5796</v>
      </c>
      <c r="O889" s="6" t="s">
        <v>5797</v>
      </c>
      <c r="V889" t="s">
        <v>1107</v>
      </c>
    </row>
    <row r="890" spans="2:22" hidden="1">
      <c r="B890" s="9">
        <v>9</v>
      </c>
      <c r="C890" s="10" t="s">
        <v>269</v>
      </c>
      <c r="D890" s="11" t="s">
        <v>464</v>
      </c>
      <c r="E890" s="12">
        <v>6</v>
      </c>
      <c r="F890" s="13" t="s">
        <v>591</v>
      </c>
      <c r="G890" s="11" t="s">
        <v>854</v>
      </c>
      <c r="H890" s="14">
        <v>16</v>
      </c>
      <c r="I890" s="15" t="s">
        <v>1590</v>
      </c>
      <c r="J890" s="19" t="s">
        <v>5798</v>
      </c>
      <c r="K890" s="109" t="s">
        <v>5738</v>
      </c>
      <c r="L890" s="109" t="s">
        <v>5799</v>
      </c>
      <c r="M890" s="6" t="s">
        <v>5482</v>
      </c>
      <c r="N890" s="6" t="s">
        <v>5800</v>
      </c>
      <c r="O890" s="6" t="s">
        <v>5801</v>
      </c>
      <c r="V890" t="s">
        <v>2578</v>
      </c>
    </row>
    <row r="891" spans="2:22" hidden="1">
      <c r="B891" s="9">
        <v>9</v>
      </c>
      <c r="C891" s="10" t="s">
        <v>269</v>
      </c>
      <c r="D891" s="11" t="s">
        <v>464</v>
      </c>
      <c r="E891" s="12">
        <v>7</v>
      </c>
      <c r="F891" s="13" t="s">
        <v>611</v>
      </c>
      <c r="G891" s="11" t="s">
        <v>855</v>
      </c>
      <c r="H891" s="14">
        <v>1</v>
      </c>
      <c r="I891" s="15" t="s">
        <v>1523</v>
      </c>
      <c r="J891" s="19" t="s">
        <v>5802</v>
      </c>
      <c r="K891" s="109" t="s">
        <v>5803</v>
      </c>
      <c r="L891" s="109" t="s">
        <v>5804</v>
      </c>
      <c r="M891" s="6" t="s">
        <v>5482</v>
      </c>
      <c r="N891" s="6" t="s">
        <v>5805</v>
      </c>
      <c r="O891" s="6" t="s">
        <v>5806</v>
      </c>
      <c r="V891" t="s">
        <v>1304</v>
      </c>
    </row>
    <row r="892" spans="2:22" hidden="1">
      <c r="B892" s="9">
        <v>9</v>
      </c>
      <c r="C892" s="10" t="s">
        <v>269</v>
      </c>
      <c r="D892" s="11" t="s">
        <v>464</v>
      </c>
      <c r="E892" s="12">
        <v>7</v>
      </c>
      <c r="F892" s="13" t="s">
        <v>611</v>
      </c>
      <c r="G892" s="11" t="s">
        <v>855</v>
      </c>
      <c r="H892" s="14">
        <v>2</v>
      </c>
      <c r="I892" s="15" t="s">
        <v>398</v>
      </c>
      <c r="J892" s="19" t="s">
        <v>5807</v>
      </c>
      <c r="K892" s="109" t="s">
        <v>5803</v>
      </c>
      <c r="L892" s="109" t="s">
        <v>5808</v>
      </c>
      <c r="M892" s="6" t="s">
        <v>5482</v>
      </c>
      <c r="N892" s="6" t="s">
        <v>5809</v>
      </c>
      <c r="O892" s="6" t="s">
        <v>5810</v>
      </c>
      <c r="V892" t="s">
        <v>577</v>
      </c>
    </row>
    <row r="893" spans="2:22" hidden="1">
      <c r="B893" s="9">
        <v>9</v>
      </c>
      <c r="C893" s="10" t="s">
        <v>269</v>
      </c>
      <c r="D893" s="11" t="s">
        <v>464</v>
      </c>
      <c r="E893" s="12">
        <v>7</v>
      </c>
      <c r="F893" s="13" t="s">
        <v>611</v>
      </c>
      <c r="G893" s="11" t="s">
        <v>855</v>
      </c>
      <c r="H893" s="14">
        <v>3</v>
      </c>
      <c r="I893" s="15" t="s">
        <v>408</v>
      </c>
      <c r="J893" s="19" t="s">
        <v>5811</v>
      </c>
      <c r="K893" s="109" t="s">
        <v>5803</v>
      </c>
      <c r="L893" s="109" t="s">
        <v>5812</v>
      </c>
      <c r="M893" s="6" t="s">
        <v>5482</v>
      </c>
      <c r="N893" s="6" t="s">
        <v>5813</v>
      </c>
      <c r="O893" s="6" t="s">
        <v>5814</v>
      </c>
      <c r="V893" t="s">
        <v>302</v>
      </c>
    </row>
    <row r="894" spans="2:22" hidden="1">
      <c r="B894" s="9">
        <v>9</v>
      </c>
      <c r="C894" s="10" t="s">
        <v>269</v>
      </c>
      <c r="D894" s="11" t="s">
        <v>464</v>
      </c>
      <c r="E894" s="12">
        <v>7</v>
      </c>
      <c r="F894" s="13" t="s">
        <v>611</v>
      </c>
      <c r="G894" s="11" t="s">
        <v>855</v>
      </c>
      <c r="H894" s="14">
        <v>4</v>
      </c>
      <c r="I894" s="15" t="s">
        <v>456</v>
      </c>
      <c r="J894" s="19" t="s">
        <v>5815</v>
      </c>
      <c r="K894" s="109" t="s">
        <v>5803</v>
      </c>
      <c r="L894" s="109" t="s">
        <v>5816</v>
      </c>
      <c r="M894" s="6" t="s">
        <v>5482</v>
      </c>
      <c r="N894" s="6" t="s">
        <v>5817</v>
      </c>
      <c r="O894" s="6" t="s">
        <v>5818</v>
      </c>
      <c r="V894" t="s">
        <v>2180</v>
      </c>
    </row>
    <row r="895" spans="2:22" hidden="1">
      <c r="B895" s="9">
        <v>9</v>
      </c>
      <c r="C895" s="10" t="s">
        <v>269</v>
      </c>
      <c r="D895" s="11" t="s">
        <v>464</v>
      </c>
      <c r="E895" s="12">
        <v>7</v>
      </c>
      <c r="F895" s="13" t="s">
        <v>611</v>
      </c>
      <c r="G895" s="11" t="s">
        <v>855</v>
      </c>
      <c r="H895" s="14">
        <v>5</v>
      </c>
      <c r="I895" s="15" t="s">
        <v>956</v>
      </c>
      <c r="J895" s="19" t="s">
        <v>5819</v>
      </c>
      <c r="K895" s="109" t="s">
        <v>5803</v>
      </c>
      <c r="L895" s="109" t="s">
        <v>5820</v>
      </c>
      <c r="M895" s="6" t="s">
        <v>5482</v>
      </c>
      <c r="N895" s="6" t="s">
        <v>5821</v>
      </c>
      <c r="O895" s="6" t="s">
        <v>5822</v>
      </c>
      <c r="V895" t="s">
        <v>1526</v>
      </c>
    </row>
    <row r="896" spans="2:22" hidden="1">
      <c r="B896" s="9">
        <v>9</v>
      </c>
      <c r="C896" s="10" t="s">
        <v>269</v>
      </c>
      <c r="D896" s="11" t="s">
        <v>464</v>
      </c>
      <c r="E896" s="12">
        <v>7</v>
      </c>
      <c r="F896" s="13" t="s">
        <v>611</v>
      </c>
      <c r="G896" s="11" t="s">
        <v>855</v>
      </c>
      <c r="H896" s="14">
        <v>6</v>
      </c>
      <c r="I896" s="15" t="s">
        <v>1364</v>
      </c>
      <c r="J896" s="19" t="s">
        <v>5823</v>
      </c>
      <c r="K896" s="109" t="s">
        <v>5803</v>
      </c>
      <c r="L896" s="109" t="s">
        <v>5824</v>
      </c>
      <c r="M896" s="6" t="s">
        <v>5482</v>
      </c>
      <c r="N896" s="6" t="s">
        <v>5825</v>
      </c>
      <c r="O896" s="6" t="s">
        <v>5826</v>
      </c>
      <c r="V896" t="s">
        <v>2358</v>
      </c>
    </row>
    <row r="897" spans="2:22" hidden="1">
      <c r="B897" s="9">
        <v>9</v>
      </c>
      <c r="C897" s="10" t="s">
        <v>269</v>
      </c>
      <c r="D897" s="11" t="s">
        <v>464</v>
      </c>
      <c r="E897" s="12">
        <v>7</v>
      </c>
      <c r="F897" s="13" t="s">
        <v>611</v>
      </c>
      <c r="G897" s="11" t="s">
        <v>855</v>
      </c>
      <c r="H897" s="14">
        <v>7</v>
      </c>
      <c r="I897" s="15" t="s">
        <v>1359</v>
      </c>
      <c r="J897" s="19" t="s">
        <v>5827</v>
      </c>
      <c r="K897" s="109" t="s">
        <v>5803</v>
      </c>
      <c r="L897" s="109" t="s">
        <v>5828</v>
      </c>
      <c r="M897" s="6" t="s">
        <v>5482</v>
      </c>
      <c r="N897" s="6" t="s">
        <v>5829</v>
      </c>
      <c r="O897" s="6" t="s">
        <v>5830</v>
      </c>
      <c r="V897" t="s">
        <v>1759</v>
      </c>
    </row>
    <row r="898" spans="2:22" hidden="1">
      <c r="B898" s="9">
        <v>9</v>
      </c>
      <c r="C898" s="10" t="s">
        <v>269</v>
      </c>
      <c r="D898" s="11" t="s">
        <v>464</v>
      </c>
      <c r="E898" s="12">
        <v>7</v>
      </c>
      <c r="F898" s="13" t="s">
        <v>611</v>
      </c>
      <c r="G898" s="11" t="s">
        <v>855</v>
      </c>
      <c r="H898" s="14">
        <v>9</v>
      </c>
      <c r="I898" s="15" t="s">
        <v>1505</v>
      </c>
      <c r="J898" s="19" t="s">
        <v>5831</v>
      </c>
      <c r="K898" s="109" t="s">
        <v>5803</v>
      </c>
      <c r="L898" s="109" t="s">
        <v>5832</v>
      </c>
      <c r="M898" s="6" t="s">
        <v>5482</v>
      </c>
      <c r="N898" s="6" t="s">
        <v>5833</v>
      </c>
      <c r="O898" s="6" t="s">
        <v>5834</v>
      </c>
      <c r="V898" t="s">
        <v>1771</v>
      </c>
    </row>
    <row r="899" spans="2:22" hidden="1">
      <c r="B899" s="9">
        <v>9</v>
      </c>
      <c r="C899" s="10" t="s">
        <v>269</v>
      </c>
      <c r="D899" s="11" t="s">
        <v>464</v>
      </c>
      <c r="E899" s="12">
        <v>7</v>
      </c>
      <c r="F899" s="13" t="s">
        <v>611</v>
      </c>
      <c r="G899" s="11" t="s">
        <v>855</v>
      </c>
      <c r="H899" s="14">
        <v>10</v>
      </c>
      <c r="I899" s="15" t="s">
        <v>320</v>
      </c>
      <c r="J899" s="19" t="s">
        <v>5835</v>
      </c>
      <c r="K899" s="109" t="s">
        <v>5803</v>
      </c>
      <c r="L899" s="109" t="s">
        <v>5836</v>
      </c>
      <c r="M899" s="6" t="s">
        <v>5482</v>
      </c>
      <c r="N899" s="6" t="s">
        <v>5837</v>
      </c>
      <c r="O899" s="6" t="s">
        <v>5838</v>
      </c>
      <c r="V899" t="s">
        <v>1053</v>
      </c>
    </row>
    <row r="900" spans="2:22" hidden="1">
      <c r="B900" s="9">
        <v>9</v>
      </c>
      <c r="C900" s="10" t="s">
        <v>269</v>
      </c>
      <c r="D900" s="11" t="s">
        <v>464</v>
      </c>
      <c r="E900" s="12">
        <v>7</v>
      </c>
      <c r="F900" s="13" t="s">
        <v>611</v>
      </c>
      <c r="G900" s="11" t="s">
        <v>855</v>
      </c>
      <c r="H900" s="14">
        <v>11</v>
      </c>
      <c r="I900" s="15" t="s">
        <v>1605</v>
      </c>
      <c r="J900" s="19" t="s">
        <v>5839</v>
      </c>
      <c r="K900" s="109" t="s">
        <v>5803</v>
      </c>
      <c r="L900" s="109" t="s">
        <v>5840</v>
      </c>
      <c r="M900" s="6" t="s">
        <v>5482</v>
      </c>
      <c r="N900" s="6" t="s">
        <v>5841</v>
      </c>
      <c r="O900" s="6" t="s">
        <v>5842</v>
      </c>
      <c r="V900" t="s">
        <v>1611</v>
      </c>
    </row>
    <row r="901" spans="2:22" hidden="1">
      <c r="B901" s="9">
        <v>9</v>
      </c>
      <c r="C901" s="10" t="s">
        <v>269</v>
      </c>
      <c r="D901" s="11" t="s">
        <v>464</v>
      </c>
      <c r="E901" s="12">
        <v>7</v>
      </c>
      <c r="F901" s="13" t="s">
        <v>611</v>
      </c>
      <c r="G901" s="11" t="s">
        <v>855</v>
      </c>
      <c r="H901" s="14">
        <v>13</v>
      </c>
      <c r="I901" s="15" t="s">
        <v>1723</v>
      </c>
      <c r="J901" s="19" t="s">
        <v>5843</v>
      </c>
      <c r="K901" s="109" t="s">
        <v>5803</v>
      </c>
      <c r="L901" s="109" t="s">
        <v>5844</v>
      </c>
      <c r="M901" s="6" t="s">
        <v>5482</v>
      </c>
      <c r="N901" s="6" t="s">
        <v>5845</v>
      </c>
      <c r="O901" s="6" t="s">
        <v>5846</v>
      </c>
      <c r="V901" t="s">
        <v>2385</v>
      </c>
    </row>
    <row r="902" spans="2:22" hidden="1">
      <c r="B902" s="9">
        <v>9</v>
      </c>
      <c r="C902" s="10" t="s">
        <v>269</v>
      </c>
      <c r="D902" s="11" t="s">
        <v>464</v>
      </c>
      <c r="E902" s="12">
        <v>7</v>
      </c>
      <c r="F902" s="13" t="s">
        <v>611</v>
      </c>
      <c r="G902" s="11" t="s">
        <v>855</v>
      </c>
      <c r="H902" s="14">
        <v>14</v>
      </c>
      <c r="I902" s="15" t="s">
        <v>1757</v>
      </c>
      <c r="J902" s="19" t="s">
        <v>5847</v>
      </c>
      <c r="K902" s="109" t="s">
        <v>5803</v>
      </c>
      <c r="L902" s="109" t="s">
        <v>5848</v>
      </c>
      <c r="M902" s="6" t="s">
        <v>5482</v>
      </c>
      <c r="N902" s="6" t="s">
        <v>5849</v>
      </c>
      <c r="O902" s="6" t="s">
        <v>5850</v>
      </c>
      <c r="V902" t="s">
        <v>2162</v>
      </c>
    </row>
    <row r="903" spans="2:22" hidden="1">
      <c r="B903" s="9">
        <v>9</v>
      </c>
      <c r="C903" s="10" t="s">
        <v>269</v>
      </c>
      <c r="D903" s="11" t="s">
        <v>464</v>
      </c>
      <c r="E903" s="12">
        <v>7</v>
      </c>
      <c r="F903" s="13" t="s">
        <v>611</v>
      </c>
      <c r="G903" s="11" t="s">
        <v>855</v>
      </c>
      <c r="H903" s="14">
        <v>15</v>
      </c>
      <c r="I903" s="15" t="s">
        <v>1770</v>
      </c>
      <c r="J903" s="19" t="s">
        <v>5851</v>
      </c>
      <c r="K903" s="109" t="s">
        <v>5803</v>
      </c>
      <c r="L903" s="109" t="s">
        <v>5852</v>
      </c>
      <c r="M903" s="6" t="s">
        <v>5482</v>
      </c>
      <c r="N903" s="6" t="s">
        <v>5853</v>
      </c>
      <c r="O903" s="6" t="s">
        <v>5854</v>
      </c>
      <c r="V903" t="s">
        <v>1594</v>
      </c>
    </row>
    <row r="904" spans="2:22" hidden="1">
      <c r="B904" s="9">
        <v>9</v>
      </c>
      <c r="C904" s="10" t="s">
        <v>269</v>
      </c>
      <c r="D904" s="11" t="s">
        <v>464</v>
      </c>
      <c r="E904" s="12">
        <v>7</v>
      </c>
      <c r="F904" s="13" t="s">
        <v>611</v>
      </c>
      <c r="G904" s="11" t="s">
        <v>855</v>
      </c>
      <c r="H904" s="14">
        <v>16</v>
      </c>
      <c r="I904" s="15" t="s">
        <v>1783</v>
      </c>
      <c r="J904" s="19" t="s">
        <v>5855</v>
      </c>
      <c r="K904" s="109" t="s">
        <v>5803</v>
      </c>
      <c r="L904" s="109" t="s">
        <v>5856</v>
      </c>
      <c r="M904" s="6" t="s">
        <v>5482</v>
      </c>
      <c r="N904" s="6" t="s">
        <v>5857</v>
      </c>
      <c r="O904" s="6" t="s">
        <v>5858</v>
      </c>
      <c r="V904" t="s">
        <v>1228</v>
      </c>
    </row>
    <row r="905" spans="2:22" hidden="1">
      <c r="B905" s="9">
        <v>9</v>
      </c>
      <c r="C905" s="10" t="s">
        <v>269</v>
      </c>
      <c r="D905" s="11" t="s">
        <v>464</v>
      </c>
      <c r="E905" s="12">
        <v>7</v>
      </c>
      <c r="F905" s="13" t="s">
        <v>611</v>
      </c>
      <c r="G905" s="11" t="s">
        <v>855</v>
      </c>
      <c r="H905" s="14">
        <v>17</v>
      </c>
      <c r="I905" s="15" t="s">
        <v>1794</v>
      </c>
      <c r="J905" s="19" t="s">
        <v>5859</v>
      </c>
      <c r="K905" s="109" t="s">
        <v>5803</v>
      </c>
      <c r="L905" s="109" t="s">
        <v>5860</v>
      </c>
      <c r="M905" s="6" t="s">
        <v>5482</v>
      </c>
      <c r="N905" s="6" t="s">
        <v>5861</v>
      </c>
      <c r="O905" s="6" t="s">
        <v>5862</v>
      </c>
      <c r="V905" t="s">
        <v>2591</v>
      </c>
    </row>
    <row r="906" spans="2:22" hidden="1">
      <c r="B906" s="9">
        <v>9</v>
      </c>
      <c r="C906" s="10" t="s">
        <v>269</v>
      </c>
      <c r="D906" s="11" t="s">
        <v>464</v>
      </c>
      <c r="E906" s="12">
        <v>7</v>
      </c>
      <c r="F906" s="13" t="s">
        <v>611</v>
      </c>
      <c r="G906" s="11" t="s">
        <v>855</v>
      </c>
      <c r="H906" s="14">
        <v>18</v>
      </c>
      <c r="I906" s="15" t="s">
        <v>1805</v>
      </c>
      <c r="J906" s="19" t="s">
        <v>5863</v>
      </c>
      <c r="K906" s="109" t="s">
        <v>5803</v>
      </c>
      <c r="L906" s="109" t="s">
        <v>5864</v>
      </c>
      <c r="M906" s="6" t="s">
        <v>5482</v>
      </c>
      <c r="N906" s="6" t="s">
        <v>5865</v>
      </c>
      <c r="O906" s="6" t="s">
        <v>5866</v>
      </c>
      <c r="V906" t="s">
        <v>1124</v>
      </c>
    </row>
    <row r="907" spans="2:22" hidden="1">
      <c r="B907" s="9">
        <v>9</v>
      </c>
      <c r="C907" s="10" t="s">
        <v>269</v>
      </c>
      <c r="D907" s="11" t="s">
        <v>464</v>
      </c>
      <c r="E907" s="12">
        <v>7</v>
      </c>
      <c r="F907" s="13" t="s">
        <v>611</v>
      </c>
      <c r="G907" s="11" t="s">
        <v>855</v>
      </c>
      <c r="H907" s="14">
        <v>19</v>
      </c>
      <c r="I907" s="15" t="s">
        <v>1700</v>
      </c>
      <c r="J907" s="19" t="s">
        <v>5867</v>
      </c>
      <c r="K907" s="109" t="s">
        <v>5803</v>
      </c>
      <c r="L907" s="109" t="s">
        <v>5868</v>
      </c>
      <c r="M907" s="108" t="s">
        <v>5482</v>
      </c>
      <c r="N907" s="108" t="s">
        <v>5805</v>
      </c>
      <c r="O907" s="108" t="s">
        <v>5806</v>
      </c>
      <c r="V907" t="s">
        <v>2430</v>
      </c>
    </row>
    <row r="908" spans="2:22" hidden="1">
      <c r="B908" s="9">
        <v>9</v>
      </c>
      <c r="C908" s="10" t="s">
        <v>269</v>
      </c>
      <c r="D908" s="11" t="s">
        <v>464</v>
      </c>
      <c r="E908" s="12">
        <v>7</v>
      </c>
      <c r="F908" s="13" t="s">
        <v>611</v>
      </c>
      <c r="G908" s="11" t="s">
        <v>855</v>
      </c>
      <c r="H908" s="14">
        <v>20</v>
      </c>
      <c r="I908" s="15" t="s">
        <v>1196</v>
      </c>
      <c r="J908" s="19" t="s">
        <v>5869</v>
      </c>
      <c r="K908" s="109" t="s">
        <v>5803</v>
      </c>
      <c r="L908" s="109" t="s">
        <v>5870</v>
      </c>
      <c r="M908" s="108" t="s">
        <v>5482</v>
      </c>
      <c r="N908" s="108" t="s">
        <v>5805</v>
      </c>
      <c r="O908" s="108" t="s">
        <v>5806</v>
      </c>
      <c r="V908" t="s">
        <v>1271</v>
      </c>
    </row>
    <row r="909" spans="2:22" hidden="1">
      <c r="B909" s="9">
        <v>9</v>
      </c>
      <c r="C909" s="10" t="s">
        <v>269</v>
      </c>
      <c r="D909" s="11" t="s">
        <v>464</v>
      </c>
      <c r="E909" s="12">
        <v>7</v>
      </c>
      <c r="F909" s="13" t="s">
        <v>611</v>
      </c>
      <c r="G909" s="11" t="s">
        <v>855</v>
      </c>
      <c r="H909" s="14">
        <v>21</v>
      </c>
      <c r="I909" s="15" t="s">
        <v>1742</v>
      </c>
      <c r="J909" s="19" t="s">
        <v>5871</v>
      </c>
      <c r="K909" s="109" t="s">
        <v>5803</v>
      </c>
      <c r="L909" s="109" t="s">
        <v>5872</v>
      </c>
      <c r="M909" s="108" t="s">
        <v>5482</v>
      </c>
      <c r="N909" s="108" t="s">
        <v>5805</v>
      </c>
      <c r="O909" s="108" t="s">
        <v>5806</v>
      </c>
      <c r="V909" t="s">
        <v>1158</v>
      </c>
    </row>
    <row r="910" spans="2:22" hidden="1">
      <c r="B910" s="9">
        <v>9</v>
      </c>
      <c r="C910" s="10" t="s">
        <v>269</v>
      </c>
      <c r="D910" s="11" t="s">
        <v>464</v>
      </c>
      <c r="E910" s="12">
        <v>7</v>
      </c>
      <c r="F910" s="13" t="s">
        <v>611</v>
      </c>
      <c r="G910" s="11" t="s">
        <v>855</v>
      </c>
      <c r="H910" s="14">
        <v>22</v>
      </c>
      <c r="I910" s="15" t="s">
        <v>1644</v>
      </c>
      <c r="J910" s="19" t="s">
        <v>5873</v>
      </c>
      <c r="K910" s="109" t="s">
        <v>5803</v>
      </c>
      <c r="L910" s="109" t="s">
        <v>5874</v>
      </c>
      <c r="M910" s="108" t="s">
        <v>5482</v>
      </c>
      <c r="N910" s="108" t="s">
        <v>5805</v>
      </c>
      <c r="O910" s="108" t="s">
        <v>5806</v>
      </c>
      <c r="V910" t="s">
        <v>1348</v>
      </c>
    </row>
    <row r="911" spans="2:22" hidden="1">
      <c r="B911" s="9">
        <v>10</v>
      </c>
      <c r="C911" s="10" t="s">
        <v>279</v>
      </c>
      <c r="D911" s="11" t="s">
        <v>465</v>
      </c>
      <c r="E911" s="12">
        <v>1</v>
      </c>
      <c r="F911" s="13" t="s">
        <v>279</v>
      </c>
      <c r="G911" s="11" t="s">
        <v>856</v>
      </c>
      <c r="H911" s="14">
        <v>1</v>
      </c>
      <c r="I911" s="15" t="s">
        <v>279</v>
      </c>
      <c r="J911" s="19" t="s">
        <v>5875</v>
      </c>
      <c r="K911" s="109" t="s">
        <v>5876</v>
      </c>
      <c r="L911" s="109" t="s">
        <v>5876</v>
      </c>
      <c r="M911" s="6" t="s">
        <v>5877</v>
      </c>
      <c r="N911" s="6" t="s">
        <v>5878</v>
      </c>
      <c r="O911" s="6" t="s">
        <v>5879</v>
      </c>
      <c r="V911" t="s">
        <v>1401</v>
      </c>
    </row>
    <row r="912" spans="2:22" hidden="1">
      <c r="B912" s="9">
        <v>10</v>
      </c>
      <c r="C912" s="10" t="s">
        <v>279</v>
      </c>
      <c r="D912" s="11" t="s">
        <v>465</v>
      </c>
      <c r="E912" s="12">
        <v>1</v>
      </c>
      <c r="F912" s="13" t="s">
        <v>279</v>
      </c>
      <c r="G912" s="11" t="s">
        <v>856</v>
      </c>
      <c r="H912" s="14">
        <v>2</v>
      </c>
      <c r="I912" s="15" t="s">
        <v>749</v>
      </c>
      <c r="J912" s="19" t="s">
        <v>5880</v>
      </c>
      <c r="K912" s="109" t="s">
        <v>5876</v>
      </c>
      <c r="L912" s="109" t="s">
        <v>5881</v>
      </c>
      <c r="M912" s="6" t="s">
        <v>5877</v>
      </c>
      <c r="N912" s="6" t="s">
        <v>5882</v>
      </c>
      <c r="O912" s="6" t="s">
        <v>5883</v>
      </c>
      <c r="V912" t="s">
        <v>2336</v>
      </c>
    </row>
    <row r="913" spans="2:22" hidden="1">
      <c r="B913" s="9">
        <v>10</v>
      </c>
      <c r="C913" s="10" t="s">
        <v>279</v>
      </c>
      <c r="D913" s="11" t="s">
        <v>465</v>
      </c>
      <c r="E913" s="12">
        <v>1</v>
      </c>
      <c r="F913" s="13" t="s">
        <v>279</v>
      </c>
      <c r="G913" s="11" t="s">
        <v>856</v>
      </c>
      <c r="H913" s="14">
        <v>3</v>
      </c>
      <c r="I913" s="15" t="s">
        <v>1015</v>
      </c>
      <c r="J913" s="19" t="s">
        <v>5884</v>
      </c>
      <c r="K913" s="109" t="s">
        <v>5876</v>
      </c>
      <c r="L913" s="109" t="s">
        <v>5885</v>
      </c>
      <c r="M913" s="6" t="s">
        <v>5877</v>
      </c>
      <c r="N913" s="6" t="s">
        <v>5886</v>
      </c>
      <c r="O913" s="6" t="s">
        <v>5887</v>
      </c>
      <c r="V913" t="s">
        <v>1483</v>
      </c>
    </row>
    <row r="914" spans="2:22" hidden="1">
      <c r="B914" s="9">
        <v>10</v>
      </c>
      <c r="C914" s="10" t="s">
        <v>279</v>
      </c>
      <c r="D914" s="11" t="s">
        <v>465</v>
      </c>
      <c r="E914" s="12">
        <v>1</v>
      </c>
      <c r="F914" s="13" t="s">
        <v>279</v>
      </c>
      <c r="G914" s="11" t="s">
        <v>856</v>
      </c>
      <c r="H914" s="14">
        <v>4</v>
      </c>
      <c r="I914" s="15" t="s">
        <v>1105</v>
      </c>
      <c r="J914" s="19" t="s">
        <v>5888</v>
      </c>
      <c r="K914" s="109" t="s">
        <v>5876</v>
      </c>
      <c r="L914" s="109" t="s">
        <v>5889</v>
      </c>
      <c r="M914" s="6" t="s">
        <v>5877</v>
      </c>
      <c r="N914" s="6" t="s">
        <v>5890</v>
      </c>
      <c r="O914" s="6" t="s">
        <v>5891</v>
      </c>
      <c r="V914" t="s">
        <v>1383</v>
      </c>
    </row>
    <row r="915" spans="2:22" hidden="1">
      <c r="B915" s="9">
        <v>10</v>
      </c>
      <c r="C915" s="10" t="s">
        <v>279</v>
      </c>
      <c r="D915" s="11" t="s">
        <v>465</v>
      </c>
      <c r="E915" s="12">
        <v>1</v>
      </c>
      <c r="F915" s="13" t="s">
        <v>279</v>
      </c>
      <c r="G915" s="11" t="s">
        <v>856</v>
      </c>
      <c r="H915" s="14">
        <v>5</v>
      </c>
      <c r="I915" s="15" t="s">
        <v>1282</v>
      </c>
      <c r="J915" s="19" t="s">
        <v>5892</v>
      </c>
      <c r="K915" s="109" t="s">
        <v>5876</v>
      </c>
      <c r="L915" s="109" t="s">
        <v>5893</v>
      </c>
      <c r="M915" s="6" t="s">
        <v>5877</v>
      </c>
      <c r="N915" s="6" t="s">
        <v>5894</v>
      </c>
      <c r="O915" s="6" t="s">
        <v>5895</v>
      </c>
      <c r="V915" t="s">
        <v>1695</v>
      </c>
    </row>
    <row r="916" spans="2:22" hidden="1">
      <c r="B916" s="9">
        <v>10</v>
      </c>
      <c r="C916" s="10" t="s">
        <v>279</v>
      </c>
      <c r="D916" s="11" t="s">
        <v>465</v>
      </c>
      <c r="E916" s="12">
        <v>1</v>
      </c>
      <c r="F916" s="13" t="s">
        <v>279</v>
      </c>
      <c r="G916" s="11" t="s">
        <v>856</v>
      </c>
      <c r="H916" s="14">
        <v>6</v>
      </c>
      <c r="I916" s="15" t="s">
        <v>1441</v>
      </c>
      <c r="J916" s="19" t="s">
        <v>5896</v>
      </c>
      <c r="K916" s="109" t="s">
        <v>5876</v>
      </c>
      <c r="L916" s="109" t="s">
        <v>5897</v>
      </c>
      <c r="M916" s="6" t="s">
        <v>5877</v>
      </c>
      <c r="N916" s="6" t="s">
        <v>5898</v>
      </c>
      <c r="O916" s="6" t="s">
        <v>5899</v>
      </c>
      <c r="V916" t="s">
        <v>1368</v>
      </c>
    </row>
    <row r="917" spans="2:22" hidden="1">
      <c r="B917" s="9">
        <v>10</v>
      </c>
      <c r="C917" s="10" t="s">
        <v>279</v>
      </c>
      <c r="D917" s="11" t="s">
        <v>465</v>
      </c>
      <c r="E917" s="12">
        <v>1</v>
      </c>
      <c r="F917" s="13" t="s">
        <v>279</v>
      </c>
      <c r="G917" s="11" t="s">
        <v>856</v>
      </c>
      <c r="H917" s="14">
        <v>7</v>
      </c>
      <c r="I917" s="15" t="s">
        <v>1506</v>
      </c>
      <c r="J917" s="19" t="s">
        <v>5900</v>
      </c>
      <c r="K917" s="109" t="s">
        <v>5876</v>
      </c>
      <c r="L917" s="109" t="s">
        <v>5901</v>
      </c>
      <c r="M917" s="6" t="s">
        <v>5877</v>
      </c>
      <c r="N917" s="6" t="s">
        <v>5902</v>
      </c>
      <c r="O917" s="6" t="s">
        <v>5903</v>
      </c>
      <c r="V917" t="s">
        <v>1223</v>
      </c>
    </row>
    <row r="918" spans="2:22" hidden="1">
      <c r="B918" s="9">
        <v>10</v>
      </c>
      <c r="C918" s="10" t="s">
        <v>279</v>
      </c>
      <c r="D918" s="11" t="s">
        <v>465</v>
      </c>
      <c r="E918" s="12">
        <v>1</v>
      </c>
      <c r="F918" s="13" t="s">
        <v>279</v>
      </c>
      <c r="G918" s="11" t="s">
        <v>856</v>
      </c>
      <c r="H918" s="14">
        <v>8</v>
      </c>
      <c r="I918" s="15" t="s">
        <v>1606</v>
      </c>
      <c r="J918" s="19" t="s">
        <v>5904</v>
      </c>
      <c r="K918" s="109" t="s">
        <v>5876</v>
      </c>
      <c r="L918" s="109" t="s">
        <v>5905</v>
      </c>
      <c r="M918" s="6" t="s">
        <v>5877</v>
      </c>
      <c r="N918" s="6" t="s">
        <v>5906</v>
      </c>
      <c r="O918" s="6" t="s">
        <v>5907</v>
      </c>
      <c r="V918" t="s">
        <v>1649</v>
      </c>
    </row>
    <row r="919" spans="2:22" hidden="1">
      <c r="B919" s="9">
        <v>10</v>
      </c>
      <c r="C919" s="10" t="s">
        <v>279</v>
      </c>
      <c r="D919" s="11" t="s">
        <v>465</v>
      </c>
      <c r="E919" s="12">
        <v>1</v>
      </c>
      <c r="F919" s="13" t="s">
        <v>279</v>
      </c>
      <c r="G919" s="11" t="s">
        <v>856</v>
      </c>
      <c r="H919" s="14">
        <v>9</v>
      </c>
      <c r="I919" s="15" t="s">
        <v>1645</v>
      </c>
      <c r="J919" s="19" t="s">
        <v>5908</v>
      </c>
      <c r="K919" s="109" t="s">
        <v>5876</v>
      </c>
      <c r="L919" s="109" t="s">
        <v>5909</v>
      </c>
      <c r="M919" s="6" t="s">
        <v>5877</v>
      </c>
      <c r="N919" s="6" t="s">
        <v>5910</v>
      </c>
      <c r="O919" s="6" t="s">
        <v>5911</v>
      </c>
      <c r="V919" t="s">
        <v>2365</v>
      </c>
    </row>
    <row r="920" spans="2:22" hidden="1">
      <c r="B920" s="9">
        <v>10</v>
      </c>
      <c r="C920" s="10" t="s">
        <v>279</v>
      </c>
      <c r="D920" s="11" t="s">
        <v>465</v>
      </c>
      <c r="E920" s="12">
        <v>1</v>
      </c>
      <c r="F920" s="13" t="s">
        <v>279</v>
      </c>
      <c r="G920" s="11" t="s">
        <v>856</v>
      </c>
      <c r="H920" s="14">
        <v>10</v>
      </c>
      <c r="I920" s="15" t="s">
        <v>1701</v>
      </c>
      <c r="J920" s="19" t="s">
        <v>5912</v>
      </c>
      <c r="K920" s="109" t="s">
        <v>5876</v>
      </c>
      <c r="L920" s="109" t="s">
        <v>5913</v>
      </c>
      <c r="M920" s="6" t="s">
        <v>5877</v>
      </c>
      <c r="N920" s="6" t="s">
        <v>5914</v>
      </c>
      <c r="O920" s="6" t="s">
        <v>5915</v>
      </c>
      <c r="V920" t="s">
        <v>2315</v>
      </c>
    </row>
    <row r="921" spans="2:22" hidden="1">
      <c r="B921" s="9">
        <v>10</v>
      </c>
      <c r="C921" s="10" t="s">
        <v>279</v>
      </c>
      <c r="D921" s="11" t="s">
        <v>465</v>
      </c>
      <c r="E921" s="12">
        <v>1</v>
      </c>
      <c r="F921" s="13" t="s">
        <v>279</v>
      </c>
      <c r="G921" s="11" t="s">
        <v>856</v>
      </c>
      <c r="H921" s="14">
        <v>11</v>
      </c>
      <c r="I921" s="15" t="s">
        <v>1365</v>
      </c>
      <c r="J921" s="19" t="s">
        <v>5916</v>
      </c>
      <c r="K921" s="109" t="s">
        <v>5876</v>
      </c>
      <c r="L921" s="109" t="s">
        <v>5917</v>
      </c>
      <c r="M921" s="6" t="s">
        <v>5877</v>
      </c>
      <c r="N921" s="6" t="s">
        <v>5918</v>
      </c>
      <c r="O921" s="6" t="s">
        <v>5919</v>
      </c>
      <c r="V921" t="s">
        <v>633</v>
      </c>
    </row>
    <row r="922" spans="2:22" hidden="1">
      <c r="B922" s="9">
        <v>10</v>
      </c>
      <c r="C922" s="10" t="s">
        <v>279</v>
      </c>
      <c r="D922" s="11" t="s">
        <v>465</v>
      </c>
      <c r="E922" s="12">
        <v>1</v>
      </c>
      <c r="F922" s="13" t="s">
        <v>279</v>
      </c>
      <c r="G922" s="11" t="s">
        <v>856</v>
      </c>
      <c r="H922" s="14">
        <v>12</v>
      </c>
      <c r="I922" s="15" t="s">
        <v>1676</v>
      </c>
      <c r="J922" s="19" t="s">
        <v>5920</v>
      </c>
      <c r="K922" s="109" t="s">
        <v>5876</v>
      </c>
      <c r="L922" s="109" t="s">
        <v>5921</v>
      </c>
      <c r="M922" s="6" t="s">
        <v>5877</v>
      </c>
      <c r="N922" s="6" t="s">
        <v>5922</v>
      </c>
      <c r="O922" s="6" t="s">
        <v>5923</v>
      </c>
      <c r="V922" t="s">
        <v>1020</v>
      </c>
    </row>
    <row r="923" spans="2:22" hidden="1">
      <c r="B923" s="9">
        <v>10</v>
      </c>
      <c r="C923" s="10" t="s">
        <v>279</v>
      </c>
      <c r="D923" s="11" t="s">
        <v>465</v>
      </c>
      <c r="E923" s="12">
        <v>1</v>
      </c>
      <c r="F923" s="13" t="s">
        <v>279</v>
      </c>
      <c r="G923" s="11" t="s">
        <v>856</v>
      </c>
      <c r="H923" s="14">
        <v>13</v>
      </c>
      <c r="I923" s="15" t="s">
        <v>1561</v>
      </c>
      <c r="J923" s="19" t="s">
        <v>5924</v>
      </c>
      <c r="K923" s="109" t="s">
        <v>5876</v>
      </c>
      <c r="L923" s="109" t="s">
        <v>5925</v>
      </c>
      <c r="M923" s="108" t="s">
        <v>5877</v>
      </c>
      <c r="N923" s="108" t="s">
        <v>5878</v>
      </c>
      <c r="O923" s="108" t="s">
        <v>5879</v>
      </c>
      <c r="V923" t="s">
        <v>312</v>
      </c>
    </row>
    <row r="924" spans="2:22" hidden="1">
      <c r="B924" s="9">
        <v>10</v>
      </c>
      <c r="C924" s="10" t="s">
        <v>279</v>
      </c>
      <c r="D924" s="11" t="s">
        <v>465</v>
      </c>
      <c r="E924" s="12">
        <v>2</v>
      </c>
      <c r="F924" s="13" t="s">
        <v>240</v>
      </c>
      <c r="G924" s="11" t="s">
        <v>857</v>
      </c>
      <c r="H924" s="14">
        <v>1</v>
      </c>
      <c r="I924" s="15" t="s">
        <v>240</v>
      </c>
      <c r="J924" s="19" t="s">
        <v>5926</v>
      </c>
      <c r="K924" s="109" t="s">
        <v>5927</v>
      </c>
      <c r="L924" s="109" t="s">
        <v>5928</v>
      </c>
      <c r="M924" s="6" t="s">
        <v>5877</v>
      </c>
      <c r="N924" s="6" t="s">
        <v>5929</v>
      </c>
      <c r="O924" s="6" t="s">
        <v>5930</v>
      </c>
      <c r="V924" t="s">
        <v>1785</v>
      </c>
    </row>
    <row r="925" spans="2:22" hidden="1">
      <c r="B925" s="9">
        <v>10</v>
      </c>
      <c r="C925" s="10" t="s">
        <v>279</v>
      </c>
      <c r="D925" s="11" t="s">
        <v>465</v>
      </c>
      <c r="E925" s="12">
        <v>2</v>
      </c>
      <c r="F925" s="13" t="s">
        <v>240</v>
      </c>
      <c r="G925" s="11" t="s">
        <v>857</v>
      </c>
      <c r="H925" s="14">
        <v>2</v>
      </c>
      <c r="I925" s="15" t="s">
        <v>1016</v>
      </c>
      <c r="J925" s="19" t="s">
        <v>5931</v>
      </c>
      <c r="K925" s="109" t="s">
        <v>5927</v>
      </c>
      <c r="L925" s="109" t="s">
        <v>5932</v>
      </c>
      <c r="M925" s="6" t="s">
        <v>5877</v>
      </c>
      <c r="N925" s="6" t="s">
        <v>5933</v>
      </c>
      <c r="O925" s="6" t="s">
        <v>5934</v>
      </c>
      <c r="V925" t="s">
        <v>2179</v>
      </c>
    </row>
    <row r="926" spans="2:22" hidden="1">
      <c r="B926" s="9">
        <v>10</v>
      </c>
      <c r="C926" s="10" t="s">
        <v>279</v>
      </c>
      <c r="D926" s="11" t="s">
        <v>465</v>
      </c>
      <c r="E926" s="12">
        <v>2</v>
      </c>
      <c r="F926" s="13" t="s">
        <v>240</v>
      </c>
      <c r="G926" s="11" t="s">
        <v>857</v>
      </c>
      <c r="H926" s="14">
        <v>3</v>
      </c>
      <c r="I926" s="15" t="s">
        <v>1106</v>
      </c>
      <c r="J926" s="19" t="s">
        <v>5935</v>
      </c>
      <c r="K926" s="109" t="s">
        <v>5927</v>
      </c>
      <c r="L926" s="109" t="s">
        <v>5936</v>
      </c>
      <c r="M926" s="6" t="s">
        <v>5877</v>
      </c>
      <c r="N926" s="6" t="s">
        <v>5937</v>
      </c>
      <c r="O926" s="6" t="s">
        <v>5938</v>
      </c>
      <c r="V926" t="s">
        <v>1660</v>
      </c>
    </row>
    <row r="927" spans="2:22" hidden="1">
      <c r="B927" s="9">
        <v>10</v>
      </c>
      <c r="C927" s="10" t="s">
        <v>279</v>
      </c>
      <c r="D927" s="11" t="s">
        <v>465</v>
      </c>
      <c r="E927" s="12">
        <v>2</v>
      </c>
      <c r="F927" s="13" t="s">
        <v>240</v>
      </c>
      <c r="G927" s="11" t="s">
        <v>857</v>
      </c>
      <c r="H927" s="14">
        <v>4</v>
      </c>
      <c r="I927" s="15" t="s">
        <v>1197</v>
      </c>
      <c r="J927" s="19" t="s">
        <v>5939</v>
      </c>
      <c r="K927" s="109" t="s">
        <v>5927</v>
      </c>
      <c r="L927" s="109" t="s">
        <v>5940</v>
      </c>
      <c r="M927" s="6" t="s">
        <v>5877</v>
      </c>
      <c r="N927" s="6" t="s">
        <v>5941</v>
      </c>
      <c r="O927" s="6" t="s">
        <v>5942</v>
      </c>
      <c r="V927" t="s">
        <v>1247</v>
      </c>
    </row>
    <row r="928" spans="2:22" hidden="1">
      <c r="B928" s="9">
        <v>10</v>
      </c>
      <c r="C928" s="10" t="s">
        <v>279</v>
      </c>
      <c r="D928" s="11" t="s">
        <v>465</v>
      </c>
      <c r="E928" s="12">
        <v>2</v>
      </c>
      <c r="F928" s="13" t="s">
        <v>240</v>
      </c>
      <c r="G928" s="11" t="s">
        <v>857</v>
      </c>
      <c r="H928" s="14">
        <v>5</v>
      </c>
      <c r="I928" s="15" t="s">
        <v>1283</v>
      </c>
      <c r="J928" s="19" t="s">
        <v>5943</v>
      </c>
      <c r="K928" s="109" t="s">
        <v>5927</v>
      </c>
      <c r="L928" s="109" t="s">
        <v>5944</v>
      </c>
      <c r="M928" s="6" t="s">
        <v>5877</v>
      </c>
      <c r="N928" s="6" t="s">
        <v>5945</v>
      </c>
      <c r="O928" s="6" t="s">
        <v>5946</v>
      </c>
      <c r="V928" t="s">
        <v>1558</v>
      </c>
    </row>
    <row r="929" spans="2:22" hidden="1">
      <c r="B929" s="9">
        <v>10</v>
      </c>
      <c r="C929" s="10" t="s">
        <v>279</v>
      </c>
      <c r="D929" s="11" t="s">
        <v>465</v>
      </c>
      <c r="E929" s="12">
        <v>2</v>
      </c>
      <c r="F929" s="13" t="s">
        <v>240</v>
      </c>
      <c r="G929" s="11" t="s">
        <v>857</v>
      </c>
      <c r="H929" s="14">
        <v>6</v>
      </c>
      <c r="I929" s="15" t="s">
        <v>1366</v>
      </c>
      <c r="J929" s="19" t="s">
        <v>5947</v>
      </c>
      <c r="K929" s="109" t="s">
        <v>5927</v>
      </c>
      <c r="L929" s="109" t="s">
        <v>5948</v>
      </c>
      <c r="M929" s="6" t="s">
        <v>5877</v>
      </c>
      <c r="N929" s="6" t="s">
        <v>5949</v>
      </c>
      <c r="O929" s="6" t="s">
        <v>5950</v>
      </c>
      <c r="V929" t="s">
        <v>1427</v>
      </c>
    </row>
    <row r="930" spans="2:22" hidden="1">
      <c r="B930" s="9">
        <v>10</v>
      </c>
      <c r="C930" s="10" t="s">
        <v>279</v>
      </c>
      <c r="D930" s="11" t="s">
        <v>465</v>
      </c>
      <c r="E930" s="12">
        <v>2</v>
      </c>
      <c r="F930" s="13" t="s">
        <v>240</v>
      </c>
      <c r="G930" s="11" t="s">
        <v>857</v>
      </c>
      <c r="H930" s="14">
        <v>7</v>
      </c>
      <c r="I930" s="15" t="s">
        <v>1442</v>
      </c>
      <c r="J930" s="19" t="s">
        <v>5951</v>
      </c>
      <c r="K930" s="109" t="s">
        <v>5927</v>
      </c>
      <c r="L930" s="109" t="s">
        <v>5952</v>
      </c>
      <c r="M930" s="6" t="s">
        <v>5877</v>
      </c>
      <c r="N930" s="6" t="s">
        <v>5953</v>
      </c>
      <c r="O930" s="6" t="s">
        <v>5954</v>
      </c>
      <c r="V930" t="s">
        <v>1795</v>
      </c>
    </row>
    <row r="931" spans="2:22" hidden="1">
      <c r="B931" s="9">
        <v>10</v>
      </c>
      <c r="C931" s="10" t="s">
        <v>279</v>
      </c>
      <c r="D931" s="11" t="s">
        <v>465</v>
      </c>
      <c r="E931" s="12">
        <v>2</v>
      </c>
      <c r="F931" s="13" t="s">
        <v>240</v>
      </c>
      <c r="G931" s="11" t="s">
        <v>857</v>
      </c>
      <c r="H931" s="14">
        <v>8</v>
      </c>
      <c r="I931" s="15" t="s">
        <v>1507</v>
      </c>
      <c r="J931" s="19" t="s">
        <v>5955</v>
      </c>
      <c r="K931" s="109" t="s">
        <v>5927</v>
      </c>
      <c r="L931" s="109" t="s">
        <v>5956</v>
      </c>
      <c r="M931" s="6" t="s">
        <v>5877</v>
      </c>
      <c r="N931" s="6" t="s">
        <v>5957</v>
      </c>
      <c r="O931" s="6" t="s">
        <v>5958</v>
      </c>
      <c r="V931" t="s">
        <v>2499</v>
      </c>
    </row>
    <row r="932" spans="2:22" hidden="1">
      <c r="B932" s="9">
        <v>10</v>
      </c>
      <c r="C932" s="10" t="s">
        <v>279</v>
      </c>
      <c r="D932" s="11" t="s">
        <v>465</v>
      </c>
      <c r="E932" s="12">
        <v>3</v>
      </c>
      <c r="F932" s="13" t="s">
        <v>504</v>
      </c>
      <c r="G932" s="11" t="s">
        <v>858</v>
      </c>
      <c r="H932" s="14">
        <v>1</v>
      </c>
      <c r="I932" s="15" t="s">
        <v>626</v>
      </c>
      <c r="J932" s="19" t="s">
        <v>5959</v>
      </c>
      <c r="K932" s="109" t="s">
        <v>5960</v>
      </c>
      <c r="L932" s="109" t="s">
        <v>5961</v>
      </c>
      <c r="M932" s="6" t="s">
        <v>5877</v>
      </c>
      <c r="N932" s="6" t="s">
        <v>5962</v>
      </c>
      <c r="O932" s="6" t="s">
        <v>5963</v>
      </c>
      <c r="V932" t="s">
        <v>2334</v>
      </c>
    </row>
    <row r="933" spans="2:22" hidden="1">
      <c r="B933" s="9">
        <v>10</v>
      </c>
      <c r="C933" s="10" t="s">
        <v>279</v>
      </c>
      <c r="D933" s="11" t="s">
        <v>465</v>
      </c>
      <c r="E933" s="12">
        <v>3</v>
      </c>
      <c r="F933" s="13" t="s">
        <v>504</v>
      </c>
      <c r="G933" s="11" t="s">
        <v>858</v>
      </c>
      <c r="H933" s="14">
        <v>7</v>
      </c>
      <c r="I933" s="15" t="s">
        <v>933</v>
      </c>
      <c r="J933" s="19" t="s">
        <v>5964</v>
      </c>
      <c r="K933" s="109" t="s">
        <v>5960</v>
      </c>
      <c r="L933" s="109" t="s">
        <v>5965</v>
      </c>
      <c r="M933" s="6" t="s">
        <v>5877</v>
      </c>
      <c r="N933" s="6" t="s">
        <v>5966</v>
      </c>
      <c r="O933" s="6" t="s">
        <v>5967</v>
      </c>
      <c r="V933" t="s">
        <v>321</v>
      </c>
    </row>
    <row r="934" spans="2:22" hidden="1">
      <c r="B934" s="9">
        <v>10</v>
      </c>
      <c r="C934" s="10" t="s">
        <v>279</v>
      </c>
      <c r="D934" s="11" t="s">
        <v>465</v>
      </c>
      <c r="E934" s="12">
        <v>3</v>
      </c>
      <c r="F934" s="13" t="s">
        <v>504</v>
      </c>
      <c r="G934" s="11" t="s">
        <v>858</v>
      </c>
      <c r="H934" s="14">
        <v>11</v>
      </c>
      <c r="I934" s="15" t="s">
        <v>1107</v>
      </c>
      <c r="J934" s="19" t="s">
        <v>5968</v>
      </c>
      <c r="K934" s="109" t="s">
        <v>5960</v>
      </c>
      <c r="L934" s="109" t="s">
        <v>5969</v>
      </c>
      <c r="M934" s="6" t="s">
        <v>5877</v>
      </c>
      <c r="N934" s="6" t="s">
        <v>5970</v>
      </c>
      <c r="O934" s="6" t="s">
        <v>5971</v>
      </c>
      <c r="V934" t="s">
        <v>1444</v>
      </c>
    </row>
    <row r="935" spans="2:22" hidden="1">
      <c r="B935" s="9">
        <v>10</v>
      </c>
      <c r="C935" s="10" t="s">
        <v>279</v>
      </c>
      <c r="D935" s="11" t="s">
        <v>465</v>
      </c>
      <c r="E935" s="12">
        <v>3</v>
      </c>
      <c r="F935" s="13" t="s">
        <v>504</v>
      </c>
      <c r="G935" s="11" t="s">
        <v>858</v>
      </c>
      <c r="H935" s="14">
        <v>13</v>
      </c>
      <c r="I935" s="15" t="s">
        <v>1198</v>
      </c>
      <c r="J935" s="19" t="s">
        <v>5972</v>
      </c>
      <c r="K935" s="109" t="s">
        <v>5960</v>
      </c>
      <c r="L935" s="109" t="s">
        <v>5973</v>
      </c>
      <c r="M935" s="6" t="s">
        <v>5877</v>
      </c>
      <c r="N935" s="6" t="s">
        <v>5974</v>
      </c>
      <c r="O935" s="6" t="s">
        <v>5975</v>
      </c>
      <c r="V935" t="s">
        <v>355</v>
      </c>
    </row>
    <row r="936" spans="2:22" hidden="1">
      <c r="B936" s="9">
        <v>10</v>
      </c>
      <c r="C936" s="10" t="s">
        <v>279</v>
      </c>
      <c r="D936" s="11" t="s">
        <v>465</v>
      </c>
      <c r="E936" s="12">
        <v>3</v>
      </c>
      <c r="F936" s="13" t="s">
        <v>504</v>
      </c>
      <c r="G936" s="11" t="s">
        <v>858</v>
      </c>
      <c r="H936" s="14">
        <v>16</v>
      </c>
      <c r="I936" s="15" t="s">
        <v>1284</v>
      </c>
      <c r="J936" s="19" t="s">
        <v>5976</v>
      </c>
      <c r="K936" s="109" t="s">
        <v>5960</v>
      </c>
      <c r="L936" s="109" t="s">
        <v>5977</v>
      </c>
      <c r="M936" s="6" t="s">
        <v>5877</v>
      </c>
      <c r="N936" s="6" t="s">
        <v>5978</v>
      </c>
      <c r="O936" s="6" t="s">
        <v>5979</v>
      </c>
      <c r="V936" t="s">
        <v>2519</v>
      </c>
    </row>
    <row r="937" spans="2:22" hidden="1">
      <c r="B937" s="9">
        <v>10</v>
      </c>
      <c r="C937" s="10" t="s">
        <v>279</v>
      </c>
      <c r="D937" s="11" t="s">
        <v>465</v>
      </c>
      <c r="E937" s="12">
        <v>3</v>
      </c>
      <c r="F937" s="13" t="s">
        <v>504</v>
      </c>
      <c r="G937" s="11" t="s">
        <v>858</v>
      </c>
      <c r="H937" s="14">
        <v>17</v>
      </c>
      <c r="I937" s="15" t="s">
        <v>1367</v>
      </c>
      <c r="J937" s="19" t="s">
        <v>5980</v>
      </c>
      <c r="K937" s="109" t="s">
        <v>5960</v>
      </c>
      <c r="L937" s="109" t="s">
        <v>5981</v>
      </c>
      <c r="M937" s="6" t="s">
        <v>5877</v>
      </c>
      <c r="N937" s="6" t="s">
        <v>5982</v>
      </c>
      <c r="O937" s="6" t="s">
        <v>5983</v>
      </c>
      <c r="V937" t="s">
        <v>1255</v>
      </c>
    </row>
    <row r="938" spans="2:22" hidden="1">
      <c r="B938" s="9">
        <v>10</v>
      </c>
      <c r="C938" s="10" t="s">
        <v>279</v>
      </c>
      <c r="D938" s="11" t="s">
        <v>465</v>
      </c>
      <c r="E938" s="12">
        <v>3</v>
      </c>
      <c r="F938" s="13" t="s">
        <v>504</v>
      </c>
      <c r="G938" s="11" t="s">
        <v>858</v>
      </c>
      <c r="H938" s="14">
        <v>21</v>
      </c>
      <c r="I938" s="15" t="s">
        <v>1443</v>
      </c>
      <c r="J938" s="19" t="s">
        <v>5984</v>
      </c>
      <c r="K938" s="109" t="s">
        <v>5960</v>
      </c>
      <c r="L938" s="109" t="s">
        <v>5985</v>
      </c>
      <c r="M938" s="6" t="s">
        <v>5877</v>
      </c>
      <c r="N938" s="6" t="s">
        <v>5986</v>
      </c>
      <c r="O938" s="6" t="s">
        <v>5987</v>
      </c>
      <c r="V938" t="s">
        <v>1233</v>
      </c>
    </row>
    <row r="939" spans="2:22" hidden="1">
      <c r="B939" s="9">
        <v>10</v>
      </c>
      <c r="C939" s="10" t="s">
        <v>279</v>
      </c>
      <c r="D939" s="11" t="s">
        <v>465</v>
      </c>
      <c r="E939" s="12">
        <v>3</v>
      </c>
      <c r="F939" s="13" t="s">
        <v>504</v>
      </c>
      <c r="G939" s="11" t="s">
        <v>858</v>
      </c>
      <c r="H939" s="14">
        <v>22</v>
      </c>
      <c r="I939" s="15" t="s">
        <v>1508</v>
      </c>
      <c r="J939" s="19" t="s">
        <v>5988</v>
      </c>
      <c r="K939" s="109" t="s">
        <v>5960</v>
      </c>
      <c r="L939" s="109" t="s">
        <v>5989</v>
      </c>
      <c r="M939" s="6" t="s">
        <v>5877</v>
      </c>
      <c r="N939" s="6" t="s">
        <v>5990</v>
      </c>
      <c r="O939" s="6" t="s">
        <v>5991</v>
      </c>
      <c r="V939" t="s">
        <v>2303</v>
      </c>
    </row>
    <row r="940" spans="2:22" hidden="1">
      <c r="B940" s="9">
        <v>10</v>
      </c>
      <c r="C940" s="10" t="s">
        <v>279</v>
      </c>
      <c r="D940" s="11" t="s">
        <v>465</v>
      </c>
      <c r="E940" s="12">
        <v>3</v>
      </c>
      <c r="F940" s="13" t="s">
        <v>504</v>
      </c>
      <c r="G940" s="11" t="s">
        <v>858</v>
      </c>
      <c r="H940" s="14">
        <v>23</v>
      </c>
      <c r="I940" s="15" t="s">
        <v>1562</v>
      </c>
      <c r="J940" s="19" t="s">
        <v>5992</v>
      </c>
      <c r="K940" s="109" t="s">
        <v>5960</v>
      </c>
      <c r="L940" s="109" t="s">
        <v>5993</v>
      </c>
      <c r="M940" s="6" t="s">
        <v>5877</v>
      </c>
      <c r="N940" s="6" t="s">
        <v>5994</v>
      </c>
      <c r="O940" s="6" t="s">
        <v>5995</v>
      </c>
      <c r="V940" t="s">
        <v>2328</v>
      </c>
    </row>
    <row r="941" spans="2:22" hidden="1">
      <c r="B941" s="9">
        <v>10</v>
      </c>
      <c r="C941" s="10" t="s">
        <v>279</v>
      </c>
      <c r="D941" s="11" t="s">
        <v>465</v>
      </c>
      <c r="E941" s="12">
        <v>4</v>
      </c>
      <c r="F941" s="13" t="s">
        <v>526</v>
      </c>
      <c r="G941" s="11" t="s">
        <v>859</v>
      </c>
      <c r="H941" s="14">
        <v>1</v>
      </c>
      <c r="I941" s="15" t="s">
        <v>526</v>
      </c>
      <c r="J941" s="19" t="s">
        <v>5996</v>
      </c>
      <c r="K941" s="109" t="s">
        <v>5997</v>
      </c>
      <c r="L941" s="109" t="s">
        <v>5998</v>
      </c>
      <c r="M941" s="6" t="s">
        <v>5877</v>
      </c>
      <c r="N941" s="6" t="s">
        <v>5999</v>
      </c>
      <c r="O941" s="6" t="s">
        <v>6000</v>
      </c>
      <c r="V941" t="s">
        <v>2372</v>
      </c>
    </row>
    <row r="942" spans="2:22" hidden="1">
      <c r="B942" s="9">
        <v>10</v>
      </c>
      <c r="C942" s="10" t="s">
        <v>279</v>
      </c>
      <c r="D942" s="11" t="s">
        <v>465</v>
      </c>
      <c r="E942" s="12">
        <v>4</v>
      </c>
      <c r="F942" s="13" t="s">
        <v>526</v>
      </c>
      <c r="G942" s="11" t="s">
        <v>859</v>
      </c>
      <c r="H942" s="14">
        <v>2</v>
      </c>
      <c r="I942" s="15" t="s">
        <v>934</v>
      </c>
      <c r="J942" s="19" t="s">
        <v>6001</v>
      </c>
      <c r="K942" s="109" t="s">
        <v>5997</v>
      </c>
      <c r="L942" s="109" t="s">
        <v>6002</v>
      </c>
      <c r="M942" s="6" t="s">
        <v>5877</v>
      </c>
      <c r="N942" s="6" t="s">
        <v>6003</v>
      </c>
      <c r="O942" s="6" t="s">
        <v>6004</v>
      </c>
      <c r="V942" t="s">
        <v>533</v>
      </c>
    </row>
    <row r="943" spans="2:22" hidden="1">
      <c r="B943" s="9">
        <v>10</v>
      </c>
      <c r="C943" s="10" t="s">
        <v>279</v>
      </c>
      <c r="D943" s="11" t="s">
        <v>465</v>
      </c>
      <c r="E943" s="12">
        <v>4</v>
      </c>
      <c r="F943" s="13" t="s">
        <v>526</v>
      </c>
      <c r="G943" s="11" t="s">
        <v>859</v>
      </c>
      <c r="H943" s="14">
        <v>3</v>
      </c>
      <c r="I943" s="15" t="s">
        <v>886</v>
      </c>
      <c r="J943" s="19" t="s">
        <v>6005</v>
      </c>
      <c r="K943" s="109" t="s">
        <v>5997</v>
      </c>
      <c r="L943" s="109" t="s">
        <v>6006</v>
      </c>
      <c r="M943" s="6" t="s">
        <v>5877</v>
      </c>
      <c r="N943" s="6" t="s">
        <v>6007</v>
      </c>
      <c r="O943" s="6" t="s">
        <v>6008</v>
      </c>
      <c r="V943" t="s">
        <v>1181</v>
      </c>
    </row>
    <row r="944" spans="2:22" hidden="1">
      <c r="B944" s="9">
        <v>10</v>
      </c>
      <c r="C944" s="10" t="s">
        <v>279</v>
      </c>
      <c r="D944" s="11" t="s">
        <v>465</v>
      </c>
      <c r="E944" s="12">
        <v>4</v>
      </c>
      <c r="F944" s="13" t="s">
        <v>526</v>
      </c>
      <c r="G944" s="11" t="s">
        <v>859</v>
      </c>
      <c r="H944" s="14">
        <v>4</v>
      </c>
      <c r="I944" s="15" t="s">
        <v>1199</v>
      </c>
      <c r="J944" s="19" t="s">
        <v>6009</v>
      </c>
      <c r="K944" s="109" t="s">
        <v>5997</v>
      </c>
      <c r="L944" s="109" t="s">
        <v>6010</v>
      </c>
      <c r="M944" s="6" t="s">
        <v>5877</v>
      </c>
      <c r="N944" s="6" t="s">
        <v>6011</v>
      </c>
      <c r="O944" s="6" t="s">
        <v>6012</v>
      </c>
      <c r="V944" t="s">
        <v>2423</v>
      </c>
    </row>
    <row r="945" spans="2:22" hidden="1">
      <c r="B945" s="9">
        <v>10</v>
      </c>
      <c r="C945" s="10" t="s">
        <v>279</v>
      </c>
      <c r="D945" s="11" t="s">
        <v>465</v>
      </c>
      <c r="E945" s="12">
        <v>5</v>
      </c>
      <c r="F945" s="13" t="s">
        <v>549</v>
      </c>
      <c r="G945" s="11" t="s">
        <v>860</v>
      </c>
      <c r="H945" s="14">
        <v>1</v>
      </c>
      <c r="I945" s="15" t="s">
        <v>1285</v>
      </c>
      <c r="J945" s="19" t="s">
        <v>6013</v>
      </c>
      <c r="K945" s="109" t="s">
        <v>6014</v>
      </c>
      <c r="L945" s="109" t="s">
        <v>6015</v>
      </c>
      <c r="M945" s="6" t="s">
        <v>5877</v>
      </c>
      <c r="N945" s="6" t="s">
        <v>6016</v>
      </c>
      <c r="O945" s="6" t="s">
        <v>6017</v>
      </c>
      <c r="V945" t="s">
        <v>1721</v>
      </c>
    </row>
    <row r="946" spans="2:22" hidden="1">
      <c r="B946" s="9">
        <v>10</v>
      </c>
      <c r="C946" s="10" t="s">
        <v>279</v>
      </c>
      <c r="D946" s="11" t="s">
        <v>465</v>
      </c>
      <c r="E946" s="12">
        <v>5</v>
      </c>
      <c r="F946" s="13" t="s">
        <v>549</v>
      </c>
      <c r="G946" s="11" t="s">
        <v>860</v>
      </c>
      <c r="H946" s="14">
        <v>2</v>
      </c>
      <c r="I946" s="15" t="s">
        <v>935</v>
      </c>
      <c r="J946" s="19" t="s">
        <v>6018</v>
      </c>
      <c r="K946" s="109" t="s">
        <v>6014</v>
      </c>
      <c r="L946" s="109" t="s">
        <v>6019</v>
      </c>
      <c r="M946" s="6" t="s">
        <v>5877</v>
      </c>
      <c r="N946" s="6" t="s">
        <v>6020</v>
      </c>
      <c r="O946" s="6" t="s">
        <v>6021</v>
      </c>
      <c r="V946" t="s">
        <v>598</v>
      </c>
    </row>
    <row r="947" spans="2:22" hidden="1">
      <c r="B947" s="9">
        <v>10</v>
      </c>
      <c r="C947" s="10" t="s">
        <v>279</v>
      </c>
      <c r="D947" s="11" t="s">
        <v>465</v>
      </c>
      <c r="E947" s="12">
        <v>5</v>
      </c>
      <c r="F947" s="13" t="s">
        <v>549</v>
      </c>
      <c r="G947" s="11" t="s">
        <v>860</v>
      </c>
      <c r="H947" s="14">
        <v>3</v>
      </c>
      <c r="I947" s="15" t="s">
        <v>1017</v>
      </c>
      <c r="J947" s="19" t="s">
        <v>6022</v>
      </c>
      <c r="K947" s="109" t="s">
        <v>6014</v>
      </c>
      <c r="L947" s="109" t="s">
        <v>6023</v>
      </c>
      <c r="M947" s="6" t="s">
        <v>5877</v>
      </c>
      <c r="N947" s="6" t="s">
        <v>6024</v>
      </c>
      <c r="O947" s="6" t="s">
        <v>6025</v>
      </c>
      <c r="V947" t="s">
        <v>410</v>
      </c>
    </row>
    <row r="948" spans="2:22" hidden="1">
      <c r="B948" s="9">
        <v>10</v>
      </c>
      <c r="C948" s="10" t="s">
        <v>279</v>
      </c>
      <c r="D948" s="11" t="s">
        <v>465</v>
      </c>
      <c r="E948" s="12">
        <v>5</v>
      </c>
      <c r="F948" s="13" t="s">
        <v>549</v>
      </c>
      <c r="G948" s="11" t="s">
        <v>860</v>
      </c>
      <c r="H948" s="14">
        <v>4</v>
      </c>
      <c r="I948" s="15" t="s">
        <v>1108</v>
      </c>
      <c r="J948" s="19" t="s">
        <v>6026</v>
      </c>
      <c r="K948" s="109" t="s">
        <v>6014</v>
      </c>
      <c r="L948" s="109" t="s">
        <v>6027</v>
      </c>
      <c r="M948" s="6" t="s">
        <v>5877</v>
      </c>
      <c r="N948" s="6" t="s">
        <v>6028</v>
      </c>
      <c r="O948" s="6" t="s">
        <v>6029</v>
      </c>
      <c r="V948" t="s">
        <v>1807</v>
      </c>
    </row>
    <row r="949" spans="2:22" hidden="1">
      <c r="B949" s="9">
        <v>10</v>
      </c>
      <c r="C949" s="10" t="s">
        <v>279</v>
      </c>
      <c r="D949" s="11" t="s">
        <v>465</v>
      </c>
      <c r="E949" s="12">
        <v>5</v>
      </c>
      <c r="F949" s="13" t="s">
        <v>549</v>
      </c>
      <c r="G949" s="11" t="s">
        <v>860</v>
      </c>
      <c r="H949" s="14">
        <v>5</v>
      </c>
      <c r="I949" s="15" t="s">
        <v>1200</v>
      </c>
      <c r="J949" s="19" t="s">
        <v>6030</v>
      </c>
      <c r="K949" s="109" t="s">
        <v>6014</v>
      </c>
      <c r="L949" s="109" t="s">
        <v>6031</v>
      </c>
      <c r="M949" s="6" t="s">
        <v>5877</v>
      </c>
      <c r="N949" s="6" t="s">
        <v>6032</v>
      </c>
      <c r="O949" s="6" t="s">
        <v>6033</v>
      </c>
      <c r="V949" t="s">
        <v>1815</v>
      </c>
    </row>
    <row r="950" spans="2:22" hidden="1">
      <c r="B950" s="9">
        <v>10</v>
      </c>
      <c r="C950" s="10" t="s">
        <v>279</v>
      </c>
      <c r="D950" s="11" t="s">
        <v>465</v>
      </c>
      <c r="E950" s="12">
        <v>5</v>
      </c>
      <c r="F950" s="13" t="s">
        <v>549</v>
      </c>
      <c r="G950" s="11" t="s">
        <v>860</v>
      </c>
      <c r="H950" s="14">
        <v>6</v>
      </c>
      <c r="I950" s="15" t="s">
        <v>1368</v>
      </c>
      <c r="J950" s="19" t="s">
        <v>6034</v>
      </c>
      <c r="K950" s="109" t="s">
        <v>6014</v>
      </c>
      <c r="L950" s="109" t="s">
        <v>6035</v>
      </c>
      <c r="M950" s="6" t="s">
        <v>5877</v>
      </c>
      <c r="N950" s="6" t="s">
        <v>6036</v>
      </c>
      <c r="O950" s="6" t="s">
        <v>6037</v>
      </c>
      <c r="V950" t="s">
        <v>1390</v>
      </c>
    </row>
    <row r="951" spans="2:22" hidden="1">
      <c r="B951" s="9">
        <v>10</v>
      </c>
      <c r="C951" s="10" t="s">
        <v>279</v>
      </c>
      <c r="D951" s="11" t="s">
        <v>465</v>
      </c>
      <c r="E951" s="12">
        <v>5</v>
      </c>
      <c r="F951" s="13" t="s">
        <v>549</v>
      </c>
      <c r="G951" s="11" t="s">
        <v>860</v>
      </c>
      <c r="H951" s="14">
        <v>7</v>
      </c>
      <c r="I951" s="15" t="s">
        <v>1444</v>
      </c>
      <c r="J951" s="19" t="s">
        <v>6038</v>
      </c>
      <c r="K951" s="109" t="s">
        <v>6014</v>
      </c>
      <c r="L951" s="109" t="s">
        <v>6039</v>
      </c>
      <c r="M951" s="6" t="s">
        <v>5877</v>
      </c>
      <c r="N951" s="6" t="s">
        <v>6040</v>
      </c>
      <c r="O951" s="6" t="s">
        <v>6041</v>
      </c>
      <c r="V951" t="s">
        <v>1174</v>
      </c>
    </row>
    <row r="952" spans="2:22" hidden="1">
      <c r="B952" s="9">
        <v>10</v>
      </c>
      <c r="C952" s="10" t="s">
        <v>279</v>
      </c>
      <c r="D952" s="11" t="s">
        <v>465</v>
      </c>
      <c r="E952" s="12">
        <v>5</v>
      </c>
      <c r="F952" s="13" t="s">
        <v>549</v>
      </c>
      <c r="G952" s="11" t="s">
        <v>860</v>
      </c>
      <c r="H952" s="14">
        <v>8</v>
      </c>
      <c r="I952" s="15" t="s">
        <v>1509</v>
      </c>
      <c r="J952" s="19" t="s">
        <v>6042</v>
      </c>
      <c r="K952" s="109" t="s">
        <v>6014</v>
      </c>
      <c r="L952" s="109" t="s">
        <v>6043</v>
      </c>
      <c r="M952" s="6" t="s">
        <v>5877</v>
      </c>
      <c r="N952" s="6" t="s">
        <v>6044</v>
      </c>
      <c r="O952" s="6" t="s">
        <v>6045</v>
      </c>
      <c r="V952" t="s">
        <v>1633</v>
      </c>
    </row>
    <row r="953" spans="2:22" hidden="1">
      <c r="B953" s="9">
        <v>10</v>
      </c>
      <c r="C953" s="10" t="s">
        <v>279</v>
      </c>
      <c r="D953" s="11" t="s">
        <v>465</v>
      </c>
      <c r="E953" s="12">
        <v>5</v>
      </c>
      <c r="F953" s="13" t="s">
        <v>549</v>
      </c>
      <c r="G953" s="11" t="s">
        <v>860</v>
      </c>
      <c r="H953" s="14">
        <v>9</v>
      </c>
      <c r="I953" s="15" t="s">
        <v>1563</v>
      </c>
      <c r="J953" s="19" t="s">
        <v>6046</v>
      </c>
      <c r="K953" s="109" t="s">
        <v>6014</v>
      </c>
      <c r="L953" s="109" t="s">
        <v>6047</v>
      </c>
      <c r="M953" s="6" t="s">
        <v>5877</v>
      </c>
      <c r="N953" s="6" t="s">
        <v>6048</v>
      </c>
      <c r="O953" s="6" t="s">
        <v>6049</v>
      </c>
      <c r="V953" t="s">
        <v>1423</v>
      </c>
    </row>
    <row r="954" spans="2:22" hidden="1">
      <c r="B954" s="9">
        <v>10</v>
      </c>
      <c r="C954" s="10" t="s">
        <v>279</v>
      </c>
      <c r="D954" s="11" t="s">
        <v>465</v>
      </c>
      <c r="E954" s="12">
        <v>5</v>
      </c>
      <c r="F954" s="13" t="s">
        <v>549</v>
      </c>
      <c r="G954" s="11" t="s">
        <v>860</v>
      </c>
      <c r="H954" s="14">
        <v>10</v>
      </c>
      <c r="I954" s="15" t="s">
        <v>1607</v>
      </c>
      <c r="J954" s="19" t="s">
        <v>6050</v>
      </c>
      <c r="K954" s="109" t="s">
        <v>6014</v>
      </c>
      <c r="L954" s="109" t="s">
        <v>6051</v>
      </c>
      <c r="M954" s="6" t="s">
        <v>5877</v>
      </c>
      <c r="N954" s="6" t="s">
        <v>6052</v>
      </c>
      <c r="O954" s="6" t="s">
        <v>6053</v>
      </c>
      <c r="V954" t="s">
        <v>2472</v>
      </c>
    </row>
    <row r="955" spans="2:22" hidden="1">
      <c r="B955" s="9">
        <v>10</v>
      </c>
      <c r="C955" s="10" t="s">
        <v>279</v>
      </c>
      <c r="D955" s="11" t="s">
        <v>465</v>
      </c>
      <c r="E955" s="12">
        <v>5</v>
      </c>
      <c r="F955" s="13" t="s">
        <v>549</v>
      </c>
      <c r="G955" s="11" t="s">
        <v>860</v>
      </c>
      <c r="H955" s="14">
        <v>11</v>
      </c>
      <c r="I955" s="15" t="s">
        <v>1646</v>
      </c>
      <c r="J955" s="19" t="s">
        <v>6054</v>
      </c>
      <c r="K955" s="109" t="s">
        <v>6014</v>
      </c>
      <c r="L955" s="109" t="s">
        <v>6055</v>
      </c>
      <c r="M955" s="6" t="s">
        <v>5877</v>
      </c>
      <c r="N955" s="6" t="s">
        <v>6056</v>
      </c>
      <c r="O955" s="6" t="s">
        <v>6057</v>
      </c>
      <c r="V955" t="s">
        <v>2057</v>
      </c>
    </row>
    <row r="956" spans="2:22" hidden="1">
      <c r="B956" s="9">
        <v>10</v>
      </c>
      <c r="C956" s="10" t="s">
        <v>279</v>
      </c>
      <c r="D956" s="11" t="s">
        <v>465</v>
      </c>
      <c r="E956" s="12">
        <v>6</v>
      </c>
      <c r="F956" s="13" t="s">
        <v>612</v>
      </c>
      <c r="G956" s="11" t="s">
        <v>861</v>
      </c>
      <c r="H956" s="14">
        <v>1</v>
      </c>
      <c r="I956" s="15" t="s">
        <v>1510</v>
      </c>
      <c r="J956" s="19" t="s">
        <v>6058</v>
      </c>
      <c r="K956" s="109" t="s">
        <v>6059</v>
      </c>
      <c r="L956" s="109" t="s">
        <v>6060</v>
      </c>
      <c r="M956" s="6" t="s">
        <v>5877</v>
      </c>
      <c r="N956" s="6" t="s">
        <v>6061</v>
      </c>
      <c r="O956" s="6" t="s">
        <v>6062</v>
      </c>
      <c r="V956" t="s">
        <v>2257</v>
      </c>
    </row>
    <row r="957" spans="2:22" hidden="1">
      <c r="B957" s="9">
        <v>10</v>
      </c>
      <c r="C957" s="10" t="s">
        <v>279</v>
      </c>
      <c r="D957" s="11" t="s">
        <v>465</v>
      </c>
      <c r="E957" s="12">
        <v>6</v>
      </c>
      <c r="F957" s="13" t="s">
        <v>612</v>
      </c>
      <c r="G957" s="11" t="s">
        <v>861</v>
      </c>
      <c r="H957" s="14">
        <v>2</v>
      </c>
      <c r="I957" s="15" t="s">
        <v>1018</v>
      </c>
      <c r="J957" s="19" t="s">
        <v>6063</v>
      </c>
      <c r="K957" s="109" t="s">
        <v>6059</v>
      </c>
      <c r="L957" s="109" t="s">
        <v>6064</v>
      </c>
      <c r="M957" s="6" t="s">
        <v>5877</v>
      </c>
      <c r="N957" s="6" t="s">
        <v>6065</v>
      </c>
      <c r="O957" s="6" t="s">
        <v>6066</v>
      </c>
      <c r="V957" t="s">
        <v>527</v>
      </c>
    </row>
    <row r="958" spans="2:22" hidden="1">
      <c r="B958" s="9">
        <v>10</v>
      </c>
      <c r="C958" s="10" t="s">
        <v>279</v>
      </c>
      <c r="D958" s="11" t="s">
        <v>465</v>
      </c>
      <c r="E958" s="12">
        <v>6</v>
      </c>
      <c r="F958" s="13" t="s">
        <v>612</v>
      </c>
      <c r="G958" s="11" t="s">
        <v>861</v>
      </c>
      <c r="H958" s="14">
        <v>3</v>
      </c>
      <c r="I958" s="15" t="s">
        <v>1109</v>
      </c>
      <c r="J958" s="19" t="s">
        <v>6067</v>
      </c>
      <c r="K958" s="109" t="s">
        <v>6059</v>
      </c>
      <c r="L958" s="109" t="s">
        <v>6068</v>
      </c>
      <c r="M958" s="6" t="s">
        <v>5877</v>
      </c>
      <c r="N958" s="6" t="s">
        <v>6069</v>
      </c>
      <c r="O958" s="6" t="s">
        <v>6070</v>
      </c>
      <c r="V958" t="s">
        <v>233</v>
      </c>
    </row>
    <row r="959" spans="2:22" hidden="1">
      <c r="B959" s="9">
        <v>10</v>
      </c>
      <c r="C959" s="10" t="s">
        <v>279</v>
      </c>
      <c r="D959" s="11" t="s">
        <v>465</v>
      </c>
      <c r="E959" s="12">
        <v>6</v>
      </c>
      <c r="F959" s="13" t="s">
        <v>612</v>
      </c>
      <c r="G959" s="11" t="s">
        <v>861</v>
      </c>
      <c r="H959" s="14">
        <v>4</v>
      </c>
      <c r="I959" s="15" t="s">
        <v>1201</v>
      </c>
      <c r="J959" s="19" t="s">
        <v>6071</v>
      </c>
      <c r="K959" s="109" t="s">
        <v>6059</v>
      </c>
      <c r="L959" s="109" t="s">
        <v>6072</v>
      </c>
      <c r="M959" s="6" t="s">
        <v>5877</v>
      </c>
      <c r="N959" s="6" t="s">
        <v>6073</v>
      </c>
      <c r="O959" s="6" t="s">
        <v>6074</v>
      </c>
      <c r="V959" t="s">
        <v>2298</v>
      </c>
    </row>
    <row r="960" spans="2:22" hidden="1">
      <c r="B960" s="9">
        <v>10</v>
      </c>
      <c r="C960" s="10" t="s">
        <v>279</v>
      </c>
      <c r="D960" s="11" t="s">
        <v>465</v>
      </c>
      <c r="E960" s="12">
        <v>6</v>
      </c>
      <c r="F960" s="13" t="s">
        <v>612</v>
      </c>
      <c r="G960" s="11" t="s">
        <v>861</v>
      </c>
      <c r="H960" s="14">
        <v>5</v>
      </c>
      <c r="I960" s="15" t="s">
        <v>1286</v>
      </c>
      <c r="J960" s="19" t="s">
        <v>6075</v>
      </c>
      <c r="K960" s="109" t="s">
        <v>6059</v>
      </c>
      <c r="L960" s="109" t="s">
        <v>6076</v>
      </c>
      <c r="M960" s="6" t="s">
        <v>5877</v>
      </c>
      <c r="N960" s="6" t="s">
        <v>6077</v>
      </c>
      <c r="O960" s="6" t="s">
        <v>6078</v>
      </c>
      <c r="V960" t="s">
        <v>2279</v>
      </c>
    </row>
    <row r="961" spans="2:22" hidden="1">
      <c r="B961" s="9">
        <v>10</v>
      </c>
      <c r="C961" s="10" t="s">
        <v>279</v>
      </c>
      <c r="D961" s="11" t="s">
        <v>465</v>
      </c>
      <c r="E961" s="12">
        <v>6</v>
      </c>
      <c r="F961" s="13" t="s">
        <v>612</v>
      </c>
      <c r="G961" s="11" t="s">
        <v>861</v>
      </c>
      <c r="H961" s="14">
        <v>6</v>
      </c>
      <c r="I961" s="15" t="s">
        <v>1369</v>
      </c>
      <c r="J961" s="19" t="s">
        <v>6079</v>
      </c>
      <c r="K961" s="109" t="s">
        <v>6059</v>
      </c>
      <c r="L961" s="109" t="s">
        <v>6080</v>
      </c>
      <c r="M961" s="6" t="s">
        <v>5877</v>
      </c>
      <c r="N961" s="6" t="s">
        <v>6081</v>
      </c>
      <c r="O961" s="6" t="s">
        <v>6082</v>
      </c>
      <c r="V961" t="s">
        <v>1242</v>
      </c>
    </row>
    <row r="962" spans="2:22" hidden="1">
      <c r="B962" s="9">
        <v>10</v>
      </c>
      <c r="C962" s="10" t="s">
        <v>279</v>
      </c>
      <c r="D962" s="11" t="s">
        <v>465</v>
      </c>
      <c r="E962" s="12">
        <v>6</v>
      </c>
      <c r="F962" s="13" t="s">
        <v>612</v>
      </c>
      <c r="G962" s="11" t="s">
        <v>861</v>
      </c>
      <c r="H962" s="14">
        <v>7</v>
      </c>
      <c r="I962" s="15" t="s">
        <v>1445</v>
      </c>
      <c r="J962" s="19" t="s">
        <v>6083</v>
      </c>
      <c r="K962" s="109" t="s">
        <v>6059</v>
      </c>
      <c r="L962" s="109" t="s">
        <v>6084</v>
      </c>
      <c r="M962" s="108" t="s">
        <v>5877</v>
      </c>
      <c r="N962" s="108" t="s">
        <v>6061</v>
      </c>
      <c r="O962" s="108" t="s">
        <v>6062</v>
      </c>
      <c r="V962" t="s">
        <v>1487</v>
      </c>
    </row>
    <row r="963" spans="2:22" hidden="1">
      <c r="B963" s="9">
        <v>10</v>
      </c>
      <c r="C963" s="10" t="s">
        <v>279</v>
      </c>
      <c r="D963" s="11" t="s">
        <v>465</v>
      </c>
      <c r="E963" s="12">
        <v>6</v>
      </c>
      <c r="F963" s="13" t="s">
        <v>612</v>
      </c>
      <c r="G963" s="11" t="s">
        <v>861</v>
      </c>
      <c r="H963" s="14">
        <v>8</v>
      </c>
      <c r="I963" s="15" t="s">
        <v>936</v>
      </c>
      <c r="J963" s="19" t="s">
        <v>6085</v>
      </c>
      <c r="K963" s="109" t="s">
        <v>6059</v>
      </c>
      <c r="L963" s="109" t="s">
        <v>6086</v>
      </c>
      <c r="M963" s="108" t="s">
        <v>5877</v>
      </c>
      <c r="N963" s="108" t="s">
        <v>6061</v>
      </c>
      <c r="O963" s="108" t="s">
        <v>6062</v>
      </c>
      <c r="V963" t="s">
        <v>665</v>
      </c>
    </row>
    <row r="964" spans="2:22" hidden="1">
      <c r="B964" s="9">
        <v>10</v>
      </c>
      <c r="C964" s="10" t="s">
        <v>279</v>
      </c>
      <c r="D964" s="11" t="s">
        <v>465</v>
      </c>
      <c r="E964" s="12">
        <v>7</v>
      </c>
      <c r="F964" s="13" t="s">
        <v>215</v>
      </c>
      <c r="G964" s="11" t="s">
        <v>862</v>
      </c>
      <c r="H964" s="14">
        <v>1</v>
      </c>
      <c r="I964" s="15" t="s">
        <v>1019</v>
      </c>
      <c r="J964" s="19" t="s">
        <v>6087</v>
      </c>
      <c r="K964" s="109" t="s">
        <v>6088</v>
      </c>
      <c r="L964" s="109" t="s">
        <v>6089</v>
      </c>
      <c r="M964" s="6" t="s">
        <v>5877</v>
      </c>
      <c r="N964" s="6" t="s">
        <v>6090</v>
      </c>
      <c r="O964" s="6" t="s">
        <v>6091</v>
      </c>
      <c r="V964" t="s">
        <v>1263</v>
      </c>
    </row>
    <row r="965" spans="2:22" hidden="1">
      <c r="B965" s="9">
        <v>10</v>
      </c>
      <c r="C965" s="10" t="s">
        <v>279</v>
      </c>
      <c r="D965" s="11" t="s">
        <v>465</v>
      </c>
      <c r="E965" s="12">
        <v>7</v>
      </c>
      <c r="F965" s="13" t="s">
        <v>215</v>
      </c>
      <c r="G965" s="11" t="s">
        <v>862</v>
      </c>
      <c r="H965" s="14">
        <v>2</v>
      </c>
      <c r="I965" s="15" t="s">
        <v>937</v>
      </c>
      <c r="J965" s="19" t="s">
        <v>6092</v>
      </c>
      <c r="K965" s="109" t="s">
        <v>6088</v>
      </c>
      <c r="L965" s="109" t="s">
        <v>6093</v>
      </c>
      <c r="M965" s="6" t="s">
        <v>5877</v>
      </c>
      <c r="N965" s="6" t="s">
        <v>6094</v>
      </c>
      <c r="O965" s="6" t="s">
        <v>6095</v>
      </c>
      <c r="V965" t="s">
        <v>2330</v>
      </c>
    </row>
    <row r="966" spans="2:22" hidden="1">
      <c r="B966" s="9">
        <v>10</v>
      </c>
      <c r="C966" s="10" t="s">
        <v>279</v>
      </c>
      <c r="D966" s="11" t="s">
        <v>465</v>
      </c>
      <c r="E966" s="12">
        <v>7</v>
      </c>
      <c r="F966" s="13" t="s">
        <v>215</v>
      </c>
      <c r="G966" s="11" t="s">
        <v>862</v>
      </c>
      <c r="H966" s="14">
        <v>3</v>
      </c>
      <c r="I966" s="15" t="s">
        <v>1202</v>
      </c>
      <c r="J966" s="19" t="s">
        <v>6096</v>
      </c>
      <c r="K966" s="109" t="s">
        <v>6088</v>
      </c>
      <c r="L966" s="109" t="s">
        <v>6097</v>
      </c>
      <c r="M966" s="6" t="s">
        <v>5877</v>
      </c>
      <c r="N966" s="6" t="s">
        <v>6098</v>
      </c>
      <c r="O966" s="6" t="s">
        <v>6099</v>
      </c>
      <c r="V966" t="s">
        <v>2528</v>
      </c>
    </row>
    <row r="967" spans="2:22" hidden="1">
      <c r="B967" s="9">
        <v>10</v>
      </c>
      <c r="C967" s="10" t="s">
        <v>279</v>
      </c>
      <c r="D967" s="11" t="s">
        <v>465</v>
      </c>
      <c r="E967" s="12">
        <v>7</v>
      </c>
      <c r="F967" s="13" t="s">
        <v>215</v>
      </c>
      <c r="G967" s="11" t="s">
        <v>862</v>
      </c>
      <c r="H967" s="14">
        <v>4</v>
      </c>
      <c r="I967" s="15" t="s">
        <v>1110</v>
      </c>
      <c r="J967" s="19" t="s">
        <v>6100</v>
      </c>
      <c r="K967" s="109" t="s">
        <v>6088</v>
      </c>
      <c r="L967" s="109" t="s">
        <v>6101</v>
      </c>
      <c r="M967" s="108" t="s">
        <v>5877</v>
      </c>
      <c r="N967" s="108" t="s">
        <v>6090</v>
      </c>
      <c r="O967" s="108" t="s">
        <v>6091</v>
      </c>
      <c r="V967" t="s">
        <v>2224</v>
      </c>
    </row>
    <row r="968" spans="2:22" hidden="1">
      <c r="B968" s="9">
        <v>10</v>
      </c>
      <c r="C968" s="10" t="s">
        <v>279</v>
      </c>
      <c r="D968" s="11" t="s">
        <v>465</v>
      </c>
      <c r="E968" s="12">
        <v>7</v>
      </c>
      <c r="F968" s="13" t="s">
        <v>215</v>
      </c>
      <c r="G968" s="11" t="s">
        <v>862</v>
      </c>
      <c r="H968" s="14">
        <v>5</v>
      </c>
      <c r="I968" s="15" t="s">
        <v>1287</v>
      </c>
      <c r="J968" s="19" t="s">
        <v>6102</v>
      </c>
      <c r="K968" s="109" t="s">
        <v>6088</v>
      </c>
      <c r="L968" s="109" t="s">
        <v>6103</v>
      </c>
      <c r="M968" s="108" t="s">
        <v>5877</v>
      </c>
      <c r="N968" s="108" t="s">
        <v>6090</v>
      </c>
      <c r="O968" s="108" t="s">
        <v>6091</v>
      </c>
      <c r="V968" t="s">
        <v>2409</v>
      </c>
    </row>
    <row r="969" spans="2:22" hidden="1">
      <c r="B969" s="9">
        <v>10</v>
      </c>
      <c r="C969" s="10" t="s">
        <v>279</v>
      </c>
      <c r="D969" s="11" t="s">
        <v>465</v>
      </c>
      <c r="E969" s="12">
        <v>8</v>
      </c>
      <c r="F969" s="13" t="s">
        <v>645</v>
      </c>
      <c r="G969" s="11" t="s">
        <v>863</v>
      </c>
      <c r="H969" s="14">
        <v>1</v>
      </c>
      <c r="I969" s="15" t="s">
        <v>1111</v>
      </c>
      <c r="J969" s="19" t="s">
        <v>6104</v>
      </c>
      <c r="K969" s="109" t="s">
        <v>6105</v>
      </c>
      <c r="L969" s="109" t="s">
        <v>6106</v>
      </c>
      <c r="M969" s="6" t="s">
        <v>5877</v>
      </c>
      <c r="N969" s="6" t="s">
        <v>6107</v>
      </c>
      <c r="O969" s="6" t="s">
        <v>6108</v>
      </c>
      <c r="V969" t="s">
        <v>1679</v>
      </c>
    </row>
    <row r="970" spans="2:22" hidden="1">
      <c r="B970" s="9">
        <v>10</v>
      </c>
      <c r="C970" s="10" t="s">
        <v>279</v>
      </c>
      <c r="D970" s="11" t="s">
        <v>465</v>
      </c>
      <c r="E970" s="12">
        <v>8</v>
      </c>
      <c r="F970" s="13" t="s">
        <v>645</v>
      </c>
      <c r="G970" s="11" t="s">
        <v>863</v>
      </c>
      <c r="H970" s="14">
        <v>2</v>
      </c>
      <c r="I970" s="15" t="s">
        <v>938</v>
      </c>
      <c r="J970" s="19" t="s">
        <v>6109</v>
      </c>
      <c r="K970" s="109" t="s">
        <v>6105</v>
      </c>
      <c r="L970" s="109" t="s">
        <v>6110</v>
      </c>
      <c r="M970" s="6" t="s">
        <v>5877</v>
      </c>
      <c r="N970" s="6" t="s">
        <v>6111</v>
      </c>
      <c r="O970" s="6" t="s">
        <v>6112</v>
      </c>
      <c r="V970" t="s">
        <v>1393</v>
      </c>
    </row>
    <row r="971" spans="2:22" hidden="1">
      <c r="B971" s="9">
        <v>10</v>
      </c>
      <c r="C971" s="10" t="s">
        <v>279</v>
      </c>
      <c r="D971" s="11" t="s">
        <v>465</v>
      </c>
      <c r="E971" s="12">
        <v>8</v>
      </c>
      <c r="F971" s="13" t="s">
        <v>645</v>
      </c>
      <c r="G971" s="11" t="s">
        <v>863</v>
      </c>
      <c r="H971" s="14">
        <v>3</v>
      </c>
      <c r="I971" s="15" t="s">
        <v>1020</v>
      </c>
      <c r="J971" s="19" t="s">
        <v>6113</v>
      </c>
      <c r="K971" s="109" t="s">
        <v>6105</v>
      </c>
      <c r="L971" s="109" t="s">
        <v>6114</v>
      </c>
      <c r="M971" s="6" t="s">
        <v>5877</v>
      </c>
      <c r="N971" s="6" t="s">
        <v>6115</v>
      </c>
      <c r="O971" s="6" t="s">
        <v>6116</v>
      </c>
      <c r="V971" t="s">
        <v>2501</v>
      </c>
    </row>
    <row r="972" spans="2:22" hidden="1">
      <c r="B972" s="9">
        <v>10</v>
      </c>
      <c r="C972" s="10" t="s">
        <v>279</v>
      </c>
      <c r="D972" s="11" t="s">
        <v>465</v>
      </c>
      <c r="E972" s="12">
        <v>8</v>
      </c>
      <c r="F972" s="13" t="s">
        <v>645</v>
      </c>
      <c r="G972" s="11" t="s">
        <v>863</v>
      </c>
      <c r="H972" s="14">
        <v>4</v>
      </c>
      <c r="I972" s="15" t="s">
        <v>1203</v>
      </c>
      <c r="J972" s="19" t="s">
        <v>6117</v>
      </c>
      <c r="K972" s="109" t="s">
        <v>6105</v>
      </c>
      <c r="L972" s="109" t="s">
        <v>6118</v>
      </c>
      <c r="M972" s="6" t="s">
        <v>5877</v>
      </c>
      <c r="N972" s="6" t="s">
        <v>6119</v>
      </c>
      <c r="O972" s="6" t="s">
        <v>6120</v>
      </c>
      <c r="V972" t="s">
        <v>1740</v>
      </c>
    </row>
    <row r="973" spans="2:22" hidden="1">
      <c r="B973" s="9">
        <v>10</v>
      </c>
      <c r="C973" s="10" t="s">
        <v>279</v>
      </c>
      <c r="D973" s="11" t="s">
        <v>465</v>
      </c>
      <c r="E973" s="12">
        <v>9</v>
      </c>
      <c r="F973" s="13" t="s">
        <v>659</v>
      </c>
      <c r="G973" s="11" t="s">
        <v>864</v>
      </c>
      <c r="H973" s="14">
        <v>1</v>
      </c>
      <c r="I973" s="15" t="s">
        <v>659</v>
      </c>
      <c r="J973" s="19" t="s">
        <v>6121</v>
      </c>
      <c r="K973" s="109" t="s">
        <v>6122</v>
      </c>
      <c r="L973" s="109" t="s">
        <v>6123</v>
      </c>
      <c r="M973" s="6" t="s">
        <v>5877</v>
      </c>
      <c r="N973" s="6" t="s">
        <v>6124</v>
      </c>
      <c r="O973" s="6" t="s">
        <v>6125</v>
      </c>
      <c r="V973" t="s">
        <v>2081</v>
      </c>
    </row>
    <row r="974" spans="2:22" hidden="1">
      <c r="B974" s="9">
        <v>10</v>
      </c>
      <c r="C974" s="10" t="s">
        <v>279</v>
      </c>
      <c r="D974" s="11" t="s">
        <v>465</v>
      </c>
      <c r="E974" s="12">
        <v>9</v>
      </c>
      <c r="F974" s="13" t="s">
        <v>659</v>
      </c>
      <c r="G974" s="11" t="s">
        <v>864</v>
      </c>
      <c r="H974" s="14">
        <v>2</v>
      </c>
      <c r="I974" s="15" t="s">
        <v>939</v>
      </c>
      <c r="J974" s="19" t="s">
        <v>6126</v>
      </c>
      <c r="K974" s="109" t="s">
        <v>6122</v>
      </c>
      <c r="L974" s="109" t="s">
        <v>6127</v>
      </c>
      <c r="M974" s="6" t="s">
        <v>5877</v>
      </c>
      <c r="N974" s="6" t="s">
        <v>6128</v>
      </c>
      <c r="O974" s="6" t="s">
        <v>6129</v>
      </c>
      <c r="V974" t="s">
        <v>2400</v>
      </c>
    </row>
    <row r="975" spans="2:22" hidden="1">
      <c r="B975" s="9">
        <v>10</v>
      </c>
      <c r="C975" s="10" t="s">
        <v>279</v>
      </c>
      <c r="D975" s="11" t="s">
        <v>465</v>
      </c>
      <c r="E975" s="12">
        <v>9</v>
      </c>
      <c r="F975" s="13" t="s">
        <v>659</v>
      </c>
      <c r="G975" s="11" t="s">
        <v>864</v>
      </c>
      <c r="H975" s="14">
        <v>3</v>
      </c>
      <c r="I975" s="15" t="s">
        <v>1021</v>
      </c>
      <c r="J975" s="19" t="s">
        <v>6130</v>
      </c>
      <c r="K975" s="109" t="s">
        <v>6122</v>
      </c>
      <c r="L975" s="109" t="s">
        <v>6131</v>
      </c>
      <c r="M975" s="6" t="s">
        <v>5877</v>
      </c>
      <c r="N975" s="6" t="s">
        <v>6132</v>
      </c>
      <c r="O975" s="6" t="s">
        <v>6133</v>
      </c>
      <c r="V975" t="s">
        <v>320</v>
      </c>
    </row>
    <row r="976" spans="2:22" hidden="1">
      <c r="B976" s="9">
        <v>10</v>
      </c>
      <c r="C976" s="10" t="s">
        <v>279</v>
      </c>
      <c r="D976" s="11" t="s">
        <v>465</v>
      </c>
      <c r="E976" s="12">
        <v>9</v>
      </c>
      <c r="F976" s="13" t="s">
        <v>659</v>
      </c>
      <c r="G976" s="11" t="s">
        <v>864</v>
      </c>
      <c r="H976" s="14">
        <v>4</v>
      </c>
      <c r="I976" s="15" t="s">
        <v>1204</v>
      </c>
      <c r="J976" s="19" t="s">
        <v>6134</v>
      </c>
      <c r="K976" s="109" t="s">
        <v>6122</v>
      </c>
      <c r="L976" s="109" t="s">
        <v>6135</v>
      </c>
      <c r="M976" s="6" t="s">
        <v>5877</v>
      </c>
      <c r="N976" s="6" t="s">
        <v>6136</v>
      </c>
      <c r="O976" s="6" t="s">
        <v>6137</v>
      </c>
      <c r="V976" t="s">
        <v>1447</v>
      </c>
    </row>
    <row r="977" spans="2:22" hidden="1">
      <c r="B977" s="9">
        <v>10</v>
      </c>
      <c r="C977" s="10" t="s">
        <v>279</v>
      </c>
      <c r="D977" s="11" t="s">
        <v>465</v>
      </c>
      <c r="E977" s="12">
        <v>9</v>
      </c>
      <c r="F977" s="13" t="s">
        <v>659</v>
      </c>
      <c r="G977" s="11" t="s">
        <v>864</v>
      </c>
      <c r="H977" s="14">
        <v>5</v>
      </c>
      <c r="I977" s="15" t="s">
        <v>1288</v>
      </c>
      <c r="J977" s="19" t="s">
        <v>6138</v>
      </c>
      <c r="K977" s="109" t="s">
        <v>6122</v>
      </c>
      <c r="L977" s="109" t="s">
        <v>6139</v>
      </c>
      <c r="M977" s="6" t="s">
        <v>5877</v>
      </c>
      <c r="N977" s="6" t="s">
        <v>6140</v>
      </c>
      <c r="O977" s="6" t="s">
        <v>6141</v>
      </c>
      <c r="V977" t="s">
        <v>878</v>
      </c>
    </row>
    <row r="978" spans="2:22" hidden="1">
      <c r="B978" s="9">
        <v>10</v>
      </c>
      <c r="C978" s="10" t="s">
        <v>279</v>
      </c>
      <c r="D978" s="11" t="s">
        <v>465</v>
      </c>
      <c r="E978" s="12">
        <v>10</v>
      </c>
      <c r="F978" s="13" t="s">
        <v>592</v>
      </c>
      <c r="G978" s="11" t="s">
        <v>865</v>
      </c>
      <c r="H978" s="14">
        <v>1</v>
      </c>
      <c r="I978" s="15" t="s">
        <v>1022</v>
      </c>
      <c r="J978" s="19" t="s">
        <v>6142</v>
      </c>
      <c r="K978" s="109" t="s">
        <v>6143</v>
      </c>
      <c r="L978" s="109" t="s">
        <v>6144</v>
      </c>
      <c r="M978" s="6" t="s">
        <v>5877</v>
      </c>
      <c r="N978" s="6" t="s">
        <v>6145</v>
      </c>
      <c r="O978" s="6" t="s">
        <v>6146</v>
      </c>
      <c r="V978" t="s">
        <v>292</v>
      </c>
    </row>
    <row r="979" spans="2:22" hidden="1">
      <c r="B979" s="9">
        <v>10</v>
      </c>
      <c r="C979" s="10" t="s">
        <v>279</v>
      </c>
      <c r="D979" s="11" t="s">
        <v>465</v>
      </c>
      <c r="E979" s="12">
        <v>10</v>
      </c>
      <c r="F979" s="13" t="s">
        <v>592</v>
      </c>
      <c r="G979" s="11" t="s">
        <v>865</v>
      </c>
      <c r="H979" s="14">
        <v>2</v>
      </c>
      <c r="I979" s="15" t="s">
        <v>940</v>
      </c>
      <c r="J979" s="19" t="s">
        <v>6147</v>
      </c>
      <c r="K979" s="109" t="s">
        <v>6143</v>
      </c>
      <c r="L979" s="109" t="s">
        <v>6148</v>
      </c>
      <c r="M979" s="6" t="s">
        <v>5877</v>
      </c>
      <c r="N979" s="6" t="s">
        <v>6149</v>
      </c>
      <c r="O979" s="6" t="s">
        <v>6150</v>
      </c>
      <c r="V979" t="s">
        <v>1324</v>
      </c>
    </row>
    <row r="980" spans="2:22" hidden="1">
      <c r="B980" s="9">
        <v>10</v>
      </c>
      <c r="C980" s="10" t="s">
        <v>279</v>
      </c>
      <c r="D980" s="11" t="s">
        <v>465</v>
      </c>
      <c r="E980" s="12">
        <v>10</v>
      </c>
      <c r="F980" s="13" t="s">
        <v>592</v>
      </c>
      <c r="G980" s="11" t="s">
        <v>865</v>
      </c>
      <c r="H980" s="14">
        <v>3</v>
      </c>
      <c r="I980" s="15" t="s">
        <v>1112</v>
      </c>
      <c r="J980" s="19" t="s">
        <v>6151</v>
      </c>
      <c r="K980" s="109" t="s">
        <v>6143</v>
      </c>
      <c r="L980" s="109" t="s">
        <v>6152</v>
      </c>
      <c r="M980" s="6" t="s">
        <v>5877</v>
      </c>
      <c r="N980" s="6" t="s">
        <v>6153</v>
      </c>
      <c r="O980" s="6" t="s">
        <v>6154</v>
      </c>
      <c r="V980" t="s">
        <v>1555</v>
      </c>
    </row>
    <row r="981" spans="2:22" hidden="1">
      <c r="B981" s="9">
        <v>10</v>
      </c>
      <c r="C981" s="10" t="s">
        <v>279</v>
      </c>
      <c r="D981" s="11" t="s">
        <v>465</v>
      </c>
      <c r="E981" s="12">
        <v>10</v>
      </c>
      <c r="F981" s="13" t="s">
        <v>592</v>
      </c>
      <c r="G981" s="11" t="s">
        <v>865</v>
      </c>
      <c r="H981" s="14">
        <v>4</v>
      </c>
      <c r="I981" s="15" t="s">
        <v>1205</v>
      </c>
      <c r="J981" s="19" t="s">
        <v>6155</v>
      </c>
      <c r="K981" s="109" t="s">
        <v>6143</v>
      </c>
      <c r="L981" s="109" t="s">
        <v>6156</v>
      </c>
      <c r="M981" s="6" t="s">
        <v>5877</v>
      </c>
      <c r="N981" s="6" t="s">
        <v>6157</v>
      </c>
      <c r="O981" s="6" t="s">
        <v>6158</v>
      </c>
      <c r="V981" t="s">
        <v>273</v>
      </c>
    </row>
    <row r="982" spans="2:22" hidden="1">
      <c r="B982" s="9">
        <v>10</v>
      </c>
      <c r="C982" s="10" t="s">
        <v>279</v>
      </c>
      <c r="D982" s="11" t="s">
        <v>465</v>
      </c>
      <c r="E982" s="12">
        <v>10</v>
      </c>
      <c r="F982" s="13" t="s">
        <v>592</v>
      </c>
      <c r="G982" s="11" t="s">
        <v>865</v>
      </c>
      <c r="H982" s="14">
        <v>5</v>
      </c>
      <c r="I982" s="15" t="s">
        <v>1289</v>
      </c>
      <c r="J982" s="19" t="s">
        <v>6159</v>
      </c>
      <c r="K982" s="109" t="s">
        <v>6143</v>
      </c>
      <c r="L982" s="109" t="s">
        <v>6160</v>
      </c>
      <c r="M982" s="6" t="s">
        <v>5877</v>
      </c>
      <c r="N982" s="6" t="s">
        <v>6161</v>
      </c>
      <c r="O982" s="6" t="s">
        <v>6162</v>
      </c>
      <c r="V982" t="s">
        <v>1270</v>
      </c>
    </row>
    <row r="983" spans="2:22" hidden="1">
      <c r="B983" s="9">
        <v>10</v>
      </c>
      <c r="C983" s="10" t="s">
        <v>279</v>
      </c>
      <c r="D983" s="11" t="s">
        <v>465</v>
      </c>
      <c r="E983" s="12">
        <v>10</v>
      </c>
      <c r="F983" s="13" t="s">
        <v>592</v>
      </c>
      <c r="G983" s="11" t="s">
        <v>865</v>
      </c>
      <c r="H983" s="14">
        <v>6</v>
      </c>
      <c r="I983" s="15" t="s">
        <v>1370</v>
      </c>
      <c r="J983" s="19" t="s">
        <v>6163</v>
      </c>
      <c r="K983" s="109" t="s">
        <v>6143</v>
      </c>
      <c r="L983" s="109" t="s">
        <v>6164</v>
      </c>
      <c r="M983" s="6" t="s">
        <v>5877</v>
      </c>
      <c r="N983" s="6" t="s">
        <v>6165</v>
      </c>
      <c r="O983" s="6" t="s">
        <v>6166</v>
      </c>
      <c r="V983" t="s">
        <v>1363</v>
      </c>
    </row>
    <row r="984" spans="2:22" hidden="1">
      <c r="B984" s="9">
        <v>10</v>
      </c>
      <c r="C984" s="10" t="s">
        <v>279</v>
      </c>
      <c r="D984" s="11" t="s">
        <v>465</v>
      </c>
      <c r="E984" s="12">
        <v>10</v>
      </c>
      <c r="F984" s="13" t="s">
        <v>592</v>
      </c>
      <c r="G984" s="11" t="s">
        <v>865</v>
      </c>
      <c r="H984" s="14">
        <v>7</v>
      </c>
      <c r="I984" s="15" t="s">
        <v>1446</v>
      </c>
      <c r="J984" s="19" t="s">
        <v>6167</v>
      </c>
      <c r="K984" s="109" t="s">
        <v>6143</v>
      </c>
      <c r="L984" s="109" t="s">
        <v>6168</v>
      </c>
      <c r="M984" s="6" t="s">
        <v>5877</v>
      </c>
      <c r="N984" s="6" t="s">
        <v>6169</v>
      </c>
      <c r="O984" s="6" t="s">
        <v>6170</v>
      </c>
      <c r="V984" t="s">
        <v>708</v>
      </c>
    </row>
    <row r="985" spans="2:22" hidden="1">
      <c r="B985" s="9">
        <v>10</v>
      </c>
      <c r="C985" s="10" t="s">
        <v>279</v>
      </c>
      <c r="D985" s="11" t="s">
        <v>465</v>
      </c>
      <c r="E985" s="12">
        <v>11</v>
      </c>
      <c r="F985" s="13" t="s">
        <v>676</v>
      </c>
      <c r="G985" s="11" t="s">
        <v>866</v>
      </c>
      <c r="H985" s="14">
        <v>1</v>
      </c>
      <c r="I985" s="15" t="s">
        <v>1206</v>
      </c>
      <c r="J985" s="19" t="s">
        <v>6171</v>
      </c>
      <c r="K985" s="109" t="s">
        <v>6172</v>
      </c>
      <c r="L985" s="109" t="s">
        <v>6173</v>
      </c>
      <c r="M985" s="6" t="s">
        <v>5877</v>
      </c>
      <c r="N985" s="6" t="s">
        <v>6174</v>
      </c>
      <c r="O985" s="6" t="s">
        <v>6175</v>
      </c>
      <c r="V985" t="s">
        <v>1207</v>
      </c>
    </row>
    <row r="986" spans="2:22" hidden="1">
      <c r="B986" s="9">
        <v>10</v>
      </c>
      <c r="C986" s="10" t="s">
        <v>279</v>
      </c>
      <c r="D986" s="11" t="s">
        <v>465</v>
      </c>
      <c r="E986" s="12">
        <v>11</v>
      </c>
      <c r="F986" s="13" t="s">
        <v>676</v>
      </c>
      <c r="G986" s="11" t="s">
        <v>866</v>
      </c>
      <c r="H986" s="14">
        <v>2</v>
      </c>
      <c r="I986" s="15" t="s">
        <v>1023</v>
      </c>
      <c r="J986" s="19" t="s">
        <v>6176</v>
      </c>
      <c r="K986" s="109" t="s">
        <v>6172</v>
      </c>
      <c r="L986" s="109" t="s">
        <v>6177</v>
      </c>
      <c r="M986" s="6" t="s">
        <v>5877</v>
      </c>
      <c r="N986" s="6" t="s">
        <v>6178</v>
      </c>
      <c r="O986" s="6" t="s">
        <v>6179</v>
      </c>
      <c r="V986" t="s">
        <v>948</v>
      </c>
    </row>
    <row r="987" spans="2:22" hidden="1">
      <c r="B987" s="9">
        <v>10</v>
      </c>
      <c r="C987" s="10" t="s">
        <v>279</v>
      </c>
      <c r="D987" s="11" t="s">
        <v>465</v>
      </c>
      <c r="E987" s="12">
        <v>11</v>
      </c>
      <c r="F987" s="13" t="s">
        <v>676</v>
      </c>
      <c r="G987" s="11" t="s">
        <v>866</v>
      </c>
      <c r="H987" s="14">
        <v>3</v>
      </c>
      <c r="I987" s="15" t="s">
        <v>1113</v>
      </c>
      <c r="J987" s="19" t="s">
        <v>6180</v>
      </c>
      <c r="K987" s="109" t="s">
        <v>6172</v>
      </c>
      <c r="L987" s="109" t="s">
        <v>6181</v>
      </c>
      <c r="M987" s="6" t="s">
        <v>5877</v>
      </c>
      <c r="N987" s="6" t="s">
        <v>6182</v>
      </c>
      <c r="O987" s="6" t="s">
        <v>6183</v>
      </c>
      <c r="V987" t="s">
        <v>2342</v>
      </c>
    </row>
    <row r="988" spans="2:22" hidden="1">
      <c r="B988" s="9">
        <v>10</v>
      </c>
      <c r="C988" s="10" t="s">
        <v>279</v>
      </c>
      <c r="D988" s="11" t="s">
        <v>465</v>
      </c>
      <c r="E988" s="12">
        <v>11</v>
      </c>
      <c r="F988" s="13" t="s">
        <v>676</v>
      </c>
      <c r="G988" s="11" t="s">
        <v>866</v>
      </c>
      <c r="H988" s="14">
        <v>4</v>
      </c>
      <c r="I988" s="15" t="s">
        <v>941</v>
      </c>
      <c r="J988" s="19" t="s">
        <v>6184</v>
      </c>
      <c r="K988" s="109" t="s">
        <v>6172</v>
      </c>
      <c r="L988" s="109" t="s">
        <v>6185</v>
      </c>
      <c r="M988" s="6" t="s">
        <v>5877</v>
      </c>
      <c r="N988" s="6" t="s">
        <v>6186</v>
      </c>
      <c r="O988" s="6" t="s">
        <v>6187</v>
      </c>
      <c r="V988" t="s">
        <v>2482</v>
      </c>
    </row>
    <row r="989" spans="2:22" hidden="1">
      <c r="B989" s="9">
        <v>10</v>
      </c>
      <c r="C989" s="10" t="s">
        <v>279</v>
      </c>
      <c r="D989" s="11" t="s">
        <v>465</v>
      </c>
      <c r="E989" s="12">
        <v>11</v>
      </c>
      <c r="F989" s="13" t="s">
        <v>676</v>
      </c>
      <c r="G989" s="11" t="s">
        <v>866</v>
      </c>
      <c r="H989" s="14">
        <v>5</v>
      </c>
      <c r="I989" s="15" t="s">
        <v>1371</v>
      </c>
      <c r="J989" s="19" t="s">
        <v>6188</v>
      </c>
      <c r="K989" s="109" t="s">
        <v>6172</v>
      </c>
      <c r="L989" s="109" t="s">
        <v>6189</v>
      </c>
      <c r="M989" s="6" t="s">
        <v>5877</v>
      </c>
      <c r="N989" s="6" t="s">
        <v>6190</v>
      </c>
      <c r="O989" s="6" t="s">
        <v>6191</v>
      </c>
      <c r="V989" t="s">
        <v>1275</v>
      </c>
    </row>
    <row r="990" spans="2:22" hidden="1">
      <c r="B990" s="9">
        <v>10</v>
      </c>
      <c r="C990" s="10" t="s">
        <v>279</v>
      </c>
      <c r="D990" s="11" t="s">
        <v>465</v>
      </c>
      <c r="E990" s="12">
        <v>11</v>
      </c>
      <c r="F990" s="13" t="s">
        <v>676</v>
      </c>
      <c r="G990" s="11" t="s">
        <v>866</v>
      </c>
      <c r="H990" s="14">
        <v>6</v>
      </c>
      <c r="I990" s="15" t="s">
        <v>1447</v>
      </c>
      <c r="J990" s="19" t="s">
        <v>6192</v>
      </c>
      <c r="K990" s="109" t="s">
        <v>6172</v>
      </c>
      <c r="L990" s="109" t="s">
        <v>6193</v>
      </c>
      <c r="M990" s="6" t="s">
        <v>5877</v>
      </c>
      <c r="N990" s="6" t="s">
        <v>6194</v>
      </c>
      <c r="O990" s="6" t="s">
        <v>6195</v>
      </c>
      <c r="V990" t="s">
        <v>2285</v>
      </c>
    </row>
    <row r="991" spans="2:22" hidden="1">
      <c r="B991" s="9">
        <v>10</v>
      </c>
      <c r="C991" s="10" t="s">
        <v>279</v>
      </c>
      <c r="D991" s="11" t="s">
        <v>465</v>
      </c>
      <c r="E991" s="12">
        <v>11</v>
      </c>
      <c r="F991" s="13" t="s">
        <v>676</v>
      </c>
      <c r="G991" s="11" t="s">
        <v>866</v>
      </c>
      <c r="H991" s="14">
        <v>7</v>
      </c>
      <c r="I991" s="15" t="s">
        <v>1248</v>
      </c>
      <c r="J991" s="19" t="s">
        <v>6196</v>
      </c>
      <c r="K991" s="109" t="s">
        <v>6172</v>
      </c>
      <c r="L991" s="109" t="s">
        <v>6197</v>
      </c>
      <c r="M991" s="6" t="s">
        <v>5877</v>
      </c>
      <c r="N991" s="6" t="s">
        <v>6198</v>
      </c>
      <c r="O991" s="6" t="s">
        <v>6199</v>
      </c>
      <c r="V991" t="s">
        <v>330</v>
      </c>
    </row>
    <row r="992" spans="2:22" hidden="1">
      <c r="B992" s="9">
        <v>10</v>
      </c>
      <c r="C992" s="10" t="s">
        <v>279</v>
      </c>
      <c r="D992" s="11" t="s">
        <v>465</v>
      </c>
      <c r="E992" s="12">
        <v>11</v>
      </c>
      <c r="F992" s="13" t="s">
        <v>676</v>
      </c>
      <c r="G992" s="11" t="s">
        <v>866</v>
      </c>
      <c r="H992" s="14">
        <v>8</v>
      </c>
      <c r="I992" s="15" t="s">
        <v>1290</v>
      </c>
      <c r="J992" s="19" t="s">
        <v>6200</v>
      </c>
      <c r="K992" s="109" t="s">
        <v>6172</v>
      </c>
      <c r="L992" s="109" t="s">
        <v>6201</v>
      </c>
      <c r="M992" s="6" t="s">
        <v>5877</v>
      </c>
      <c r="N992" s="6" t="s">
        <v>6202</v>
      </c>
      <c r="O992" s="6" t="s">
        <v>6203</v>
      </c>
      <c r="V992" t="s">
        <v>2466</v>
      </c>
    </row>
    <row r="993" spans="2:22" hidden="1">
      <c r="B993" s="9">
        <v>11</v>
      </c>
      <c r="C993" s="10" t="s">
        <v>288</v>
      </c>
      <c r="D993" s="11" t="s">
        <v>466</v>
      </c>
      <c r="E993" s="12">
        <v>1</v>
      </c>
      <c r="F993" s="13" t="s">
        <v>288</v>
      </c>
      <c r="G993" s="11" t="s">
        <v>867</v>
      </c>
      <c r="H993" s="14">
        <v>1</v>
      </c>
      <c r="I993" s="15" t="s">
        <v>288</v>
      </c>
      <c r="J993" s="19" t="s">
        <v>6204</v>
      </c>
      <c r="K993" s="109" t="s">
        <v>6205</v>
      </c>
      <c r="L993" s="109" t="s">
        <v>6205</v>
      </c>
      <c r="M993" s="6" t="s">
        <v>6206</v>
      </c>
      <c r="N993" s="6" t="s">
        <v>6207</v>
      </c>
      <c r="O993" s="6" t="s">
        <v>6208</v>
      </c>
      <c r="V993" t="s">
        <v>1272</v>
      </c>
    </row>
    <row r="994" spans="2:22" hidden="1">
      <c r="B994" s="9">
        <v>11</v>
      </c>
      <c r="C994" s="10" t="s">
        <v>288</v>
      </c>
      <c r="D994" s="11" t="s">
        <v>466</v>
      </c>
      <c r="E994" s="12">
        <v>1</v>
      </c>
      <c r="F994" s="13" t="s">
        <v>288</v>
      </c>
      <c r="G994" s="11" t="s">
        <v>867</v>
      </c>
      <c r="H994" s="14">
        <v>2</v>
      </c>
      <c r="I994" s="15" t="s">
        <v>329</v>
      </c>
      <c r="J994" s="19" t="s">
        <v>6209</v>
      </c>
      <c r="K994" s="109" t="s">
        <v>6205</v>
      </c>
      <c r="L994" s="109" t="s">
        <v>6210</v>
      </c>
      <c r="M994" s="6" t="s">
        <v>6206</v>
      </c>
      <c r="N994" s="6" t="s">
        <v>6211</v>
      </c>
      <c r="O994" s="6" t="s">
        <v>6212</v>
      </c>
      <c r="V994" t="s">
        <v>2659</v>
      </c>
    </row>
    <row r="995" spans="2:22" hidden="1">
      <c r="B995" s="9">
        <v>11</v>
      </c>
      <c r="C995" s="10" t="s">
        <v>288</v>
      </c>
      <c r="D995" s="11" t="s">
        <v>466</v>
      </c>
      <c r="E995" s="12">
        <v>1</v>
      </c>
      <c r="F995" s="13" t="s">
        <v>288</v>
      </c>
      <c r="G995" s="11" t="s">
        <v>867</v>
      </c>
      <c r="H995" s="14">
        <v>3</v>
      </c>
      <c r="I995" s="15" t="s">
        <v>1114</v>
      </c>
      <c r="J995" s="19" t="s">
        <v>6213</v>
      </c>
      <c r="K995" s="109" t="s">
        <v>6205</v>
      </c>
      <c r="L995" s="109" t="s">
        <v>6214</v>
      </c>
      <c r="M995" s="6" t="s">
        <v>6206</v>
      </c>
      <c r="N995" s="6" t="s">
        <v>6215</v>
      </c>
      <c r="O995" s="6" t="s">
        <v>6216</v>
      </c>
      <c r="V995" t="s">
        <v>2432</v>
      </c>
    </row>
    <row r="996" spans="2:22" hidden="1">
      <c r="B996" s="9">
        <v>11</v>
      </c>
      <c r="C996" s="10" t="s">
        <v>288</v>
      </c>
      <c r="D996" s="11" t="s">
        <v>466</v>
      </c>
      <c r="E996" s="12">
        <v>1</v>
      </c>
      <c r="F996" s="13" t="s">
        <v>288</v>
      </c>
      <c r="G996" s="11" t="s">
        <v>867</v>
      </c>
      <c r="H996" s="14">
        <v>4</v>
      </c>
      <c r="I996" s="15" t="s">
        <v>1207</v>
      </c>
      <c r="J996" s="19" t="s">
        <v>6217</v>
      </c>
      <c r="K996" s="109" t="s">
        <v>6205</v>
      </c>
      <c r="L996" s="109" t="s">
        <v>6218</v>
      </c>
      <c r="M996" s="6" t="s">
        <v>6206</v>
      </c>
      <c r="N996" s="6" t="s">
        <v>6219</v>
      </c>
      <c r="O996" s="6" t="s">
        <v>6220</v>
      </c>
      <c r="V996" t="s">
        <v>1458</v>
      </c>
    </row>
    <row r="997" spans="2:22" hidden="1">
      <c r="B997" s="9">
        <v>11</v>
      </c>
      <c r="C997" s="10" t="s">
        <v>288</v>
      </c>
      <c r="D997" s="11" t="s">
        <v>466</v>
      </c>
      <c r="E997" s="12">
        <v>1</v>
      </c>
      <c r="F997" s="13" t="s">
        <v>288</v>
      </c>
      <c r="G997" s="11" t="s">
        <v>867</v>
      </c>
      <c r="H997" s="14">
        <v>5</v>
      </c>
      <c r="I997" s="15" t="s">
        <v>1291</v>
      </c>
      <c r="J997" s="19" t="s">
        <v>6221</v>
      </c>
      <c r="K997" s="109" t="s">
        <v>6205</v>
      </c>
      <c r="L997" s="109" t="s">
        <v>6222</v>
      </c>
      <c r="M997" s="6" t="s">
        <v>6206</v>
      </c>
      <c r="N997" s="6" t="s">
        <v>6223</v>
      </c>
      <c r="O997" s="6" t="s">
        <v>6224</v>
      </c>
      <c r="V997" t="s">
        <v>1123</v>
      </c>
    </row>
    <row r="998" spans="2:22" hidden="1">
      <c r="B998" s="9">
        <v>11</v>
      </c>
      <c r="C998" s="10" t="s">
        <v>288</v>
      </c>
      <c r="D998" s="11" t="s">
        <v>466</v>
      </c>
      <c r="E998" s="12">
        <v>1</v>
      </c>
      <c r="F998" s="13" t="s">
        <v>288</v>
      </c>
      <c r="G998" s="11" t="s">
        <v>867</v>
      </c>
      <c r="H998" s="14">
        <v>6</v>
      </c>
      <c r="I998" s="15" t="s">
        <v>1372</v>
      </c>
      <c r="J998" s="19" t="s">
        <v>6225</v>
      </c>
      <c r="K998" s="109" t="s">
        <v>6205</v>
      </c>
      <c r="L998" s="109" t="s">
        <v>6226</v>
      </c>
      <c r="M998" s="6" t="s">
        <v>6206</v>
      </c>
      <c r="N998" s="6" t="s">
        <v>6227</v>
      </c>
      <c r="O998" s="6" t="s">
        <v>6228</v>
      </c>
      <c r="V998" t="s">
        <v>2368</v>
      </c>
    </row>
    <row r="999" spans="2:22" hidden="1">
      <c r="B999" s="9">
        <v>11</v>
      </c>
      <c r="C999" s="10" t="s">
        <v>288</v>
      </c>
      <c r="D999" s="11" t="s">
        <v>466</v>
      </c>
      <c r="E999" s="12">
        <v>1</v>
      </c>
      <c r="F999" s="13" t="s">
        <v>288</v>
      </c>
      <c r="G999" s="11" t="s">
        <v>867</v>
      </c>
      <c r="H999" s="14">
        <v>7</v>
      </c>
      <c r="I999" s="15" t="s">
        <v>1448</v>
      </c>
      <c r="J999" s="19" t="s">
        <v>6229</v>
      </c>
      <c r="K999" s="109" t="s">
        <v>6205</v>
      </c>
      <c r="L999" s="109" t="s">
        <v>6230</v>
      </c>
      <c r="M999" s="6" t="s">
        <v>6206</v>
      </c>
      <c r="N999" s="6" t="s">
        <v>6231</v>
      </c>
      <c r="O999" s="6" t="s">
        <v>6232</v>
      </c>
      <c r="V999" t="s">
        <v>1400</v>
      </c>
    </row>
    <row r="1000" spans="2:22" hidden="1">
      <c r="B1000" s="9">
        <v>11</v>
      </c>
      <c r="C1000" s="10" t="s">
        <v>288</v>
      </c>
      <c r="D1000" s="11" t="s">
        <v>466</v>
      </c>
      <c r="E1000" s="12">
        <v>1</v>
      </c>
      <c r="F1000" s="13" t="s">
        <v>288</v>
      </c>
      <c r="G1000" s="11" t="s">
        <v>867</v>
      </c>
      <c r="H1000" s="14">
        <v>8</v>
      </c>
      <c r="I1000" s="15" t="s">
        <v>1511</v>
      </c>
      <c r="J1000" s="19" t="s">
        <v>6233</v>
      </c>
      <c r="K1000" s="109" t="s">
        <v>6205</v>
      </c>
      <c r="L1000" s="109" t="s">
        <v>6234</v>
      </c>
      <c r="M1000" s="6" t="s">
        <v>6206</v>
      </c>
      <c r="N1000" s="6" t="s">
        <v>6235</v>
      </c>
      <c r="O1000" s="6" t="s">
        <v>6236</v>
      </c>
      <c r="V1000" t="s">
        <v>1536</v>
      </c>
    </row>
    <row r="1001" spans="2:22" hidden="1">
      <c r="B1001" s="9">
        <v>11</v>
      </c>
      <c r="C1001" s="10" t="s">
        <v>288</v>
      </c>
      <c r="D1001" s="11" t="s">
        <v>466</v>
      </c>
      <c r="E1001" s="12">
        <v>1</v>
      </c>
      <c r="F1001" s="13" t="s">
        <v>288</v>
      </c>
      <c r="G1001" s="11" t="s">
        <v>867</v>
      </c>
      <c r="H1001" s="14">
        <v>9</v>
      </c>
      <c r="I1001" s="15" t="s">
        <v>1564</v>
      </c>
      <c r="J1001" s="19" t="s">
        <v>6237</v>
      </c>
      <c r="K1001" s="109" t="s">
        <v>6205</v>
      </c>
      <c r="L1001" s="109" t="s">
        <v>6238</v>
      </c>
      <c r="M1001" s="6" t="s">
        <v>6206</v>
      </c>
      <c r="N1001" s="6" t="s">
        <v>6239</v>
      </c>
      <c r="O1001" s="6" t="s">
        <v>6240</v>
      </c>
      <c r="V1001" t="s">
        <v>1703</v>
      </c>
    </row>
    <row r="1002" spans="2:22" hidden="1">
      <c r="B1002" s="9">
        <v>11</v>
      </c>
      <c r="C1002" s="10" t="s">
        <v>288</v>
      </c>
      <c r="D1002" s="11" t="s">
        <v>466</v>
      </c>
      <c r="E1002" s="12">
        <v>1</v>
      </c>
      <c r="F1002" s="13" t="s">
        <v>288</v>
      </c>
      <c r="G1002" s="11" t="s">
        <v>867</v>
      </c>
      <c r="H1002" s="14">
        <v>10</v>
      </c>
      <c r="I1002" s="15" t="s">
        <v>1608</v>
      </c>
      <c r="J1002" s="19" t="s">
        <v>6241</v>
      </c>
      <c r="K1002" s="109" t="s">
        <v>6205</v>
      </c>
      <c r="L1002" s="109" t="s">
        <v>6242</v>
      </c>
      <c r="M1002" s="6" t="s">
        <v>6206</v>
      </c>
      <c r="N1002" s="6" t="s">
        <v>6243</v>
      </c>
      <c r="O1002" s="6" t="s">
        <v>6244</v>
      </c>
      <c r="V1002" t="s">
        <v>1237</v>
      </c>
    </row>
    <row r="1003" spans="2:22" hidden="1">
      <c r="B1003" s="9">
        <v>11</v>
      </c>
      <c r="C1003" s="10" t="s">
        <v>288</v>
      </c>
      <c r="D1003" s="11" t="s">
        <v>466</v>
      </c>
      <c r="E1003" s="12">
        <v>1</v>
      </c>
      <c r="F1003" s="13" t="s">
        <v>288</v>
      </c>
      <c r="G1003" s="11" t="s">
        <v>867</v>
      </c>
      <c r="H1003" s="14">
        <v>11</v>
      </c>
      <c r="I1003" s="15" t="s">
        <v>1349</v>
      </c>
      <c r="J1003" s="19" t="s">
        <v>6245</v>
      </c>
      <c r="K1003" s="109" t="s">
        <v>6205</v>
      </c>
      <c r="L1003" s="109" t="s">
        <v>6246</v>
      </c>
      <c r="M1003" s="6" t="s">
        <v>6206</v>
      </c>
      <c r="N1003" s="6" t="s">
        <v>6247</v>
      </c>
      <c r="O1003" s="6" t="s">
        <v>6248</v>
      </c>
      <c r="V1003" t="s">
        <v>2444</v>
      </c>
    </row>
    <row r="1004" spans="2:22" hidden="1">
      <c r="B1004" s="9">
        <v>11</v>
      </c>
      <c r="C1004" s="10" t="s">
        <v>288</v>
      </c>
      <c r="D1004" s="11" t="s">
        <v>466</v>
      </c>
      <c r="E1004" s="12">
        <v>1</v>
      </c>
      <c r="F1004" s="13" t="s">
        <v>288</v>
      </c>
      <c r="G1004" s="11" t="s">
        <v>867</v>
      </c>
      <c r="H1004" s="14">
        <v>12</v>
      </c>
      <c r="I1004" s="15" t="s">
        <v>1677</v>
      </c>
      <c r="J1004" s="19" t="s">
        <v>6249</v>
      </c>
      <c r="K1004" s="109" t="s">
        <v>6205</v>
      </c>
      <c r="L1004" s="109" t="s">
        <v>6250</v>
      </c>
      <c r="M1004" s="6" t="s">
        <v>6206</v>
      </c>
      <c r="N1004" s="6" t="s">
        <v>6251</v>
      </c>
      <c r="O1004" s="6" t="s">
        <v>6252</v>
      </c>
      <c r="V1004" t="s">
        <v>1665</v>
      </c>
    </row>
    <row r="1005" spans="2:22" hidden="1">
      <c r="B1005" s="9">
        <v>11</v>
      </c>
      <c r="C1005" s="10" t="s">
        <v>288</v>
      </c>
      <c r="D1005" s="11" t="s">
        <v>466</v>
      </c>
      <c r="E1005" s="12">
        <v>1</v>
      </c>
      <c r="F1005" s="13" t="s">
        <v>288</v>
      </c>
      <c r="G1005" s="11" t="s">
        <v>867</v>
      </c>
      <c r="H1005" s="14">
        <v>13</v>
      </c>
      <c r="I1005" s="15" t="s">
        <v>1702</v>
      </c>
      <c r="J1005" s="19" t="s">
        <v>6253</v>
      </c>
      <c r="K1005" s="109" t="s">
        <v>6205</v>
      </c>
      <c r="L1005" s="109" t="s">
        <v>6254</v>
      </c>
      <c r="M1005" s="6" t="s">
        <v>6206</v>
      </c>
      <c r="N1005" s="6" t="s">
        <v>6255</v>
      </c>
      <c r="O1005" s="6" t="s">
        <v>6256</v>
      </c>
      <c r="V1005" t="s">
        <v>593</v>
      </c>
    </row>
    <row r="1006" spans="2:22" hidden="1">
      <c r="B1006" s="9">
        <v>11</v>
      </c>
      <c r="C1006" s="10" t="s">
        <v>288</v>
      </c>
      <c r="D1006" s="11" t="s">
        <v>466</v>
      </c>
      <c r="E1006" s="12">
        <v>1</v>
      </c>
      <c r="F1006" s="13" t="s">
        <v>288</v>
      </c>
      <c r="G1006" s="11" t="s">
        <v>867</v>
      </c>
      <c r="H1006" s="14">
        <v>14</v>
      </c>
      <c r="I1006" s="15" t="s">
        <v>1724</v>
      </c>
      <c r="J1006" s="19" t="s">
        <v>6257</v>
      </c>
      <c r="K1006" s="109" t="s">
        <v>6205</v>
      </c>
      <c r="L1006" s="109" t="s">
        <v>6258</v>
      </c>
      <c r="M1006" s="6" t="s">
        <v>6206</v>
      </c>
      <c r="N1006" s="6" t="s">
        <v>6259</v>
      </c>
      <c r="O1006" s="6" t="s">
        <v>6260</v>
      </c>
      <c r="V1006" t="s">
        <v>1546</v>
      </c>
    </row>
    <row r="1007" spans="2:22" hidden="1">
      <c r="B1007" s="9">
        <v>11</v>
      </c>
      <c r="C1007" s="10" t="s">
        <v>288</v>
      </c>
      <c r="D1007" s="11" t="s">
        <v>466</v>
      </c>
      <c r="E1007" s="12">
        <v>2</v>
      </c>
      <c r="F1007" s="13" t="s">
        <v>488</v>
      </c>
      <c r="G1007" s="11" t="s">
        <v>868</v>
      </c>
      <c r="H1007" s="14">
        <v>1</v>
      </c>
      <c r="I1007" s="15" t="s">
        <v>1115</v>
      </c>
      <c r="J1007" s="19" t="s">
        <v>6261</v>
      </c>
      <c r="K1007" s="109" t="s">
        <v>6262</v>
      </c>
      <c r="L1007" s="109" t="s">
        <v>6263</v>
      </c>
      <c r="M1007" s="6" t="s">
        <v>6206</v>
      </c>
      <c r="N1007" s="6" t="s">
        <v>6264</v>
      </c>
      <c r="O1007" s="6" t="s">
        <v>6265</v>
      </c>
      <c r="V1007" t="s">
        <v>509</v>
      </c>
    </row>
    <row r="1008" spans="2:22" hidden="1">
      <c r="B1008" s="9">
        <v>11</v>
      </c>
      <c r="C1008" s="10" t="s">
        <v>288</v>
      </c>
      <c r="D1008" s="11" t="s">
        <v>466</v>
      </c>
      <c r="E1008" s="12">
        <v>2</v>
      </c>
      <c r="F1008" s="13" t="s">
        <v>488</v>
      </c>
      <c r="G1008" s="11" t="s">
        <v>868</v>
      </c>
      <c r="H1008" s="14">
        <v>2</v>
      </c>
      <c r="I1008" s="15" t="s">
        <v>695</v>
      </c>
      <c r="J1008" s="19" t="s">
        <v>6266</v>
      </c>
      <c r="K1008" s="109" t="s">
        <v>6262</v>
      </c>
      <c r="L1008" s="109" t="s">
        <v>6267</v>
      </c>
      <c r="M1008" s="6" t="s">
        <v>6206</v>
      </c>
      <c r="N1008" s="6" t="s">
        <v>6268</v>
      </c>
      <c r="O1008" s="6" t="s">
        <v>6269</v>
      </c>
      <c r="V1008" t="s">
        <v>1254</v>
      </c>
    </row>
    <row r="1009" spans="2:22" hidden="1">
      <c r="B1009" s="9">
        <v>11</v>
      </c>
      <c r="C1009" s="10" t="s">
        <v>288</v>
      </c>
      <c r="D1009" s="11" t="s">
        <v>466</v>
      </c>
      <c r="E1009" s="12">
        <v>2</v>
      </c>
      <c r="F1009" s="13" t="s">
        <v>488</v>
      </c>
      <c r="G1009" s="11" t="s">
        <v>868</v>
      </c>
      <c r="H1009" s="14">
        <v>3</v>
      </c>
      <c r="I1009" s="15" t="s">
        <v>1024</v>
      </c>
      <c r="J1009" s="19" t="s">
        <v>6270</v>
      </c>
      <c r="K1009" s="109" t="s">
        <v>6262</v>
      </c>
      <c r="L1009" s="109" t="s">
        <v>6271</v>
      </c>
      <c r="M1009" s="6" t="s">
        <v>6206</v>
      </c>
      <c r="N1009" s="6" t="s">
        <v>6272</v>
      </c>
      <c r="O1009" s="6" t="s">
        <v>6273</v>
      </c>
      <c r="V1009" t="s">
        <v>648</v>
      </c>
    </row>
    <row r="1010" spans="2:22" hidden="1">
      <c r="B1010" s="9">
        <v>11</v>
      </c>
      <c r="C1010" s="10" t="s">
        <v>288</v>
      </c>
      <c r="D1010" s="11" t="s">
        <v>466</v>
      </c>
      <c r="E1010" s="12">
        <v>2</v>
      </c>
      <c r="F1010" s="13" t="s">
        <v>488</v>
      </c>
      <c r="G1010" s="11" t="s">
        <v>868</v>
      </c>
      <c r="H1010" s="14">
        <v>4</v>
      </c>
      <c r="I1010" s="15" t="s">
        <v>1208</v>
      </c>
      <c r="J1010" s="19" t="s">
        <v>6274</v>
      </c>
      <c r="K1010" s="109" t="s">
        <v>6262</v>
      </c>
      <c r="L1010" s="109" t="s">
        <v>6275</v>
      </c>
      <c r="M1010" s="6" t="s">
        <v>6206</v>
      </c>
      <c r="N1010" s="6" t="s">
        <v>6276</v>
      </c>
      <c r="O1010" s="6" t="s">
        <v>6277</v>
      </c>
      <c r="V1010" t="s">
        <v>2557</v>
      </c>
    </row>
    <row r="1011" spans="2:22" hidden="1">
      <c r="B1011" s="9">
        <v>11</v>
      </c>
      <c r="C1011" s="10" t="s">
        <v>288</v>
      </c>
      <c r="D1011" s="11" t="s">
        <v>466</v>
      </c>
      <c r="E1011" s="12">
        <v>2</v>
      </c>
      <c r="F1011" s="13" t="s">
        <v>488</v>
      </c>
      <c r="G1011" s="11" t="s">
        <v>868</v>
      </c>
      <c r="H1011" s="14">
        <v>5</v>
      </c>
      <c r="I1011" s="15" t="s">
        <v>1280</v>
      </c>
      <c r="J1011" s="19" t="s">
        <v>6278</v>
      </c>
      <c r="K1011" s="109" t="s">
        <v>6262</v>
      </c>
      <c r="L1011" s="109" t="s">
        <v>6279</v>
      </c>
      <c r="M1011" s="6" t="s">
        <v>6206</v>
      </c>
      <c r="N1011" s="6" t="s">
        <v>6280</v>
      </c>
      <c r="O1011" s="6" t="s">
        <v>6281</v>
      </c>
      <c r="V1011" t="s">
        <v>1822</v>
      </c>
    </row>
    <row r="1012" spans="2:22" hidden="1">
      <c r="B1012" s="9">
        <v>11</v>
      </c>
      <c r="C1012" s="10" t="s">
        <v>288</v>
      </c>
      <c r="D1012" s="11" t="s">
        <v>466</v>
      </c>
      <c r="E1012" s="12">
        <v>2</v>
      </c>
      <c r="F1012" s="13" t="s">
        <v>488</v>
      </c>
      <c r="G1012" s="11" t="s">
        <v>868</v>
      </c>
      <c r="H1012" s="14">
        <v>6</v>
      </c>
      <c r="I1012" s="15" t="s">
        <v>1373</v>
      </c>
      <c r="J1012" s="19" t="s">
        <v>6282</v>
      </c>
      <c r="K1012" s="109" t="s">
        <v>6262</v>
      </c>
      <c r="L1012" s="109" t="s">
        <v>6283</v>
      </c>
      <c r="M1012" s="6" t="s">
        <v>6206</v>
      </c>
      <c r="N1012" s="6" t="s">
        <v>6284</v>
      </c>
      <c r="O1012" s="6" t="s">
        <v>6285</v>
      </c>
      <c r="V1012" t="s">
        <v>2389</v>
      </c>
    </row>
    <row r="1013" spans="2:22" hidden="1">
      <c r="B1013" s="9">
        <v>11</v>
      </c>
      <c r="C1013" s="10" t="s">
        <v>288</v>
      </c>
      <c r="D1013" s="11" t="s">
        <v>466</v>
      </c>
      <c r="E1013" s="12">
        <v>2</v>
      </c>
      <c r="F1013" s="13" t="s">
        <v>488</v>
      </c>
      <c r="G1013" s="11" t="s">
        <v>868</v>
      </c>
      <c r="H1013" s="14">
        <v>7</v>
      </c>
      <c r="I1013" s="15" t="s">
        <v>1448</v>
      </c>
      <c r="J1013" s="19" t="s">
        <v>6286</v>
      </c>
      <c r="K1013" s="109" t="s">
        <v>6262</v>
      </c>
      <c r="L1013" s="109" t="s">
        <v>6287</v>
      </c>
      <c r="M1013" s="6" t="s">
        <v>6206</v>
      </c>
      <c r="N1013" s="6" t="s">
        <v>6288</v>
      </c>
      <c r="O1013" s="6" t="s">
        <v>6289</v>
      </c>
      <c r="V1013" t="s">
        <v>2100</v>
      </c>
    </row>
    <row r="1014" spans="2:22" hidden="1">
      <c r="B1014" s="9">
        <v>11</v>
      </c>
      <c r="C1014" s="10" t="s">
        <v>288</v>
      </c>
      <c r="D1014" s="11" t="s">
        <v>466</v>
      </c>
      <c r="E1014" s="12">
        <v>2</v>
      </c>
      <c r="F1014" s="13" t="s">
        <v>488</v>
      </c>
      <c r="G1014" s="11" t="s">
        <v>868</v>
      </c>
      <c r="H1014" s="14">
        <v>8</v>
      </c>
      <c r="I1014" s="15" t="s">
        <v>1512</v>
      </c>
      <c r="J1014" s="19" t="s">
        <v>6290</v>
      </c>
      <c r="K1014" s="109" t="s">
        <v>6262</v>
      </c>
      <c r="L1014" s="109" t="s">
        <v>6291</v>
      </c>
      <c r="M1014" s="6" t="s">
        <v>6206</v>
      </c>
      <c r="N1014" s="6" t="s">
        <v>6292</v>
      </c>
      <c r="O1014" s="6" t="s">
        <v>6293</v>
      </c>
      <c r="V1014" t="s">
        <v>1164</v>
      </c>
    </row>
    <row r="1015" spans="2:22" hidden="1">
      <c r="B1015" s="9">
        <v>11</v>
      </c>
      <c r="C1015" s="10" t="s">
        <v>288</v>
      </c>
      <c r="D1015" s="11" t="s">
        <v>466</v>
      </c>
      <c r="E1015" s="12">
        <v>2</v>
      </c>
      <c r="F1015" s="13" t="s">
        <v>488</v>
      </c>
      <c r="G1015" s="11" t="s">
        <v>868</v>
      </c>
      <c r="H1015" s="14">
        <v>9</v>
      </c>
      <c r="I1015" s="15" t="s">
        <v>1565</v>
      </c>
      <c r="J1015" s="19" t="s">
        <v>6294</v>
      </c>
      <c r="K1015" s="109" t="s">
        <v>6262</v>
      </c>
      <c r="L1015" s="109" t="s">
        <v>6295</v>
      </c>
      <c r="M1015" s="6" t="s">
        <v>6206</v>
      </c>
      <c r="N1015" s="6" t="s">
        <v>6296</v>
      </c>
      <c r="O1015" s="6" t="s">
        <v>6297</v>
      </c>
      <c r="V1015" t="s">
        <v>2530</v>
      </c>
    </row>
    <row r="1016" spans="2:22" hidden="1">
      <c r="B1016" s="9">
        <v>11</v>
      </c>
      <c r="C1016" s="10" t="s">
        <v>288</v>
      </c>
      <c r="D1016" s="11" t="s">
        <v>466</v>
      </c>
      <c r="E1016" s="12">
        <v>2</v>
      </c>
      <c r="F1016" s="13" t="s">
        <v>488</v>
      </c>
      <c r="G1016" s="11" t="s">
        <v>868</v>
      </c>
      <c r="H1016" s="14">
        <v>10</v>
      </c>
      <c r="I1016" s="15" t="s">
        <v>1609</v>
      </c>
      <c r="J1016" s="19" t="s">
        <v>6298</v>
      </c>
      <c r="K1016" s="109" t="s">
        <v>6262</v>
      </c>
      <c r="L1016" s="109" t="s">
        <v>6299</v>
      </c>
      <c r="M1016" s="6" t="s">
        <v>6206</v>
      </c>
      <c r="N1016" s="6" t="s">
        <v>6300</v>
      </c>
      <c r="O1016" s="6" t="s">
        <v>6301</v>
      </c>
      <c r="V1016" t="s">
        <v>2469</v>
      </c>
    </row>
    <row r="1017" spans="2:22" hidden="1">
      <c r="B1017" s="9">
        <v>11</v>
      </c>
      <c r="C1017" s="10" t="s">
        <v>288</v>
      </c>
      <c r="D1017" s="11" t="s">
        <v>466</v>
      </c>
      <c r="E1017" s="12">
        <v>2</v>
      </c>
      <c r="F1017" s="13" t="s">
        <v>488</v>
      </c>
      <c r="G1017" s="11" t="s">
        <v>868</v>
      </c>
      <c r="H1017" s="14">
        <v>11</v>
      </c>
      <c r="I1017" s="15" t="s">
        <v>1647</v>
      </c>
      <c r="J1017" s="19" t="s">
        <v>6302</v>
      </c>
      <c r="K1017" s="109" t="s">
        <v>6262</v>
      </c>
      <c r="L1017" s="109" t="s">
        <v>6303</v>
      </c>
      <c r="M1017" s="6" t="s">
        <v>6206</v>
      </c>
      <c r="N1017" s="6" t="s">
        <v>6304</v>
      </c>
      <c r="O1017" s="6" t="s">
        <v>6305</v>
      </c>
      <c r="V1017" t="s">
        <v>614</v>
      </c>
    </row>
    <row r="1018" spans="2:22" hidden="1">
      <c r="B1018" s="9">
        <v>11</v>
      </c>
      <c r="C1018" s="10" t="s">
        <v>288</v>
      </c>
      <c r="D1018" s="11" t="s">
        <v>466</v>
      </c>
      <c r="E1018" s="12">
        <v>3</v>
      </c>
      <c r="F1018" s="13" t="s">
        <v>527</v>
      </c>
      <c r="G1018" s="11" t="s">
        <v>869</v>
      </c>
      <c r="H1018" s="14">
        <v>1</v>
      </c>
      <c r="I1018" s="15" t="s">
        <v>527</v>
      </c>
      <c r="J1018" s="19" t="s">
        <v>6306</v>
      </c>
      <c r="K1018" s="109" t="s">
        <v>6307</v>
      </c>
      <c r="L1018" s="109" t="s">
        <v>6308</v>
      </c>
      <c r="M1018" s="6" t="s">
        <v>6206</v>
      </c>
      <c r="N1018" s="6" t="s">
        <v>6309</v>
      </c>
      <c r="O1018" s="6" t="s">
        <v>6310</v>
      </c>
      <c r="V1018" t="s">
        <v>1539</v>
      </c>
    </row>
    <row r="1019" spans="2:22" hidden="1">
      <c r="B1019" s="9">
        <v>11</v>
      </c>
      <c r="C1019" s="10" t="s">
        <v>288</v>
      </c>
      <c r="D1019" s="11" t="s">
        <v>466</v>
      </c>
      <c r="E1019" s="12">
        <v>3</v>
      </c>
      <c r="F1019" s="13" t="s">
        <v>527</v>
      </c>
      <c r="G1019" s="11" t="s">
        <v>869</v>
      </c>
      <c r="H1019" s="14">
        <v>2</v>
      </c>
      <c r="I1019" s="15" t="s">
        <v>942</v>
      </c>
      <c r="J1019" s="19" t="s">
        <v>6311</v>
      </c>
      <c r="K1019" s="109" t="s">
        <v>6307</v>
      </c>
      <c r="L1019" s="109" t="s">
        <v>6312</v>
      </c>
      <c r="M1019" s="6" t="s">
        <v>6206</v>
      </c>
      <c r="N1019" s="6" t="s">
        <v>6313</v>
      </c>
      <c r="O1019" s="6" t="s">
        <v>6314</v>
      </c>
      <c r="V1019" t="s">
        <v>1357</v>
      </c>
    </row>
    <row r="1020" spans="2:22" hidden="1">
      <c r="B1020" s="9">
        <v>11</v>
      </c>
      <c r="C1020" s="10" t="s">
        <v>288</v>
      </c>
      <c r="D1020" s="11" t="s">
        <v>466</v>
      </c>
      <c r="E1020" s="12">
        <v>3</v>
      </c>
      <c r="F1020" s="13" t="s">
        <v>527</v>
      </c>
      <c r="G1020" s="11" t="s">
        <v>869</v>
      </c>
      <c r="H1020" s="14">
        <v>3</v>
      </c>
      <c r="I1020" s="15" t="s">
        <v>1025</v>
      </c>
      <c r="J1020" s="19" t="s">
        <v>6315</v>
      </c>
      <c r="K1020" s="109" t="s">
        <v>6307</v>
      </c>
      <c r="L1020" s="109" t="s">
        <v>6316</v>
      </c>
      <c r="M1020" s="6" t="s">
        <v>6206</v>
      </c>
      <c r="N1020" s="6" t="s">
        <v>6317</v>
      </c>
      <c r="O1020" s="6" t="s">
        <v>6318</v>
      </c>
      <c r="V1020" t="s">
        <v>1718</v>
      </c>
    </row>
    <row r="1021" spans="2:22" hidden="1">
      <c r="B1021" s="9">
        <v>11</v>
      </c>
      <c r="C1021" s="10" t="s">
        <v>288</v>
      </c>
      <c r="D1021" s="11" t="s">
        <v>466</v>
      </c>
      <c r="E1021" s="12">
        <v>3</v>
      </c>
      <c r="F1021" s="13" t="s">
        <v>527</v>
      </c>
      <c r="G1021" s="11" t="s">
        <v>869</v>
      </c>
      <c r="H1021" s="14">
        <v>4</v>
      </c>
      <c r="I1021" s="15" t="s">
        <v>1116</v>
      </c>
      <c r="J1021" s="19" t="s">
        <v>6319</v>
      </c>
      <c r="K1021" s="109" t="s">
        <v>6307</v>
      </c>
      <c r="L1021" s="109" t="s">
        <v>6320</v>
      </c>
      <c r="M1021" s="6" t="s">
        <v>6206</v>
      </c>
      <c r="N1021" s="6" t="s">
        <v>6321</v>
      </c>
      <c r="O1021" s="6" t="s">
        <v>6322</v>
      </c>
      <c r="V1021" t="s">
        <v>2470</v>
      </c>
    </row>
    <row r="1022" spans="2:22" hidden="1">
      <c r="B1022" s="9">
        <v>11</v>
      </c>
      <c r="C1022" s="10" t="s">
        <v>288</v>
      </c>
      <c r="D1022" s="11" t="s">
        <v>466</v>
      </c>
      <c r="E1022" s="12">
        <v>3</v>
      </c>
      <c r="F1022" s="13" t="s">
        <v>527</v>
      </c>
      <c r="G1022" s="11" t="s">
        <v>869</v>
      </c>
      <c r="H1022" s="14">
        <v>5</v>
      </c>
      <c r="I1022" s="15" t="s">
        <v>1292</v>
      </c>
      <c r="J1022" s="19" t="s">
        <v>6323</v>
      </c>
      <c r="K1022" s="109" t="s">
        <v>6307</v>
      </c>
      <c r="L1022" s="109" t="s">
        <v>6324</v>
      </c>
      <c r="M1022" s="6" t="s">
        <v>6206</v>
      </c>
      <c r="N1022" s="6" t="s">
        <v>6325</v>
      </c>
      <c r="O1022" s="6" t="s">
        <v>6326</v>
      </c>
      <c r="V1022" t="s">
        <v>2664</v>
      </c>
    </row>
    <row r="1023" spans="2:22" hidden="1">
      <c r="B1023" s="9">
        <v>11</v>
      </c>
      <c r="C1023" s="10" t="s">
        <v>288</v>
      </c>
      <c r="D1023" s="11" t="s">
        <v>466</v>
      </c>
      <c r="E1023" s="12">
        <v>4</v>
      </c>
      <c r="F1023" s="13" t="s">
        <v>550</v>
      </c>
      <c r="G1023" s="11" t="s">
        <v>870</v>
      </c>
      <c r="H1023" s="14">
        <v>1</v>
      </c>
      <c r="I1023" s="15" t="s">
        <v>550</v>
      </c>
      <c r="J1023" s="19" t="s">
        <v>6327</v>
      </c>
      <c r="K1023" s="109" t="s">
        <v>6328</v>
      </c>
      <c r="L1023" s="109" t="s">
        <v>6329</v>
      </c>
      <c r="M1023" s="6" t="s">
        <v>6206</v>
      </c>
      <c r="N1023" s="6" t="s">
        <v>6330</v>
      </c>
      <c r="O1023" s="6" t="s">
        <v>6331</v>
      </c>
      <c r="V1023" t="s">
        <v>1321</v>
      </c>
    </row>
    <row r="1024" spans="2:22" hidden="1">
      <c r="B1024" s="9">
        <v>11</v>
      </c>
      <c r="C1024" s="10" t="s">
        <v>288</v>
      </c>
      <c r="D1024" s="11" t="s">
        <v>466</v>
      </c>
      <c r="E1024" s="12">
        <v>4</v>
      </c>
      <c r="F1024" s="13" t="s">
        <v>550</v>
      </c>
      <c r="G1024" s="11" t="s">
        <v>870</v>
      </c>
      <c r="H1024" s="14">
        <v>2</v>
      </c>
      <c r="I1024" s="15" t="s">
        <v>943</v>
      </c>
      <c r="J1024" s="19" t="s">
        <v>6332</v>
      </c>
      <c r="K1024" s="109" t="s">
        <v>6328</v>
      </c>
      <c r="L1024" s="109" t="s">
        <v>6333</v>
      </c>
      <c r="M1024" s="6" t="s">
        <v>6206</v>
      </c>
      <c r="N1024" s="6" t="s">
        <v>6334</v>
      </c>
      <c r="O1024" s="6" t="s">
        <v>6335</v>
      </c>
      <c r="V1024" t="s">
        <v>1291</v>
      </c>
    </row>
    <row r="1025" spans="2:22" hidden="1">
      <c r="B1025" s="9">
        <v>11</v>
      </c>
      <c r="C1025" s="10" t="s">
        <v>288</v>
      </c>
      <c r="D1025" s="11" t="s">
        <v>466</v>
      </c>
      <c r="E1025" s="12">
        <v>4</v>
      </c>
      <c r="F1025" s="13" t="s">
        <v>550</v>
      </c>
      <c r="G1025" s="11" t="s">
        <v>870</v>
      </c>
      <c r="H1025" s="14">
        <v>3</v>
      </c>
      <c r="I1025" s="15" t="s">
        <v>1117</v>
      </c>
      <c r="J1025" s="19" t="s">
        <v>6336</v>
      </c>
      <c r="K1025" s="109" t="s">
        <v>6328</v>
      </c>
      <c r="L1025" s="109" t="s">
        <v>6337</v>
      </c>
      <c r="M1025" s="6" t="s">
        <v>6206</v>
      </c>
      <c r="N1025" s="6" t="s">
        <v>6338</v>
      </c>
      <c r="O1025" s="6" t="s">
        <v>6339</v>
      </c>
      <c r="V1025" t="s">
        <v>1503</v>
      </c>
    </row>
    <row r="1026" spans="2:22" hidden="1">
      <c r="B1026" s="9">
        <v>11</v>
      </c>
      <c r="C1026" s="10" t="s">
        <v>288</v>
      </c>
      <c r="D1026" s="11" t="s">
        <v>466</v>
      </c>
      <c r="E1026" s="12">
        <v>4</v>
      </c>
      <c r="F1026" s="13" t="s">
        <v>550</v>
      </c>
      <c r="G1026" s="11" t="s">
        <v>870</v>
      </c>
      <c r="H1026" s="14">
        <v>4</v>
      </c>
      <c r="I1026" s="15" t="s">
        <v>697</v>
      </c>
      <c r="J1026" s="19" t="s">
        <v>6340</v>
      </c>
      <c r="K1026" s="109" t="s">
        <v>6328</v>
      </c>
      <c r="L1026" s="109" t="s">
        <v>6341</v>
      </c>
      <c r="M1026" s="6" t="s">
        <v>6206</v>
      </c>
      <c r="N1026" s="6" t="s">
        <v>6342</v>
      </c>
      <c r="O1026" s="6" t="s">
        <v>6343</v>
      </c>
      <c r="V1026" t="s">
        <v>2377</v>
      </c>
    </row>
    <row r="1027" spans="2:22" hidden="1">
      <c r="B1027" s="9">
        <v>11</v>
      </c>
      <c r="C1027" s="10" t="s">
        <v>288</v>
      </c>
      <c r="D1027" s="11" t="s">
        <v>466</v>
      </c>
      <c r="E1027" s="12">
        <v>4</v>
      </c>
      <c r="F1027" s="13" t="s">
        <v>550</v>
      </c>
      <c r="G1027" s="11" t="s">
        <v>870</v>
      </c>
      <c r="H1027" s="14">
        <v>5</v>
      </c>
      <c r="I1027" s="15" t="s">
        <v>1293</v>
      </c>
      <c r="J1027" s="19" t="s">
        <v>6344</v>
      </c>
      <c r="K1027" s="109" t="s">
        <v>6328</v>
      </c>
      <c r="L1027" s="109" t="s">
        <v>6345</v>
      </c>
      <c r="M1027" s="6" t="s">
        <v>6206</v>
      </c>
      <c r="N1027" s="6" t="s">
        <v>6346</v>
      </c>
      <c r="O1027" s="6" t="s">
        <v>6347</v>
      </c>
      <c r="V1027" t="s">
        <v>1198</v>
      </c>
    </row>
    <row r="1028" spans="2:22" hidden="1">
      <c r="B1028" s="9">
        <v>11</v>
      </c>
      <c r="C1028" s="10" t="s">
        <v>288</v>
      </c>
      <c r="D1028" s="11" t="s">
        <v>466</v>
      </c>
      <c r="E1028" s="12">
        <v>5</v>
      </c>
      <c r="F1028" s="13" t="s">
        <v>571</v>
      </c>
      <c r="G1028" s="11" t="s">
        <v>871</v>
      </c>
      <c r="H1028" s="14">
        <v>1</v>
      </c>
      <c r="I1028" s="15" t="s">
        <v>571</v>
      </c>
      <c r="J1028" s="19" t="s">
        <v>6348</v>
      </c>
      <c r="K1028" s="109" t="s">
        <v>6349</v>
      </c>
      <c r="L1028" s="109" t="s">
        <v>6350</v>
      </c>
      <c r="M1028" s="6" t="s">
        <v>6206</v>
      </c>
      <c r="N1028" s="6" t="s">
        <v>6351</v>
      </c>
      <c r="O1028" s="6" t="s">
        <v>6352</v>
      </c>
      <c r="V1028" t="s">
        <v>2450</v>
      </c>
    </row>
    <row r="1029" spans="2:22" hidden="1">
      <c r="B1029" s="9">
        <v>11</v>
      </c>
      <c r="C1029" s="10" t="s">
        <v>288</v>
      </c>
      <c r="D1029" s="11" t="s">
        <v>466</v>
      </c>
      <c r="E1029" s="12">
        <v>5</v>
      </c>
      <c r="F1029" s="13" t="s">
        <v>571</v>
      </c>
      <c r="G1029" s="11" t="s">
        <v>871</v>
      </c>
      <c r="H1029" s="14">
        <v>2</v>
      </c>
      <c r="I1029" s="15" t="s">
        <v>944</v>
      </c>
      <c r="J1029" s="19" t="s">
        <v>6353</v>
      </c>
      <c r="K1029" s="109" t="s">
        <v>6349</v>
      </c>
      <c r="L1029" s="109" t="s">
        <v>6354</v>
      </c>
      <c r="M1029" s="6" t="s">
        <v>6206</v>
      </c>
      <c r="N1029" s="6" t="s">
        <v>6355</v>
      </c>
      <c r="O1029" s="6" t="s">
        <v>6356</v>
      </c>
      <c r="V1029" t="s">
        <v>2288</v>
      </c>
    </row>
    <row r="1030" spans="2:22" hidden="1">
      <c r="B1030" s="9">
        <v>11</v>
      </c>
      <c r="C1030" s="10" t="s">
        <v>288</v>
      </c>
      <c r="D1030" s="11" t="s">
        <v>466</v>
      </c>
      <c r="E1030" s="12">
        <v>5</v>
      </c>
      <c r="F1030" s="13" t="s">
        <v>571</v>
      </c>
      <c r="G1030" s="11" t="s">
        <v>871</v>
      </c>
      <c r="H1030" s="14">
        <v>3</v>
      </c>
      <c r="I1030" s="15" t="s">
        <v>1026</v>
      </c>
      <c r="J1030" s="19" t="s">
        <v>6357</v>
      </c>
      <c r="K1030" s="109" t="s">
        <v>6349</v>
      </c>
      <c r="L1030" s="109" t="s">
        <v>6358</v>
      </c>
      <c r="M1030" s="6" t="s">
        <v>6206</v>
      </c>
      <c r="N1030" s="6" t="s">
        <v>6359</v>
      </c>
      <c r="O1030" s="6" t="s">
        <v>6360</v>
      </c>
      <c r="V1030" t="s">
        <v>1686</v>
      </c>
    </row>
    <row r="1031" spans="2:22" hidden="1">
      <c r="B1031" s="9">
        <v>11</v>
      </c>
      <c r="C1031" s="10" t="s">
        <v>288</v>
      </c>
      <c r="D1031" s="11" t="s">
        <v>466</v>
      </c>
      <c r="E1031" s="12">
        <v>5</v>
      </c>
      <c r="F1031" s="13" t="s">
        <v>571</v>
      </c>
      <c r="G1031" s="11" t="s">
        <v>871</v>
      </c>
      <c r="H1031" s="14">
        <v>4</v>
      </c>
      <c r="I1031" s="15" t="s">
        <v>1118</v>
      </c>
      <c r="J1031" s="19" t="s">
        <v>6361</v>
      </c>
      <c r="K1031" s="109" t="s">
        <v>6349</v>
      </c>
      <c r="L1031" s="109" t="s">
        <v>6362</v>
      </c>
      <c r="M1031" s="6" t="s">
        <v>6206</v>
      </c>
      <c r="N1031" s="6" t="s">
        <v>6363</v>
      </c>
      <c r="O1031" s="6" t="s">
        <v>6364</v>
      </c>
      <c r="V1031" t="s">
        <v>1579</v>
      </c>
    </row>
    <row r="1032" spans="2:22" hidden="1">
      <c r="B1032" s="9">
        <v>11</v>
      </c>
      <c r="C1032" s="10" t="s">
        <v>288</v>
      </c>
      <c r="D1032" s="11" t="s">
        <v>466</v>
      </c>
      <c r="E1032" s="12">
        <v>5</v>
      </c>
      <c r="F1032" s="13" t="s">
        <v>571</v>
      </c>
      <c r="G1032" s="11" t="s">
        <v>871</v>
      </c>
      <c r="H1032" s="14">
        <v>5</v>
      </c>
      <c r="I1032" s="15" t="s">
        <v>1209</v>
      </c>
      <c r="J1032" s="19" t="s">
        <v>6365</v>
      </c>
      <c r="K1032" s="109" t="s">
        <v>6349</v>
      </c>
      <c r="L1032" s="109" t="s">
        <v>6366</v>
      </c>
      <c r="M1032" s="6" t="s">
        <v>6206</v>
      </c>
      <c r="N1032" s="6" t="s">
        <v>6367</v>
      </c>
      <c r="O1032" s="6" t="s">
        <v>6368</v>
      </c>
      <c r="V1032" t="s">
        <v>2200</v>
      </c>
    </row>
    <row r="1033" spans="2:22" hidden="1">
      <c r="B1033" s="9">
        <v>11</v>
      </c>
      <c r="C1033" s="10" t="s">
        <v>288</v>
      </c>
      <c r="D1033" s="11" t="s">
        <v>466</v>
      </c>
      <c r="E1033" s="12">
        <v>5</v>
      </c>
      <c r="F1033" s="13" t="s">
        <v>571</v>
      </c>
      <c r="G1033" s="11" t="s">
        <v>871</v>
      </c>
      <c r="H1033" s="14">
        <v>6</v>
      </c>
      <c r="I1033" s="15" t="s">
        <v>1374</v>
      </c>
      <c r="J1033" s="19" t="s">
        <v>6369</v>
      </c>
      <c r="K1033" s="109" t="s">
        <v>6349</v>
      </c>
      <c r="L1033" s="109" t="s">
        <v>6370</v>
      </c>
      <c r="M1033" s="6" t="s">
        <v>6206</v>
      </c>
      <c r="N1033" s="6" t="s">
        <v>6371</v>
      </c>
      <c r="O1033" s="6" t="s">
        <v>6372</v>
      </c>
      <c r="V1033" t="s">
        <v>2500</v>
      </c>
    </row>
    <row r="1034" spans="2:22" hidden="1">
      <c r="B1034" s="9">
        <v>11</v>
      </c>
      <c r="C1034" s="10" t="s">
        <v>288</v>
      </c>
      <c r="D1034" s="11" t="s">
        <v>466</v>
      </c>
      <c r="E1034" s="12">
        <v>5</v>
      </c>
      <c r="F1034" s="13" t="s">
        <v>571</v>
      </c>
      <c r="G1034" s="11" t="s">
        <v>871</v>
      </c>
      <c r="H1034" s="14">
        <v>7</v>
      </c>
      <c r="I1034" s="15" t="s">
        <v>1449</v>
      </c>
      <c r="J1034" s="19" t="s">
        <v>6373</v>
      </c>
      <c r="K1034" s="109" t="s">
        <v>6349</v>
      </c>
      <c r="L1034" s="109" t="s">
        <v>6374</v>
      </c>
      <c r="M1034" s="6" t="s">
        <v>6206</v>
      </c>
      <c r="N1034" s="6" t="s">
        <v>6375</v>
      </c>
      <c r="O1034" s="6" t="s">
        <v>6376</v>
      </c>
      <c r="V1034" t="s">
        <v>1624</v>
      </c>
    </row>
    <row r="1035" spans="2:22" hidden="1">
      <c r="B1035" s="9">
        <v>11</v>
      </c>
      <c r="C1035" s="10" t="s">
        <v>288</v>
      </c>
      <c r="D1035" s="11" t="s">
        <v>466</v>
      </c>
      <c r="E1035" s="12">
        <v>5</v>
      </c>
      <c r="F1035" s="13" t="s">
        <v>571</v>
      </c>
      <c r="G1035" s="11" t="s">
        <v>871</v>
      </c>
      <c r="H1035" s="14">
        <v>8</v>
      </c>
      <c r="I1035" s="15" t="s">
        <v>1513</v>
      </c>
      <c r="J1035" s="19" t="s">
        <v>6377</v>
      </c>
      <c r="K1035" s="109" t="s">
        <v>6349</v>
      </c>
      <c r="L1035" s="109" t="s">
        <v>6378</v>
      </c>
      <c r="M1035" s="6" t="s">
        <v>6206</v>
      </c>
      <c r="N1035" s="6" t="s">
        <v>6379</v>
      </c>
      <c r="O1035" s="6" t="s">
        <v>6380</v>
      </c>
      <c r="V1035" t="s">
        <v>537</v>
      </c>
    </row>
    <row r="1036" spans="2:22" hidden="1">
      <c r="B1036" s="9">
        <v>12</v>
      </c>
      <c r="C1036" s="10" t="s">
        <v>298</v>
      </c>
      <c r="D1036" s="11" t="s">
        <v>467</v>
      </c>
      <c r="E1036" s="12">
        <v>1</v>
      </c>
      <c r="F1036" s="13" t="s">
        <v>551</v>
      </c>
      <c r="G1036" s="11" t="s">
        <v>872</v>
      </c>
      <c r="H1036" s="14">
        <v>1</v>
      </c>
      <c r="I1036" s="15" t="s">
        <v>551</v>
      </c>
      <c r="J1036" s="19" t="s">
        <v>6381</v>
      </c>
      <c r="K1036" s="109" t="s">
        <v>6382</v>
      </c>
      <c r="L1036" s="109" t="s">
        <v>6383</v>
      </c>
      <c r="M1036" s="6" t="s">
        <v>6384</v>
      </c>
      <c r="N1036" s="6" t="s">
        <v>6385</v>
      </c>
      <c r="O1036" s="6" t="s">
        <v>6386</v>
      </c>
      <c r="V1036" t="s">
        <v>2197</v>
      </c>
    </row>
    <row r="1037" spans="2:22" hidden="1">
      <c r="B1037" s="9">
        <v>12</v>
      </c>
      <c r="C1037" s="10" t="s">
        <v>298</v>
      </c>
      <c r="D1037" s="11" t="s">
        <v>467</v>
      </c>
      <c r="E1037" s="12">
        <v>1</v>
      </c>
      <c r="F1037" s="13" t="s">
        <v>551</v>
      </c>
      <c r="G1037" s="11" t="s">
        <v>872</v>
      </c>
      <c r="H1037" s="14">
        <v>4</v>
      </c>
      <c r="I1037" s="15" t="s">
        <v>945</v>
      </c>
      <c r="J1037" s="19" t="s">
        <v>6387</v>
      </c>
      <c r="K1037" s="109" t="s">
        <v>6382</v>
      </c>
      <c r="L1037" s="109" t="s">
        <v>6388</v>
      </c>
      <c r="M1037" s="6" t="s">
        <v>6384</v>
      </c>
      <c r="N1037" s="6" t="s">
        <v>6389</v>
      </c>
      <c r="O1037" s="6" t="s">
        <v>6390</v>
      </c>
      <c r="V1037" t="s">
        <v>1336</v>
      </c>
    </row>
    <row r="1038" spans="2:22" hidden="1">
      <c r="B1038" s="9">
        <v>12</v>
      </c>
      <c r="C1038" s="10" t="s">
        <v>298</v>
      </c>
      <c r="D1038" s="11" t="s">
        <v>467</v>
      </c>
      <c r="E1038" s="12">
        <v>1</v>
      </c>
      <c r="F1038" s="13" t="s">
        <v>551</v>
      </c>
      <c r="G1038" s="11" t="s">
        <v>872</v>
      </c>
      <c r="H1038" s="14">
        <v>5</v>
      </c>
      <c r="I1038" s="15" t="s">
        <v>1027</v>
      </c>
      <c r="J1038" s="19" t="s">
        <v>6391</v>
      </c>
      <c r="K1038" s="109" t="s">
        <v>6382</v>
      </c>
      <c r="L1038" s="109" t="s">
        <v>6392</v>
      </c>
      <c r="M1038" s="6" t="s">
        <v>6384</v>
      </c>
      <c r="N1038" s="6" t="s">
        <v>6393</v>
      </c>
      <c r="O1038" s="6" t="s">
        <v>6394</v>
      </c>
      <c r="V1038" t="s">
        <v>2366</v>
      </c>
    </row>
    <row r="1039" spans="2:22" hidden="1">
      <c r="B1039" s="9">
        <v>12</v>
      </c>
      <c r="C1039" s="10" t="s">
        <v>298</v>
      </c>
      <c r="D1039" s="11" t="s">
        <v>467</v>
      </c>
      <c r="E1039" s="12">
        <v>1</v>
      </c>
      <c r="F1039" s="13" t="s">
        <v>551</v>
      </c>
      <c r="G1039" s="11" t="s">
        <v>872</v>
      </c>
      <c r="H1039" s="14">
        <v>6</v>
      </c>
      <c r="I1039" s="15" t="s">
        <v>1119</v>
      </c>
      <c r="J1039" s="19" t="s">
        <v>6395</v>
      </c>
      <c r="K1039" s="109" t="s">
        <v>6382</v>
      </c>
      <c r="L1039" s="109" t="s">
        <v>6396</v>
      </c>
      <c r="M1039" s="6" t="s">
        <v>6384</v>
      </c>
      <c r="N1039" s="6" t="s">
        <v>6397</v>
      </c>
      <c r="O1039" s="6" t="s">
        <v>6398</v>
      </c>
      <c r="V1039" t="s">
        <v>2435</v>
      </c>
    </row>
    <row r="1040" spans="2:22" hidden="1">
      <c r="B1040" s="9">
        <v>12</v>
      </c>
      <c r="C1040" s="10" t="s">
        <v>298</v>
      </c>
      <c r="D1040" s="11" t="s">
        <v>467</v>
      </c>
      <c r="E1040" s="12">
        <v>1</v>
      </c>
      <c r="F1040" s="13" t="s">
        <v>551</v>
      </c>
      <c r="G1040" s="11" t="s">
        <v>872</v>
      </c>
      <c r="H1040" s="14">
        <v>7</v>
      </c>
      <c r="I1040" s="15" t="s">
        <v>1210</v>
      </c>
      <c r="J1040" s="19" t="s">
        <v>6399</v>
      </c>
      <c r="K1040" s="109" t="s">
        <v>6382</v>
      </c>
      <c r="L1040" s="109" t="s">
        <v>6400</v>
      </c>
      <c r="M1040" s="6" t="s">
        <v>6384</v>
      </c>
      <c r="N1040" s="6" t="s">
        <v>6401</v>
      </c>
      <c r="O1040" s="6" t="s">
        <v>6402</v>
      </c>
      <c r="V1040" t="s">
        <v>554</v>
      </c>
    </row>
    <row r="1041" spans="2:22" hidden="1">
      <c r="B1041" s="9">
        <v>12</v>
      </c>
      <c r="C1041" s="10" t="s">
        <v>298</v>
      </c>
      <c r="D1041" s="11" t="s">
        <v>467</v>
      </c>
      <c r="E1041" s="12">
        <v>1</v>
      </c>
      <c r="F1041" s="13" t="s">
        <v>551</v>
      </c>
      <c r="G1041" s="11" t="s">
        <v>872</v>
      </c>
      <c r="H1041" s="14">
        <v>8</v>
      </c>
      <c r="I1041" s="15" t="s">
        <v>1294</v>
      </c>
      <c r="J1041" s="19" t="s">
        <v>6403</v>
      </c>
      <c r="K1041" s="109" t="s">
        <v>6382</v>
      </c>
      <c r="L1041" s="109" t="s">
        <v>6404</v>
      </c>
      <c r="M1041" s="6" t="s">
        <v>6384</v>
      </c>
      <c r="N1041" s="6" t="s">
        <v>6405</v>
      </c>
      <c r="O1041" s="6" t="s">
        <v>6406</v>
      </c>
      <c r="V1041" t="s">
        <v>2350</v>
      </c>
    </row>
    <row r="1042" spans="2:22" hidden="1">
      <c r="B1042" s="9">
        <v>12</v>
      </c>
      <c r="C1042" s="10" t="s">
        <v>298</v>
      </c>
      <c r="D1042" s="11" t="s">
        <v>467</v>
      </c>
      <c r="E1042" s="12">
        <v>1</v>
      </c>
      <c r="F1042" s="13" t="s">
        <v>551</v>
      </c>
      <c r="G1042" s="11" t="s">
        <v>872</v>
      </c>
      <c r="H1042" s="14">
        <v>11</v>
      </c>
      <c r="I1042" s="15" t="s">
        <v>1375</v>
      </c>
      <c r="J1042" s="19" t="s">
        <v>6407</v>
      </c>
      <c r="K1042" s="109" t="s">
        <v>6382</v>
      </c>
      <c r="L1042" s="109" t="s">
        <v>6408</v>
      </c>
      <c r="M1042" s="6" t="s">
        <v>6384</v>
      </c>
      <c r="N1042" s="6" t="s">
        <v>6409</v>
      </c>
      <c r="O1042" s="6" t="s">
        <v>6410</v>
      </c>
      <c r="V1042" t="s">
        <v>1756</v>
      </c>
    </row>
    <row r="1043" spans="2:22" hidden="1">
      <c r="B1043" s="9">
        <v>12</v>
      </c>
      <c r="C1043" s="10" t="s">
        <v>298</v>
      </c>
      <c r="D1043" s="11" t="s">
        <v>467</v>
      </c>
      <c r="E1043" s="12">
        <v>1</v>
      </c>
      <c r="F1043" s="13" t="s">
        <v>551</v>
      </c>
      <c r="G1043" s="11" t="s">
        <v>872</v>
      </c>
      <c r="H1043" s="14">
        <v>12</v>
      </c>
      <c r="I1043" s="15" t="s">
        <v>1337</v>
      </c>
      <c r="J1043" s="19" t="s">
        <v>6411</v>
      </c>
      <c r="K1043" s="109" t="s">
        <v>6382</v>
      </c>
      <c r="L1043" s="109" t="s">
        <v>6412</v>
      </c>
      <c r="M1043" s="6" t="s">
        <v>6384</v>
      </c>
      <c r="N1043" s="6" t="s">
        <v>6413</v>
      </c>
      <c r="O1043" s="6" t="s">
        <v>6414</v>
      </c>
      <c r="V1043" t="s">
        <v>2363</v>
      </c>
    </row>
    <row r="1044" spans="2:22" hidden="1">
      <c r="B1044" s="9">
        <v>12</v>
      </c>
      <c r="C1044" s="10" t="s">
        <v>298</v>
      </c>
      <c r="D1044" s="11" t="s">
        <v>467</v>
      </c>
      <c r="E1044" s="12">
        <v>1</v>
      </c>
      <c r="F1044" s="13" t="s">
        <v>551</v>
      </c>
      <c r="G1044" s="11" t="s">
        <v>872</v>
      </c>
      <c r="H1044" s="14">
        <v>13</v>
      </c>
      <c r="I1044" s="15" t="s">
        <v>1514</v>
      </c>
      <c r="J1044" s="19" t="s">
        <v>6415</v>
      </c>
      <c r="K1044" s="109" t="s">
        <v>6382</v>
      </c>
      <c r="L1044" s="109" t="s">
        <v>6416</v>
      </c>
      <c r="M1044" s="6" t="s">
        <v>6384</v>
      </c>
      <c r="N1044" s="6" t="s">
        <v>6417</v>
      </c>
      <c r="O1044" s="6" t="s">
        <v>6418</v>
      </c>
      <c r="V1044" t="s">
        <v>2332</v>
      </c>
    </row>
    <row r="1045" spans="2:22" hidden="1">
      <c r="B1045" s="9">
        <v>12</v>
      </c>
      <c r="C1045" s="10" t="s">
        <v>298</v>
      </c>
      <c r="D1045" s="11" t="s">
        <v>467</v>
      </c>
      <c r="E1045" s="12">
        <v>1</v>
      </c>
      <c r="F1045" s="13" t="s">
        <v>551</v>
      </c>
      <c r="G1045" s="11" t="s">
        <v>872</v>
      </c>
      <c r="H1045" s="14">
        <v>14</v>
      </c>
      <c r="I1045" s="15" t="s">
        <v>1566</v>
      </c>
      <c r="J1045" s="19" t="s">
        <v>6419</v>
      </c>
      <c r="K1045" s="109" t="s">
        <v>6382</v>
      </c>
      <c r="L1045" s="109" t="s">
        <v>6420</v>
      </c>
      <c r="M1045" s="6" t="s">
        <v>6384</v>
      </c>
      <c r="N1045" s="6" t="s">
        <v>6421</v>
      </c>
      <c r="O1045" s="6" t="s">
        <v>6422</v>
      </c>
      <c r="V1045" t="s">
        <v>2386</v>
      </c>
    </row>
    <row r="1046" spans="2:22" hidden="1">
      <c r="B1046" s="9">
        <v>12</v>
      </c>
      <c r="C1046" s="10" t="s">
        <v>298</v>
      </c>
      <c r="D1046" s="11" t="s">
        <v>467</v>
      </c>
      <c r="E1046" s="12">
        <v>1</v>
      </c>
      <c r="F1046" s="13" t="s">
        <v>551</v>
      </c>
      <c r="G1046" s="11" t="s">
        <v>872</v>
      </c>
      <c r="H1046" s="14">
        <v>16</v>
      </c>
      <c r="I1046" s="15" t="s">
        <v>1610</v>
      </c>
      <c r="J1046" s="19" t="s">
        <v>6423</v>
      </c>
      <c r="K1046" s="109" t="s">
        <v>6382</v>
      </c>
      <c r="L1046" s="109" t="s">
        <v>6424</v>
      </c>
      <c r="M1046" s="6" t="s">
        <v>6384</v>
      </c>
      <c r="N1046" s="6" t="s">
        <v>6425</v>
      </c>
      <c r="O1046" s="6" t="s">
        <v>6426</v>
      </c>
      <c r="V1046" t="s">
        <v>715</v>
      </c>
    </row>
    <row r="1047" spans="2:22" hidden="1">
      <c r="B1047" s="9">
        <v>12</v>
      </c>
      <c r="C1047" s="10" t="s">
        <v>298</v>
      </c>
      <c r="D1047" s="11" t="s">
        <v>467</v>
      </c>
      <c r="E1047" s="12">
        <v>1</v>
      </c>
      <c r="F1047" s="13" t="s">
        <v>551</v>
      </c>
      <c r="G1047" s="11" t="s">
        <v>872</v>
      </c>
      <c r="H1047" s="14">
        <v>17</v>
      </c>
      <c r="I1047" s="15" t="s">
        <v>1648</v>
      </c>
      <c r="J1047" s="19" t="s">
        <v>6427</v>
      </c>
      <c r="K1047" s="109" t="s">
        <v>6382</v>
      </c>
      <c r="L1047" s="109" t="s">
        <v>6428</v>
      </c>
      <c r="M1047" s="6" t="s">
        <v>6384</v>
      </c>
      <c r="N1047" s="6" t="s">
        <v>6429</v>
      </c>
      <c r="O1047" s="6" t="s">
        <v>6430</v>
      </c>
      <c r="V1047" t="s">
        <v>1356</v>
      </c>
    </row>
    <row r="1048" spans="2:22" hidden="1">
      <c r="B1048" s="9">
        <v>12</v>
      </c>
      <c r="C1048" s="10" t="s">
        <v>298</v>
      </c>
      <c r="D1048" s="11" t="s">
        <v>467</v>
      </c>
      <c r="E1048" s="12">
        <v>1</v>
      </c>
      <c r="F1048" s="13" t="s">
        <v>551</v>
      </c>
      <c r="G1048" s="11" t="s">
        <v>872</v>
      </c>
      <c r="H1048" s="14">
        <v>19</v>
      </c>
      <c r="I1048" s="15" t="s">
        <v>1678</v>
      </c>
      <c r="J1048" s="19" t="s">
        <v>6431</v>
      </c>
      <c r="K1048" s="109" t="s">
        <v>6382</v>
      </c>
      <c r="L1048" s="109" t="s">
        <v>6432</v>
      </c>
      <c r="M1048" s="6" t="s">
        <v>6384</v>
      </c>
      <c r="N1048" s="6" t="s">
        <v>6433</v>
      </c>
      <c r="O1048" s="6" t="s">
        <v>6434</v>
      </c>
      <c r="V1048" t="s">
        <v>550</v>
      </c>
    </row>
    <row r="1049" spans="2:22" hidden="1">
      <c r="B1049" s="9">
        <v>12</v>
      </c>
      <c r="C1049" s="10" t="s">
        <v>298</v>
      </c>
      <c r="D1049" s="11" t="s">
        <v>467</v>
      </c>
      <c r="E1049" s="12">
        <v>1</v>
      </c>
      <c r="F1049" s="13" t="s">
        <v>551</v>
      </c>
      <c r="G1049" s="11" t="s">
        <v>872</v>
      </c>
      <c r="H1049" s="14">
        <v>20</v>
      </c>
      <c r="I1049" s="15" t="s">
        <v>1725</v>
      </c>
      <c r="J1049" s="19" t="s">
        <v>6435</v>
      </c>
      <c r="K1049" s="109" t="s">
        <v>6382</v>
      </c>
      <c r="L1049" s="109" t="s">
        <v>6436</v>
      </c>
      <c r="M1049" s="6" t="s">
        <v>6384</v>
      </c>
      <c r="N1049" s="6" t="s">
        <v>6437</v>
      </c>
      <c r="O1049" s="6" t="s">
        <v>6438</v>
      </c>
      <c r="V1049" t="s">
        <v>1214</v>
      </c>
    </row>
    <row r="1050" spans="2:22" hidden="1">
      <c r="B1050" s="9">
        <v>12</v>
      </c>
      <c r="C1050" s="10" t="s">
        <v>298</v>
      </c>
      <c r="D1050" s="11" t="s">
        <v>467</v>
      </c>
      <c r="E1050" s="12">
        <v>1</v>
      </c>
      <c r="F1050" s="13" t="s">
        <v>551</v>
      </c>
      <c r="G1050" s="11" t="s">
        <v>872</v>
      </c>
      <c r="H1050" s="14">
        <v>21</v>
      </c>
      <c r="I1050" s="15" t="s">
        <v>1743</v>
      </c>
      <c r="J1050" s="19" t="s">
        <v>6439</v>
      </c>
      <c r="K1050" s="109" t="s">
        <v>6382</v>
      </c>
      <c r="L1050" s="109" t="s">
        <v>6440</v>
      </c>
      <c r="M1050" s="6" t="s">
        <v>6384</v>
      </c>
      <c r="N1050" s="6" t="s">
        <v>6441</v>
      </c>
      <c r="O1050" s="6" t="s">
        <v>6442</v>
      </c>
      <c r="V1050" t="s">
        <v>1658</v>
      </c>
    </row>
    <row r="1051" spans="2:22" hidden="1">
      <c r="B1051" s="9">
        <v>12</v>
      </c>
      <c r="C1051" s="10" t="s">
        <v>298</v>
      </c>
      <c r="D1051" s="11" t="s">
        <v>467</v>
      </c>
      <c r="E1051" s="12">
        <v>1</v>
      </c>
      <c r="F1051" s="13" t="s">
        <v>551</v>
      </c>
      <c r="G1051" s="11" t="s">
        <v>872</v>
      </c>
      <c r="H1051" s="14">
        <v>22</v>
      </c>
      <c r="I1051" s="15" t="s">
        <v>1758</v>
      </c>
      <c r="J1051" s="19" t="s">
        <v>6443</v>
      </c>
      <c r="K1051" s="109" t="s">
        <v>6382</v>
      </c>
      <c r="L1051" s="109" t="s">
        <v>6444</v>
      </c>
      <c r="M1051" s="6" t="s">
        <v>6384</v>
      </c>
      <c r="N1051" s="6" t="s">
        <v>6445</v>
      </c>
      <c r="O1051" s="6" t="s">
        <v>6446</v>
      </c>
      <c r="V1051" t="s">
        <v>1585</v>
      </c>
    </row>
    <row r="1052" spans="2:22" hidden="1">
      <c r="B1052" s="9">
        <v>12</v>
      </c>
      <c r="C1052" s="10" t="s">
        <v>298</v>
      </c>
      <c r="D1052" s="11" t="s">
        <v>467</v>
      </c>
      <c r="E1052" s="12">
        <v>1</v>
      </c>
      <c r="F1052" s="13" t="s">
        <v>551</v>
      </c>
      <c r="G1052" s="11" t="s">
        <v>872</v>
      </c>
      <c r="H1052" s="14">
        <v>24</v>
      </c>
      <c r="I1052" s="15" t="s">
        <v>1386</v>
      </c>
      <c r="J1052" s="19" t="s">
        <v>6447</v>
      </c>
      <c r="K1052" s="109" t="s">
        <v>6382</v>
      </c>
      <c r="L1052" s="109" t="s">
        <v>6448</v>
      </c>
      <c r="M1052" s="6" t="s">
        <v>6384</v>
      </c>
      <c r="N1052" s="6" t="s">
        <v>6449</v>
      </c>
      <c r="O1052" s="6" t="s">
        <v>6450</v>
      </c>
      <c r="V1052" t="s">
        <v>1248</v>
      </c>
    </row>
    <row r="1053" spans="2:22" hidden="1">
      <c r="B1053" s="9">
        <v>12</v>
      </c>
      <c r="C1053" s="10" t="s">
        <v>298</v>
      </c>
      <c r="D1053" s="11" t="s">
        <v>467</v>
      </c>
      <c r="E1053" s="12">
        <v>1</v>
      </c>
      <c r="F1053" s="13" t="s">
        <v>551</v>
      </c>
      <c r="G1053" s="11" t="s">
        <v>872</v>
      </c>
      <c r="H1053" s="14">
        <v>25</v>
      </c>
      <c r="I1053" s="15" t="s">
        <v>1784</v>
      </c>
      <c r="J1053" s="19" t="s">
        <v>6451</v>
      </c>
      <c r="K1053" s="109" t="s">
        <v>6382</v>
      </c>
      <c r="L1053" s="109" t="s">
        <v>6452</v>
      </c>
      <c r="M1053" s="6" t="s">
        <v>6384</v>
      </c>
      <c r="N1053" s="6" t="s">
        <v>6453</v>
      </c>
      <c r="O1053" s="6" t="s">
        <v>6454</v>
      </c>
      <c r="V1053" t="s">
        <v>1312</v>
      </c>
    </row>
    <row r="1054" spans="2:22" hidden="1">
      <c r="B1054" s="9">
        <v>12</v>
      </c>
      <c r="C1054" s="10" t="s">
        <v>298</v>
      </c>
      <c r="D1054" s="11" t="s">
        <v>467</v>
      </c>
      <c r="E1054" s="12">
        <v>1</v>
      </c>
      <c r="F1054" s="13" t="s">
        <v>551</v>
      </c>
      <c r="G1054" s="11" t="s">
        <v>872</v>
      </c>
      <c r="H1054" s="14">
        <v>26</v>
      </c>
      <c r="I1054" s="15" t="s">
        <v>1486</v>
      </c>
      <c r="J1054" s="19" t="s">
        <v>6455</v>
      </c>
      <c r="K1054" s="109" t="s">
        <v>6382</v>
      </c>
      <c r="L1054" s="109" t="s">
        <v>6456</v>
      </c>
      <c r="M1054" s="6" t="s">
        <v>6384</v>
      </c>
      <c r="N1054" s="6" t="s">
        <v>6457</v>
      </c>
      <c r="O1054" s="6" t="s">
        <v>6458</v>
      </c>
      <c r="V1054" t="s">
        <v>1523</v>
      </c>
    </row>
    <row r="1055" spans="2:22" hidden="1">
      <c r="B1055" s="9">
        <v>12</v>
      </c>
      <c r="C1055" s="10" t="s">
        <v>298</v>
      </c>
      <c r="D1055" s="11" t="s">
        <v>467</v>
      </c>
      <c r="E1055" s="12">
        <v>1</v>
      </c>
      <c r="F1055" s="13" t="s">
        <v>551</v>
      </c>
      <c r="G1055" s="11" t="s">
        <v>872</v>
      </c>
      <c r="H1055" s="14">
        <v>27</v>
      </c>
      <c r="I1055" s="15" t="s">
        <v>1806</v>
      </c>
      <c r="J1055" s="19" t="s">
        <v>6459</v>
      </c>
      <c r="K1055" s="109" t="s">
        <v>6382</v>
      </c>
      <c r="L1055" s="109" t="s">
        <v>6460</v>
      </c>
      <c r="M1055" s="6" t="s">
        <v>6384</v>
      </c>
      <c r="N1055" s="6" t="s">
        <v>6461</v>
      </c>
      <c r="O1055" s="6" t="s">
        <v>6462</v>
      </c>
      <c r="V1055" t="s">
        <v>1316</v>
      </c>
    </row>
    <row r="1056" spans="2:22" hidden="1">
      <c r="B1056" s="9">
        <v>12</v>
      </c>
      <c r="C1056" s="10" t="s">
        <v>298</v>
      </c>
      <c r="D1056" s="11" t="s">
        <v>467</v>
      </c>
      <c r="E1056" s="12">
        <v>1</v>
      </c>
      <c r="F1056" s="13" t="s">
        <v>551</v>
      </c>
      <c r="G1056" s="11" t="s">
        <v>872</v>
      </c>
      <c r="H1056" s="14">
        <v>28</v>
      </c>
      <c r="I1056" s="15" t="s">
        <v>1814</v>
      </c>
      <c r="J1056" s="19" t="s">
        <v>6463</v>
      </c>
      <c r="K1056" s="109" t="s">
        <v>6382</v>
      </c>
      <c r="L1056" s="109" t="s">
        <v>6464</v>
      </c>
      <c r="M1056" s="6" t="s">
        <v>6384</v>
      </c>
      <c r="N1056" s="6" t="s">
        <v>6465</v>
      </c>
      <c r="O1056" s="6" t="s">
        <v>6466</v>
      </c>
      <c r="V1056" t="s">
        <v>2230</v>
      </c>
    </row>
    <row r="1057" spans="2:22" hidden="1">
      <c r="B1057" s="9">
        <v>12</v>
      </c>
      <c r="C1057" s="10" t="s">
        <v>298</v>
      </c>
      <c r="D1057" s="11" t="s">
        <v>467</v>
      </c>
      <c r="E1057" s="12">
        <v>1</v>
      </c>
      <c r="F1057" s="13" t="s">
        <v>551</v>
      </c>
      <c r="G1057" s="11" t="s">
        <v>872</v>
      </c>
      <c r="H1057" s="14">
        <v>29</v>
      </c>
      <c r="I1057" s="15" t="s">
        <v>1821</v>
      </c>
      <c r="J1057" s="19" t="s">
        <v>6467</v>
      </c>
      <c r="K1057" s="109" t="s">
        <v>6382</v>
      </c>
      <c r="L1057" s="109" t="s">
        <v>6468</v>
      </c>
      <c r="M1057" s="6" t="s">
        <v>6384</v>
      </c>
      <c r="N1057" s="6" t="s">
        <v>6469</v>
      </c>
      <c r="O1057" s="6" t="s">
        <v>6470</v>
      </c>
      <c r="V1057" t="s">
        <v>1111</v>
      </c>
    </row>
    <row r="1058" spans="2:22" hidden="1">
      <c r="B1058" s="9">
        <v>12</v>
      </c>
      <c r="C1058" s="10" t="s">
        <v>298</v>
      </c>
      <c r="D1058" s="11" t="s">
        <v>467</v>
      </c>
      <c r="E1058" s="12">
        <v>1</v>
      </c>
      <c r="F1058" s="13" t="s">
        <v>551</v>
      </c>
      <c r="G1058" s="11" t="s">
        <v>872</v>
      </c>
      <c r="H1058" s="14">
        <v>30</v>
      </c>
      <c r="I1058" s="15" t="s">
        <v>1828</v>
      </c>
      <c r="J1058" s="19" t="s">
        <v>6471</v>
      </c>
      <c r="K1058" s="109" t="s">
        <v>6382</v>
      </c>
      <c r="L1058" s="109" t="s">
        <v>6472</v>
      </c>
      <c r="M1058" s="6" t="s">
        <v>6384</v>
      </c>
      <c r="N1058" s="6" t="s">
        <v>6473</v>
      </c>
      <c r="O1058" s="6" t="s">
        <v>6474</v>
      </c>
      <c r="V1058" t="s">
        <v>1835</v>
      </c>
    </row>
    <row r="1059" spans="2:22" hidden="1">
      <c r="B1059" s="9">
        <v>12</v>
      </c>
      <c r="C1059" s="10" t="s">
        <v>298</v>
      </c>
      <c r="D1059" s="11" t="s">
        <v>467</v>
      </c>
      <c r="E1059" s="12">
        <v>1</v>
      </c>
      <c r="F1059" s="13" t="s">
        <v>551</v>
      </c>
      <c r="G1059" s="11" t="s">
        <v>872</v>
      </c>
      <c r="H1059" s="14">
        <v>32</v>
      </c>
      <c r="I1059" s="15" t="s">
        <v>1851</v>
      </c>
      <c r="J1059" s="19" t="s">
        <v>6475</v>
      </c>
      <c r="K1059" s="109" t="s">
        <v>6382</v>
      </c>
      <c r="L1059" s="109" t="s">
        <v>6476</v>
      </c>
      <c r="M1059" s="6" t="s">
        <v>6384</v>
      </c>
      <c r="N1059" s="6" t="s">
        <v>6477</v>
      </c>
      <c r="O1059" s="6" t="s">
        <v>6478</v>
      </c>
      <c r="V1059" t="s">
        <v>2549</v>
      </c>
    </row>
    <row r="1060" spans="2:22" hidden="1">
      <c r="B1060" s="9">
        <v>12</v>
      </c>
      <c r="C1060" s="10" t="s">
        <v>298</v>
      </c>
      <c r="D1060" s="11" t="s">
        <v>467</v>
      </c>
      <c r="E1060" s="12">
        <v>1</v>
      </c>
      <c r="F1060" s="13" t="s">
        <v>551</v>
      </c>
      <c r="G1060" s="11" t="s">
        <v>872</v>
      </c>
      <c r="H1060" s="14">
        <v>33</v>
      </c>
      <c r="I1060" s="15" t="s">
        <v>1843</v>
      </c>
      <c r="J1060" s="19" t="s">
        <v>6479</v>
      </c>
      <c r="K1060" s="109" t="s">
        <v>6382</v>
      </c>
      <c r="L1060" s="109" t="s">
        <v>6480</v>
      </c>
      <c r="M1060" s="6" t="s">
        <v>6384</v>
      </c>
      <c r="N1060" s="6" t="s">
        <v>6481</v>
      </c>
      <c r="O1060" s="6" t="s">
        <v>6482</v>
      </c>
      <c r="V1060" t="s">
        <v>2232</v>
      </c>
    </row>
    <row r="1061" spans="2:22" hidden="1">
      <c r="B1061" s="9">
        <v>12</v>
      </c>
      <c r="C1061" s="10" t="s">
        <v>298</v>
      </c>
      <c r="D1061" s="11" t="s">
        <v>467</v>
      </c>
      <c r="E1061" s="12">
        <v>1</v>
      </c>
      <c r="F1061" s="13" t="s">
        <v>551</v>
      </c>
      <c r="G1061" s="11" t="s">
        <v>872</v>
      </c>
      <c r="H1061" s="14">
        <v>34</v>
      </c>
      <c r="I1061" s="15" t="s">
        <v>1858</v>
      </c>
      <c r="J1061" s="19" t="s">
        <v>6483</v>
      </c>
      <c r="K1061" s="109" t="s">
        <v>6382</v>
      </c>
      <c r="L1061" s="109" t="s">
        <v>6484</v>
      </c>
      <c r="M1061" s="6" t="s">
        <v>6384</v>
      </c>
      <c r="N1061" s="6" t="s">
        <v>6485</v>
      </c>
      <c r="O1061" s="6" t="s">
        <v>6486</v>
      </c>
      <c r="V1061" t="s">
        <v>1209</v>
      </c>
    </row>
    <row r="1062" spans="2:22" hidden="1">
      <c r="B1062" s="9">
        <v>12</v>
      </c>
      <c r="C1062" s="10" t="s">
        <v>298</v>
      </c>
      <c r="D1062" s="11" t="s">
        <v>467</v>
      </c>
      <c r="E1062" s="12">
        <v>1</v>
      </c>
      <c r="F1062" s="13" t="s">
        <v>551</v>
      </c>
      <c r="G1062" s="11" t="s">
        <v>872</v>
      </c>
      <c r="H1062" s="14">
        <v>35</v>
      </c>
      <c r="I1062" s="15" t="s">
        <v>1834</v>
      </c>
      <c r="J1062" s="19" t="s">
        <v>6487</v>
      </c>
      <c r="K1062" s="109" t="s">
        <v>6382</v>
      </c>
      <c r="L1062" s="109" t="s">
        <v>6488</v>
      </c>
      <c r="M1062" s="6" t="s">
        <v>6384</v>
      </c>
      <c r="N1062" s="6" t="s">
        <v>6489</v>
      </c>
      <c r="O1062" s="6" t="s">
        <v>6490</v>
      </c>
      <c r="V1062" t="s">
        <v>2110</v>
      </c>
    </row>
    <row r="1063" spans="2:22" hidden="1">
      <c r="B1063" s="9">
        <v>12</v>
      </c>
      <c r="C1063" s="10" t="s">
        <v>298</v>
      </c>
      <c r="D1063" s="11" t="s">
        <v>467</v>
      </c>
      <c r="E1063" s="12">
        <v>1</v>
      </c>
      <c r="F1063" s="13" t="s">
        <v>551</v>
      </c>
      <c r="G1063" s="11" t="s">
        <v>872</v>
      </c>
      <c r="H1063" s="14">
        <v>36</v>
      </c>
      <c r="I1063" s="15" t="s">
        <v>1865</v>
      </c>
      <c r="J1063" s="19" t="s">
        <v>6491</v>
      </c>
      <c r="K1063" s="109" t="s">
        <v>6382</v>
      </c>
      <c r="L1063" s="109" t="s">
        <v>6492</v>
      </c>
      <c r="M1063" s="6" t="s">
        <v>6384</v>
      </c>
      <c r="N1063" s="6" t="s">
        <v>6493</v>
      </c>
      <c r="O1063" s="6" t="s">
        <v>6494</v>
      </c>
      <c r="V1063" t="s">
        <v>2419</v>
      </c>
    </row>
    <row r="1064" spans="2:22" hidden="1">
      <c r="B1064" s="9">
        <v>12</v>
      </c>
      <c r="C1064" s="10" t="s">
        <v>298</v>
      </c>
      <c r="D1064" s="11" t="s">
        <v>467</v>
      </c>
      <c r="E1064" s="12">
        <v>2</v>
      </c>
      <c r="F1064" s="13" t="s">
        <v>528</v>
      </c>
      <c r="G1064" s="11" t="s">
        <v>873</v>
      </c>
      <c r="H1064" s="14">
        <v>1</v>
      </c>
      <c r="I1064" s="15" t="s">
        <v>528</v>
      </c>
      <c r="J1064" s="19" t="s">
        <v>6495</v>
      </c>
      <c r="K1064" s="109" t="s">
        <v>6496</v>
      </c>
      <c r="L1064" s="109" t="s">
        <v>6497</v>
      </c>
      <c r="M1064" s="6" t="s">
        <v>6384</v>
      </c>
      <c r="N1064" s="6" t="s">
        <v>6498</v>
      </c>
      <c r="O1064" s="6" t="s">
        <v>6499</v>
      </c>
      <c r="V1064" t="s">
        <v>1335</v>
      </c>
    </row>
    <row r="1065" spans="2:22" hidden="1">
      <c r="B1065" s="9">
        <v>12</v>
      </c>
      <c r="C1065" s="10" t="s">
        <v>298</v>
      </c>
      <c r="D1065" s="11" t="s">
        <v>467</v>
      </c>
      <c r="E1065" s="12">
        <v>2</v>
      </c>
      <c r="F1065" s="13" t="s">
        <v>528</v>
      </c>
      <c r="G1065" s="11" t="s">
        <v>873</v>
      </c>
      <c r="H1065" s="14">
        <v>2</v>
      </c>
      <c r="I1065" s="15" t="s">
        <v>271</v>
      </c>
      <c r="J1065" s="19" t="s">
        <v>6500</v>
      </c>
      <c r="K1065" s="109" t="s">
        <v>6496</v>
      </c>
      <c r="L1065" s="109" t="s">
        <v>6501</v>
      </c>
      <c r="M1065" s="6" t="s">
        <v>6384</v>
      </c>
      <c r="N1065" s="6" t="s">
        <v>6502</v>
      </c>
      <c r="O1065" s="6" t="s">
        <v>6503</v>
      </c>
      <c r="V1065" t="s">
        <v>1392</v>
      </c>
    </row>
    <row r="1066" spans="2:22" hidden="1">
      <c r="B1066" s="9">
        <v>12</v>
      </c>
      <c r="C1066" s="10" t="s">
        <v>298</v>
      </c>
      <c r="D1066" s="11" t="s">
        <v>467</v>
      </c>
      <c r="E1066" s="12">
        <v>2</v>
      </c>
      <c r="F1066" s="13" t="s">
        <v>528</v>
      </c>
      <c r="G1066" s="11" t="s">
        <v>873</v>
      </c>
      <c r="H1066" s="14">
        <v>3</v>
      </c>
      <c r="I1066" s="15" t="s">
        <v>1028</v>
      </c>
      <c r="J1066" s="19" t="s">
        <v>6504</v>
      </c>
      <c r="K1066" s="109" t="s">
        <v>6496</v>
      </c>
      <c r="L1066" s="109" t="s">
        <v>6505</v>
      </c>
      <c r="M1066" s="6" t="s">
        <v>6384</v>
      </c>
      <c r="N1066" s="6" t="s">
        <v>6506</v>
      </c>
      <c r="O1066" s="6" t="s">
        <v>6507</v>
      </c>
      <c r="V1066" t="s">
        <v>1250</v>
      </c>
    </row>
    <row r="1067" spans="2:22" hidden="1">
      <c r="B1067" s="9">
        <v>12</v>
      </c>
      <c r="C1067" s="10" t="s">
        <v>298</v>
      </c>
      <c r="D1067" s="11" t="s">
        <v>467</v>
      </c>
      <c r="E1067" s="12">
        <v>2</v>
      </c>
      <c r="F1067" s="13" t="s">
        <v>528</v>
      </c>
      <c r="G1067" s="11" t="s">
        <v>873</v>
      </c>
      <c r="H1067" s="14">
        <v>4</v>
      </c>
      <c r="I1067" s="15" t="s">
        <v>1120</v>
      </c>
      <c r="J1067" s="19" t="s">
        <v>6508</v>
      </c>
      <c r="K1067" s="109" t="s">
        <v>6496</v>
      </c>
      <c r="L1067" s="109" t="s">
        <v>6509</v>
      </c>
      <c r="M1067" s="6" t="s">
        <v>6384</v>
      </c>
      <c r="N1067" s="6" t="s">
        <v>6510</v>
      </c>
      <c r="O1067" s="6" t="s">
        <v>6511</v>
      </c>
      <c r="V1067" t="s">
        <v>2443</v>
      </c>
    </row>
    <row r="1068" spans="2:22" hidden="1">
      <c r="B1068" s="9">
        <v>12</v>
      </c>
      <c r="C1068" s="10" t="s">
        <v>298</v>
      </c>
      <c r="D1068" s="11" t="s">
        <v>467</v>
      </c>
      <c r="E1068" s="12">
        <v>2</v>
      </c>
      <c r="F1068" s="13" t="s">
        <v>528</v>
      </c>
      <c r="G1068" s="11" t="s">
        <v>873</v>
      </c>
      <c r="H1068" s="14">
        <v>5</v>
      </c>
      <c r="I1068" s="15" t="s">
        <v>1141</v>
      </c>
      <c r="J1068" s="19" t="s">
        <v>6512</v>
      </c>
      <c r="K1068" s="109" t="s">
        <v>6496</v>
      </c>
      <c r="L1068" s="109" t="s">
        <v>6513</v>
      </c>
      <c r="M1068" s="6" t="s">
        <v>6384</v>
      </c>
      <c r="N1068" s="6" t="s">
        <v>6514</v>
      </c>
      <c r="O1068" s="6" t="s">
        <v>6515</v>
      </c>
      <c r="V1068" t="s">
        <v>1844</v>
      </c>
    </row>
    <row r="1069" spans="2:22" hidden="1">
      <c r="B1069" s="9">
        <v>12</v>
      </c>
      <c r="C1069" s="10" t="s">
        <v>298</v>
      </c>
      <c r="D1069" s="11" t="s">
        <v>467</v>
      </c>
      <c r="E1069" s="12">
        <v>2</v>
      </c>
      <c r="F1069" s="13" t="s">
        <v>528</v>
      </c>
      <c r="G1069" s="11" t="s">
        <v>873</v>
      </c>
      <c r="H1069" s="14">
        <v>6</v>
      </c>
      <c r="I1069" s="15" t="s">
        <v>1295</v>
      </c>
      <c r="J1069" s="19" t="s">
        <v>6516</v>
      </c>
      <c r="K1069" s="109" t="s">
        <v>6496</v>
      </c>
      <c r="L1069" s="109" t="s">
        <v>6517</v>
      </c>
      <c r="M1069" s="6" t="s">
        <v>6384</v>
      </c>
      <c r="N1069" s="6" t="s">
        <v>6518</v>
      </c>
      <c r="O1069" s="6" t="s">
        <v>6519</v>
      </c>
      <c r="V1069" t="s">
        <v>1372</v>
      </c>
    </row>
    <row r="1070" spans="2:22" hidden="1">
      <c r="B1070" s="9">
        <v>12</v>
      </c>
      <c r="C1070" s="10" t="s">
        <v>298</v>
      </c>
      <c r="D1070" s="11" t="s">
        <v>467</v>
      </c>
      <c r="E1070" s="12">
        <v>2</v>
      </c>
      <c r="F1070" s="13" t="s">
        <v>528</v>
      </c>
      <c r="G1070" s="11" t="s">
        <v>873</v>
      </c>
      <c r="H1070" s="14">
        <v>7</v>
      </c>
      <c r="I1070" s="15" t="s">
        <v>1450</v>
      </c>
      <c r="J1070" s="19" t="s">
        <v>6520</v>
      </c>
      <c r="K1070" s="109" t="s">
        <v>6496</v>
      </c>
      <c r="L1070" s="109" t="s">
        <v>6521</v>
      </c>
      <c r="M1070" s="6" t="s">
        <v>6384</v>
      </c>
      <c r="N1070" s="6" t="s">
        <v>6522</v>
      </c>
      <c r="O1070" s="6" t="s">
        <v>6523</v>
      </c>
      <c r="V1070" t="s">
        <v>2420</v>
      </c>
    </row>
    <row r="1071" spans="2:22" hidden="1">
      <c r="B1071" s="9">
        <v>12</v>
      </c>
      <c r="C1071" s="10" t="s">
        <v>298</v>
      </c>
      <c r="D1071" s="11" t="s">
        <v>467</v>
      </c>
      <c r="E1071" s="12">
        <v>2</v>
      </c>
      <c r="F1071" s="13" t="s">
        <v>528</v>
      </c>
      <c r="G1071" s="11" t="s">
        <v>873</v>
      </c>
      <c r="H1071" s="14">
        <v>8</v>
      </c>
      <c r="I1071" s="15" t="s">
        <v>1515</v>
      </c>
      <c r="J1071" s="19" t="s">
        <v>6524</v>
      </c>
      <c r="K1071" s="109" t="s">
        <v>6496</v>
      </c>
      <c r="L1071" s="109" t="s">
        <v>6525</v>
      </c>
      <c r="M1071" s="6" t="s">
        <v>6384</v>
      </c>
      <c r="N1071" s="6" t="s">
        <v>6526</v>
      </c>
      <c r="O1071" s="6" t="s">
        <v>6527</v>
      </c>
      <c r="V1071" t="s">
        <v>2290</v>
      </c>
    </row>
    <row r="1072" spans="2:22" hidden="1">
      <c r="B1072" s="9">
        <v>12</v>
      </c>
      <c r="C1072" s="10" t="s">
        <v>298</v>
      </c>
      <c r="D1072" s="11" t="s">
        <v>467</v>
      </c>
      <c r="E1072" s="12">
        <v>2</v>
      </c>
      <c r="F1072" s="13" t="s">
        <v>528</v>
      </c>
      <c r="G1072" s="11" t="s">
        <v>873</v>
      </c>
      <c r="H1072" s="14">
        <v>9</v>
      </c>
      <c r="I1072" s="15" t="s">
        <v>302</v>
      </c>
      <c r="J1072" s="19" t="s">
        <v>6528</v>
      </c>
      <c r="K1072" s="109" t="s">
        <v>6496</v>
      </c>
      <c r="L1072" s="109" t="s">
        <v>6529</v>
      </c>
      <c r="M1072" s="6" t="s">
        <v>6384</v>
      </c>
      <c r="N1072" s="6" t="s">
        <v>6530</v>
      </c>
      <c r="O1072" s="6" t="s">
        <v>6531</v>
      </c>
      <c r="V1072" t="s">
        <v>1572</v>
      </c>
    </row>
    <row r="1073" spans="2:22" hidden="1">
      <c r="B1073" s="9">
        <v>12</v>
      </c>
      <c r="C1073" s="10" t="s">
        <v>298</v>
      </c>
      <c r="D1073" s="11" t="s">
        <v>467</v>
      </c>
      <c r="E1073" s="12">
        <v>2</v>
      </c>
      <c r="F1073" s="13" t="s">
        <v>528</v>
      </c>
      <c r="G1073" s="11" t="s">
        <v>873</v>
      </c>
      <c r="H1073" s="14">
        <v>10</v>
      </c>
      <c r="I1073" s="15" t="s">
        <v>1611</v>
      </c>
      <c r="J1073" s="19" t="s">
        <v>6532</v>
      </c>
      <c r="K1073" s="109" t="s">
        <v>6496</v>
      </c>
      <c r="L1073" s="109" t="s">
        <v>6533</v>
      </c>
      <c r="M1073" s="6" t="s">
        <v>6384</v>
      </c>
      <c r="N1073" s="6" t="s">
        <v>6534</v>
      </c>
      <c r="O1073" s="6" t="s">
        <v>6535</v>
      </c>
      <c r="V1073" t="s">
        <v>1386</v>
      </c>
    </row>
    <row r="1074" spans="2:22" hidden="1">
      <c r="B1074" s="9">
        <v>12</v>
      </c>
      <c r="C1074" s="10" t="s">
        <v>298</v>
      </c>
      <c r="D1074" s="11" t="s">
        <v>467</v>
      </c>
      <c r="E1074" s="12">
        <v>2</v>
      </c>
      <c r="F1074" s="13" t="s">
        <v>528</v>
      </c>
      <c r="G1074" s="11" t="s">
        <v>873</v>
      </c>
      <c r="H1074" s="14">
        <v>11</v>
      </c>
      <c r="I1074" s="15" t="s">
        <v>1649</v>
      </c>
      <c r="J1074" s="19" t="s">
        <v>6536</v>
      </c>
      <c r="K1074" s="109" t="s">
        <v>6496</v>
      </c>
      <c r="L1074" s="109" t="s">
        <v>6537</v>
      </c>
      <c r="M1074" s="6" t="s">
        <v>6384</v>
      </c>
      <c r="N1074" s="6" t="s">
        <v>6538</v>
      </c>
      <c r="O1074" s="6" t="s">
        <v>6539</v>
      </c>
      <c r="V1074" t="s">
        <v>2118</v>
      </c>
    </row>
    <row r="1075" spans="2:22" hidden="1">
      <c r="B1075" s="9">
        <v>12</v>
      </c>
      <c r="C1075" s="10" t="s">
        <v>298</v>
      </c>
      <c r="D1075" s="11" t="s">
        <v>467</v>
      </c>
      <c r="E1075" s="12">
        <v>2</v>
      </c>
      <c r="F1075" s="13" t="s">
        <v>528</v>
      </c>
      <c r="G1075" s="11" t="s">
        <v>873</v>
      </c>
      <c r="H1075" s="14">
        <v>12</v>
      </c>
      <c r="I1075" s="15" t="s">
        <v>1679</v>
      </c>
      <c r="J1075" s="19" t="s">
        <v>6540</v>
      </c>
      <c r="K1075" s="109" t="s">
        <v>6496</v>
      </c>
      <c r="L1075" s="109" t="s">
        <v>6541</v>
      </c>
      <c r="M1075" s="6" t="s">
        <v>6384</v>
      </c>
      <c r="N1075" s="6" t="s">
        <v>6542</v>
      </c>
      <c r="O1075" s="6" t="s">
        <v>6543</v>
      </c>
      <c r="V1075" t="s">
        <v>389</v>
      </c>
    </row>
    <row r="1076" spans="2:22" hidden="1">
      <c r="B1076" s="9">
        <v>12</v>
      </c>
      <c r="C1076" s="10" t="s">
        <v>298</v>
      </c>
      <c r="D1076" s="11" t="s">
        <v>467</v>
      </c>
      <c r="E1076" s="12">
        <v>2</v>
      </c>
      <c r="F1076" s="13" t="s">
        <v>528</v>
      </c>
      <c r="G1076" s="11" t="s">
        <v>873</v>
      </c>
      <c r="H1076" s="14">
        <v>13</v>
      </c>
      <c r="I1076" s="15" t="s">
        <v>1703</v>
      </c>
      <c r="J1076" s="19" t="s">
        <v>6544</v>
      </c>
      <c r="K1076" s="109" t="s">
        <v>6496</v>
      </c>
      <c r="L1076" s="109" t="s">
        <v>6545</v>
      </c>
      <c r="M1076" s="6" t="s">
        <v>6384</v>
      </c>
      <c r="N1076" s="6" t="s">
        <v>6546</v>
      </c>
      <c r="O1076" s="6" t="s">
        <v>6547</v>
      </c>
      <c r="V1076" t="s">
        <v>968</v>
      </c>
    </row>
    <row r="1077" spans="2:22" hidden="1">
      <c r="B1077" s="9">
        <v>12</v>
      </c>
      <c r="C1077" s="10" t="s">
        <v>298</v>
      </c>
      <c r="D1077" s="11" t="s">
        <v>467</v>
      </c>
      <c r="E1077" s="12">
        <v>2</v>
      </c>
      <c r="F1077" s="13" t="s">
        <v>528</v>
      </c>
      <c r="G1077" s="11" t="s">
        <v>873</v>
      </c>
      <c r="H1077" s="14">
        <v>14</v>
      </c>
      <c r="I1077" s="15" t="s">
        <v>1726</v>
      </c>
      <c r="J1077" s="19" t="s">
        <v>6548</v>
      </c>
      <c r="K1077" s="109" t="s">
        <v>6496</v>
      </c>
      <c r="L1077" s="109" t="s">
        <v>6549</v>
      </c>
      <c r="M1077" s="6" t="s">
        <v>6384</v>
      </c>
      <c r="N1077" s="6" t="s">
        <v>6550</v>
      </c>
      <c r="O1077" s="6" t="s">
        <v>6551</v>
      </c>
      <c r="V1077" t="s">
        <v>658</v>
      </c>
    </row>
    <row r="1078" spans="2:22" hidden="1">
      <c r="B1078" s="9">
        <v>12</v>
      </c>
      <c r="C1078" s="10" t="s">
        <v>298</v>
      </c>
      <c r="D1078" s="11" t="s">
        <v>467</v>
      </c>
      <c r="E1078" s="12">
        <v>2</v>
      </c>
      <c r="F1078" s="13" t="s">
        <v>528</v>
      </c>
      <c r="G1078" s="11" t="s">
        <v>873</v>
      </c>
      <c r="H1078" s="14">
        <v>15</v>
      </c>
      <c r="I1078" s="15" t="s">
        <v>1744</v>
      </c>
      <c r="J1078" s="19" t="s">
        <v>6552</v>
      </c>
      <c r="K1078" s="109" t="s">
        <v>6496</v>
      </c>
      <c r="L1078" s="109" t="s">
        <v>6553</v>
      </c>
      <c r="M1078" s="6" t="s">
        <v>6384</v>
      </c>
      <c r="N1078" s="6" t="s">
        <v>6554</v>
      </c>
      <c r="O1078" s="6" t="s">
        <v>6555</v>
      </c>
      <c r="V1078" t="s">
        <v>2383</v>
      </c>
    </row>
    <row r="1079" spans="2:22" hidden="1">
      <c r="B1079" s="9">
        <v>12</v>
      </c>
      <c r="C1079" s="10" t="s">
        <v>298</v>
      </c>
      <c r="D1079" s="11" t="s">
        <v>467</v>
      </c>
      <c r="E1079" s="12">
        <v>3</v>
      </c>
      <c r="F1079" s="13" t="s">
        <v>489</v>
      </c>
      <c r="G1079" s="11" t="s">
        <v>874</v>
      </c>
      <c r="H1079" s="14">
        <v>1</v>
      </c>
      <c r="I1079" s="15" t="s">
        <v>489</v>
      </c>
      <c r="J1079" s="19" t="s">
        <v>6556</v>
      </c>
      <c r="K1079" s="109" t="s">
        <v>6557</v>
      </c>
      <c r="L1079" s="109" t="s">
        <v>6558</v>
      </c>
      <c r="M1079" s="6" t="s">
        <v>6384</v>
      </c>
      <c r="N1079" s="6" t="s">
        <v>6559</v>
      </c>
      <c r="O1079" s="6" t="s">
        <v>6560</v>
      </c>
      <c r="V1079" t="s">
        <v>2284</v>
      </c>
    </row>
    <row r="1080" spans="2:22" hidden="1">
      <c r="B1080" s="9">
        <v>12</v>
      </c>
      <c r="C1080" s="10" t="s">
        <v>298</v>
      </c>
      <c r="D1080" s="11" t="s">
        <v>467</v>
      </c>
      <c r="E1080" s="12">
        <v>3</v>
      </c>
      <c r="F1080" s="13" t="s">
        <v>489</v>
      </c>
      <c r="G1080" s="11" t="s">
        <v>874</v>
      </c>
      <c r="H1080" s="14">
        <v>2</v>
      </c>
      <c r="I1080" s="15" t="s">
        <v>1029</v>
      </c>
      <c r="J1080" s="19" t="s">
        <v>6561</v>
      </c>
      <c r="K1080" s="109" t="s">
        <v>6557</v>
      </c>
      <c r="L1080" s="109" t="s">
        <v>6562</v>
      </c>
      <c r="M1080" s="6" t="s">
        <v>6384</v>
      </c>
      <c r="N1080" s="6" t="s">
        <v>6563</v>
      </c>
      <c r="O1080" s="6" t="s">
        <v>6564</v>
      </c>
      <c r="V1080" t="s">
        <v>2574</v>
      </c>
    </row>
    <row r="1081" spans="2:22" hidden="1">
      <c r="B1081" s="9">
        <v>12</v>
      </c>
      <c r="C1081" s="10" t="s">
        <v>298</v>
      </c>
      <c r="D1081" s="11" t="s">
        <v>467</v>
      </c>
      <c r="E1081" s="12">
        <v>3</v>
      </c>
      <c r="F1081" s="13" t="s">
        <v>489</v>
      </c>
      <c r="G1081" s="11" t="s">
        <v>874</v>
      </c>
      <c r="H1081" s="14">
        <v>3</v>
      </c>
      <c r="I1081" s="15" t="s">
        <v>1121</v>
      </c>
      <c r="J1081" s="19" t="s">
        <v>6565</v>
      </c>
      <c r="K1081" s="109" t="s">
        <v>6557</v>
      </c>
      <c r="L1081" s="109" t="s">
        <v>6566</v>
      </c>
      <c r="M1081" s="6" t="s">
        <v>6384</v>
      </c>
      <c r="N1081" s="6" t="s">
        <v>6567</v>
      </c>
      <c r="O1081" s="6" t="s">
        <v>6568</v>
      </c>
      <c r="V1081" t="s">
        <v>1468</v>
      </c>
    </row>
    <row r="1082" spans="2:22" hidden="1">
      <c r="B1082" s="9">
        <v>12</v>
      </c>
      <c r="C1082" s="10" t="s">
        <v>298</v>
      </c>
      <c r="D1082" s="11" t="s">
        <v>467</v>
      </c>
      <c r="E1082" s="12">
        <v>3</v>
      </c>
      <c r="F1082" s="13" t="s">
        <v>489</v>
      </c>
      <c r="G1082" s="11" t="s">
        <v>874</v>
      </c>
      <c r="H1082" s="14">
        <v>4</v>
      </c>
      <c r="I1082" s="15" t="s">
        <v>1211</v>
      </c>
      <c r="J1082" s="19" t="s">
        <v>6569</v>
      </c>
      <c r="K1082" s="109" t="s">
        <v>6557</v>
      </c>
      <c r="L1082" s="109" t="s">
        <v>6570</v>
      </c>
      <c r="M1082" s="6" t="s">
        <v>6384</v>
      </c>
      <c r="N1082" s="6" t="s">
        <v>6571</v>
      </c>
      <c r="O1082" s="6" t="s">
        <v>6572</v>
      </c>
      <c r="V1082" t="s">
        <v>631</v>
      </c>
    </row>
    <row r="1083" spans="2:22" hidden="1">
      <c r="B1083" s="9">
        <v>12</v>
      </c>
      <c r="C1083" s="10" t="s">
        <v>298</v>
      </c>
      <c r="D1083" s="11" t="s">
        <v>467</v>
      </c>
      <c r="E1083" s="12">
        <v>3</v>
      </c>
      <c r="F1083" s="13" t="s">
        <v>489</v>
      </c>
      <c r="G1083" s="11" t="s">
        <v>874</v>
      </c>
      <c r="H1083" s="14">
        <v>5</v>
      </c>
      <c r="I1083" s="15" t="s">
        <v>1296</v>
      </c>
      <c r="J1083" s="19" t="s">
        <v>6573</v>
      </c>
      <c r="K1083" s="109" t="s">
        <v>6557</v>
      </c>
      <c r="L1083" s="109" t="s">
        <v>6574</v>
      </c>
      <c r="M1083" s="6" t="s">
        <v>6384</v>
      </c>
      <c r="N1083" s="6" t="s">
        <v>6575</v>
      </c>
      <c r="O1083" s="6" t="s">
        <v>6576</v>
      </c>
      <c r="V1083" t="s">
        <v>2185</v>
      </c>
    </row>
    <row r="1084" spans="2:22" hidden="1">
      <c r="B1084" s="9">
        <v>12</v>
      </c>
      <c r="C1084" s="10" t="s">
        <v>298</v>
      </c>
      <c r="D1084" s="11" t="s">
        <v>467</v>
      </c>
      <c r="E1084" s="12">
        <v>3</v>
      </c>
      <c r="F1084" s="13" t="s">
        <v>489</v>
      </c>
      <c r="G1084" s="11" t="s">
        <v>874</v>
      </c>
      <c r="H1084" s="14">
        <v>6</v>
      </c>
      <c r="I1084" s="15" t="s">
        <v>1376</v>
      </c>
      <c r="J1084" s="19" t="s">
        <v>6577</v>
      </c>
      <c r="K1084" s="109" t="s">
        <v>6557</v>
      </c>
      <c r="L1084" s="109" t="s">
        <v>6578</v>
      </c>
      <c r="M1084" s="6" t="s">
        <v>6384</v>
      </c>
      <c r="N1084" s="6" t="s">
        <v>6579</v>
      </c>
      <c r="O1084" s="6" t="s">
        <v>6580</v>
      </c>
      <c r="V1084" t="s">
        <v>2202</v>
      </c>
    </row>
    <row r="1085" spans="2:22" hidden="1">
      <c r="B1085" s="9">
        <v>12</v>
      </c>
      <c r="C1085" s="10" t="s">
        <v>298</v>
      </c>
      <c r="D1085" s="11" t="s">
        <v>467</v>
      </c>
      <c r="E1085" s="12">
        <v>4</v>
      </c>
      <c r="F1085" s="13" t="s">
        <v>572</v>
      </c>
      <c r="G1085" s="11" t="s">
        <v>875</v>
      </c>
      <c r="H1085" s="14">
        <v>1</v>
      </c>
      <c r="I1085" s="15" t="s">
        <v>572</v>
      </c>
      <c r="J1085" s="19" t="s">
        <v>6581</v>
      </c>
      <c r="K1085" s="109" t="s">
        <v>6582</v>
      </c>
      <c r="L1085" s="109" t="s">
        <v>6583</v>
      </c>
      <c r="M1085" s="6" t="s">
        <v>6384</v>
      </c>
      <c r="N1085" s="6" t="s">
        <v>6584</v>
      </c>
      <c r="O1085" s="6" t="s">
        <v>6585</v>
      </c>
      <c r="V1085" t="s">
        <v>1360</v>
      </c>
    </row>
    <row r="1086" spans="2:22" hidden="1">
      <c r="B1086" s="9">
        <v>12</v>
      </c>
      <c r="C1086" s="10" t="s">
        <v>298</v>
      </c>
      <c r="D1086" s="11" t="s">
        <v>467</v>
      </c>
      <c r="E1086" s="12">
        <v>4</v>
      </c>
      <c r="F1086" s="13" t="s">
        <v>572</v>
      </c>
      <c r="G1086" s="11" t="s">
        <v>875</v>
      </c>
      <c r="H1086" s="14">
        <v>2</v>
      </c>
      <c r="I1086" s="15" t="s">
        <v>318</v>
      </c>
      <c r="J1086" s="19" t="s">
        <v>6586</v>
      </c>
      <c r="K1086" s="109" t="s">
        <v>6582</v>
      </c>
      <c r="L1086" s="109" t="s">
        <v>6587</v>
      </c>
      <c r="M1086" s="6" t="s">
        <v>6384</v>
      </c>
      <c r="N1086" s="6" t="s">
        <v>6588</v>
      </c>
      <c r="O1086" s="6" t="s">
        <v>6589</v>
      </c>
      <c r="V1086" t="s">
        <v>1559</v>
      </c>
    </row>
    <row r="1087" spans="2:22" hidden="1">
      <c r="B1087" s="9">
        <v>12</v>
      </c>
      <c r="C1087" s="10" t="s">
        <v>298</v>
      </c>
      <c r="D1087" s="11" t="s">
        <v>467</v>
      </c>
      <c r="E1087" s="12">
        <v>4</v>
      </c>
      <c r="F1087" s="13" t="s">
        <v>572</v>
      </c>
      <c r="G1087" s="11" t="s">
        <v>875</v>
      </c>
      <c r="H1087" s="14">
        <v>3</v>
      </c>
      <c r="I1087" s="15" t="s">
        <v>1030</v>
      </c>
      <c r="J1087" s="19" t="s">
        <v>6590</v>
      </c>
      <c r="K1087" s="109" t="s">
        <v>6582</v>
      </c>
      <c r="L1087" s="109" t="s">
        <v>6591</v>
      </c>
      <c r="M1087" s="6" t="s">
        <v>6384</v>
      </c>
      <c r="N1087" s="6" t="s">
        <v>6592</v>
      </c>
      <c r="O1087" s="6" t="s">
        <v>6593</v>
      </c>
      <c r="V1087" t="s">
        <v>2512</v>
      </c>
    </row>
    <row r="1088" spans="2:22" hidden="1">
      <c r="B1088" s="9">
        <v>12</v>
      </c>
      <c r="C1088" s="10" t="s">
        <v>298</v>
      </c>
      <c r="D1088" s="11" t="s">
        <v>467</v>
      </c>
      <c r="E1088" s="12">
        <v>4</v>
      </c>
      <c r="F1088" s="13" t="s">
        <v>572</v>
      </c>
      <c r="G1088" s="11" t="s">
        <v>875</v>
      </c>
      <c r="H1088" s="14">
        <v>4</v>
      </c>
      <c r="I1088" s="15" t="s">
        <v>1122</v>
      </c>
      <c r="J1088" s="19" t="s">
        <v>6594</v>
      </c>
      <c r="K1088" s="109" t="s">
        <v>6582</v>
      </c>
      <c r="L1088" s="109" t="s">
        <v>6595</v>
      </c>
      <c r="M1088" s="6" t="s">
        <v>6384</v>
      </c>
      <c r="N1088" s="6" t="s">
        <v>6596</v>
      </c>
      <c r="O1088" s="6" t="s">
        <v>6597</v>
      </c>
      <c r="V1088" t="s">
        <v>1689</v>
      </c>
    </row>
    <row r="1089" spans="2:22" hidden="1">
      <c r="B1089" s="9">
        <v>12</v>
      </c>
      <c r="C1089" s="10" t="s">
        <v>298</v>
      </c>
      <c r="D1089" s="11" t="s">
        <v>467</v>
      </c>
      <c r="E1089" s="12">
        <v>4</v>
      </c>
      <c r="F1089" s="13" t="s">
        <v>572</v>
      </c>
      <c r="G1089" s="11" t="s">
        <v>875</v>
      </c>
      <c r="H1089" s="14">
        <v>5</v>
      </c>
      <c r="I1089" s="15" t="s">
        <v>1212</v>
      </c>
      <c r="J1089" s="19" t="s">
        <v>6598</v>
      </c>
      <c r="K1089" s="109" t="s">
        <v>6582</v>
      </c>
      <c r="L1089" s="109" t="s">
        <v>6599</v>
      </c>
      <c r="M1089" s="6" t="s">
        <v>6384</v>
      </c>
      <c r="N1089" s="6" t="s">
        <v>6600</v>
      </c>
      <c r="O1089" s="6" t="s">
        <v>6601</v>
      </c>
      <c r="V1089" t="s">
        <v>675</v>
      </c>
    </row>
    <row r="1090" spans="2:22" hidden="1">
      <c r="B1090" s="9">
        <v>12</v>
      </c>
      <c r="C1090" s="10" t="s">
        <v>298</v>
      </c>
      <c r="D1090" s="11" t="s">
        <v>467</v>
      </c>
      <c r="E1090" s="12">
        <v>4</v>
      </c>
      <c r="F1090" s="13" t="s">
        <v>572</v>
      </c>
      <c r="G1090" s="11" t="s">
        <v>875</v>
      </c>
      <c r="H1090" s="14">
        <v>6</v>
      </c>
      <c r="I1090" s="15" t="s">
        <v>1297</v>
      </c>
      <c r="J1090" s="19" t="s">
        <v>6602</v>
      </c>
      <c r="K1090" s="109" t="s">
        <v>6582</v>
      </c>
      <c r="L1090" s="109" t="s">
        <v>6603</v>
      </c>
      <c r="M1090" s="6" t="s">
        <v>6384</v>
      </c>
      <c r="N1090" s="6" t="s">
        <v>6604</v>
      </c>
      <c r="O1090" s="6" t="s">
        <v>6605</v>
      </c>
      <c r="V1090" t="s">
        <v>1575</v>
      </c>
    </row>
    <row r="1091" spans="2:22" hidden="1">
      <c r="B1091" s="9">
        <v>12</v>
      </c>
      <c r="C1091" s="10" t="s">
        <v>298</v>
      </c>
      <c r="D1091" s="11" t="s">
        <v>467</v>
      </c>
      <c r="E1091" s="12">
        <v>4</v>
      </c>
      <c r="F1091" s="13" t="s">
        <v>572</v>
      </c>
      <c r="G1091" s="11" t="s">
        <v>875</v>
      </c>
      <c r="H1091" s="14">
        <v>7</v>
      </c>
      <c r="I1091" s="15" t="s">
        <v>1377</v>
      </c>
      <c r="J1091" s="19" t="s">
        <v>6606</v>
      </c>
      <c r="K1091" s="109" t="s">
        <v>6582</v>
      </c>
      <c r="L1091" s="109" t="s">
        <v>6607</v>
      </c>
      <c r="M1091" s="6" t="s">
        <v>6384</v>
      </c>
      <c r="N1091" s="6" t="s">
        <v>6608</v>
      </c>
      <c r="O1091" s="6" t="s">
        <v>6609</v>
      </c>
      <c r="V1091" t="s">
        <v>1413</v>
      </c>
    </row>
    <row r="1092" spans="2:22" hidden="1">
      <c r="B1092" s="9">
        <v>12</v>
      </c>
      <c r="C1092" s="10" t="s">
        <v>298</v>
      </c>
      <c r="D1092" s="11" t="s">
        <v>467</v>
      </c>
      <c r="E1092" s="12">
        <v>4</v>
      </c>
      <c r="F1092" s="13" t="s">
        <v>572</v>
      </c>
      <c r="G1092" s="11" t="s">
        <v>875</v>
      </c>
      <c r="H1092" s="14">
        <v>8</v>
      </c>
      <c r="I1092" s="15" t="s">
        <v>1451</v>
      </c>
      <c r="J1092" s="19" t="s">
        <v>6610</v>
      </c>
      <c r="K1092" s="109" t="s">
        <v>6582</v>
      </c>
      <c r="L1092" s="109" t="s">
        <v>6611</v>
      </c>
      <c r="M1092" s="6" t="s">
        <v>6384</v>
      </c>
      <c r="N1092" s="6" t="s">
        <v>6612</v>
      </c>
      <c r="O1092" s="6" t="s">
        <v>6613</v>
      </c>
      <c r="V1092" t="s">
        <v>1605</v>
      </c>
    </row>
    <row r="1093" spans="2:22" hidden="1">
      <c r="B1093" s="9">
        <v>12</v>
      </c>
      <c r="C1093" s="10" t="s">
        <v>298</v>
      </c>
      <c r="D1093" s="11" t="s">
        <v>467</v>
      </c>
      <c r="E1093" s="12">
        <v>4</v>
      </c>
      <c r="F1093" s="13" t="s">
        <v>572</v>
      </c>
      <c r="G1093" s="11" t="s">
        <v>875</v>
      </c>
      <c r="H1093" s="14">
        <v>9</v>
      </c>
      <c r="I1093" s="15" t="s">
        <v>1516</v>
      </c>
      <c r="J1093" s="19" t="s">
        <v>6614</v>
      </c>
      <c r="K1093" s="109" t="s">
        <v>6582</v>
      </c>
      <c r="L1093" s="109" t="s">
        <v>6615</v>
      </c>
      <c r="M1093" s="6" t="s">
        <v>6384</v>
      </c>
      <c r="N1093" s="6" t="s">
        <v>6616</v>
      </c>
      <c r="O1093" s="6" t="s">
        <v>6617</v>
      </c>
      <c r="V1093" t="s">
        <v>2058</v>
      </c>
    </row>
    <row r="1094" spans="2:22" hidden="1">
      <c r="B1094" s="9">
        <v>12</v>
      </c>
      <c r="C1094" s="10" t="s">
        <v>298</v>
      </c>
      <c r="D1094" s="11" t="s">
        <v>467</v>
      </c>
      <c r="E1094" s="12">
        <v>4</v>
      </c>
      <c r="F1094" s="13" t="s">
        <v>572</v>
      </c>
      <c r="G1094" s="11" t="s">
        <v>875</v>
      </c>
      <c r="H1094" s="14">
        <v>10</v>
      </c>
      <c r="I1094" s="15" t="s">
        <v>1567</v>
      </c>
      <c r="J1094" s="19" t="s">
        <v>6618</v>
      </c>
      <c r="K1094" s="109" t="s">
        <v>6582</v>
      </c>
      <c r="L1094" s="109" t="s">
        <v>6619</v>
      </c>
      <c r="M1094" s="6" t="s">
        <v>6384</v>
      </c>
      <c r="N1094" s="6" t="s">
        <v>6620</v>
      </c>
      <c r="O1094" s="6" t="s">
        <v>6621</v>
      </c>
      <c r="V1094" t="s">
        <v>1422</v>
      </c>
    </row>
    <row r="1095" spans="2:22" hidden="1">
      <c r="B1095" s="9">
        <v>12</v>
      </c>
      <c r="C1095" s="10" t="s">
        <v>298</v>
      </c>
      <c r="D1095" s="11" t="s">
        <v>467</v>
      </c>
      <c r="E1095" s="12">
        <v>4</v>
      </c>
      <c r="F1095" s="13" t="s">
        <v>572</v>
      </c>
      <c r="G1095" s="11" t="s">
        <v>875</v>
      </c>
      <c r="H1095" s="14">
        <v>11</v>
      </c>
      <c r="I1095" s="15" t="s">
        <v>1612</v>
      </c>
      <c r="J1095" s="19" t="s">
        <v>6622</v>
      </c>
      <c r="K1095" s="109" t="s">
        <v>6582</v>
      </c>
      <c r="L1095" s="109" t="s">
        <v>6623</v>
      </c>
      <c r="M1095" s="6" t="s">
        <v>6384</v>
      </c>
      <c r="N1095" s="6" t="s">
        <v>6624</v>
      </c>
      <c r="O1095" s="6" t="s">
        <v>6625</v>
      </c>
      <c r="V1095" t="s">
        <v>2142</v>
      </c>
    </row>
    <row r="1096" spans="2:22" hidden="1">
      <c r="B1096" s="9">
        <v>12</v>
      </c>
      <c r="C1096" s="10" t="s">
        <v>298</v>
      </c>
      <c r="D1096" s="11" t="s">
        <v>467</v>
      </c>
      <c r="E1096" s="12">
        <v>4</v>
      </c>
      <c r="F1096" s="13" t="s">
        <v>572</v>
      </c>
      <c r="G1096" s="11" t="s">
        <v>875</v>
      </c>
      <c r="H1096" s="14">
        <v>12</v>
      </c>
      <c r="I1096" s="15" t="s">
        <v>573</v>
      </c>
      <c r="J1096" s="19" t="s">
        <v>6626</v>
      </c>
      <c r="K1096" s="109" t="s">
        <v>6582</v>
      </c>
      <c r="L1096" s="109" t="s">
        <v>6627</v>
      </c>
      <c r="M1096" s="6" t="s">
        <v>6384</v>
      </c>
      <c r="N1096" s="6" t="s">
        <v>6628</v>
      </c>
      <c r="O1096" s="6" t="s">
        <v>6629</v>
      </c>
      <c r="V1096" t="s">
        <v>1029</v>
      </c>
    </row>
    <row r="1097" spans="2:22" hidden="1">
      <c r="B1097" s="9">
        <v>12</v>
      </c>
      <c r="C1097" s="10" t="s">
        <v>298</v>
      </c>
      <c r="D1097" s="11" t="s">
        <v>467</v>
      </c>
      <c r="E1097" s="12">
        <v>4</v>
      </c>
      <c r="F1097" s="13" t="s">
        <v>572</v>
      </c>
      <c r="G1097" s="11" t="s">
        <v>875</v>
      </c>
      <c r="H1097" s="14">
        <v>13</v>
      </c>
      <c r="I1097" s="15" t="s">
        <v>1704</v>
      </c>
      <c r="J1097" s="19" t="s">
        <v>6630</v>
      </c>
      <c r="K1097" s="109" t="s">
        <v>6582</v>
      </c>
      <c r="L1097" s="109" t="s">
        <v>6631</v>
      </c>
      <c r="M1097" s="6" t="s">
        <v>6384</v>
      </c>
      <c r="N1097" s="6" t="s">
        <v>6632</v>
      </c>
      <c r="O1097" s="6" t="s">
        <v>6633</v>
      </c>
      <c r="V1097" t="s">
        <v>2345</v>
      </c>
    </row>
    <row r="1098" spans="2:22" hidden="1">
      <c r="B1098" s="9">
        <v>12</v>
      </c>
      <c r="C1098" s="10" t="s">
        <v>298</v>
      </c>
      <c r="D1098" s="11" t="s">
        <v>467</v>
      </c>
      <c r="E1098" s="12">
        <v>4</v>
      </c>
      <c r="F1098" s="13" t="s">
        <v>572</v>
      </c>
      <c r="G1098" s="11" t="s">
        <v>875</v>
      </c>
      <c r="H1098" s="14">
        <v>14</v>
      </c>
      <c r="I1098" s="15" t="s">
        <v>1727</v>
      </c>
      <c r="J1098" s="19" t="s">
        <v>6634</v>
      </c>
      <c r="K1098" s="109" t="s">
        <v>6582</v>
      </c>
      <c r="L1098" s="109" t="s">
        <v>6635</v>
      </c>
      <c r="M1098" s="6" t="s">
        <v>6384</v>
      </c>
      <c r="N1098" s="6" t="s">
        <v>6636</v>
      </c>
      <c r="O1098" s="6" t="s">
        <v>6637</v>
      </c>
      <c r="V1098" t="s">
        <v>2498</v>
      </c>
    </row>
    <row r="1099" spans="2:22" hidden="1">
      <c r="B1099" s="9">
        <v>12</v>
      </c>
      <c r="C1099" s="10" t="s">
        <v>298</v>
      </c>
      <c r="D1099" s="11" t="s">
        <v>467</v>
      </c>
      <c r="E1099" s="12">
        <v>4</v>
      </c>
      <c r="F1099" s="13" t="s">
        <v>572</v>
      </c>
      <c r="G1099" s="11" t="s">
        <v>875</v>
      </c>
      <c r="H1099" s="14">
        <v>15</v>
      </c>
      <c r="I1099" s="15" t="s">
        <v>1745</v>
      </c>
      <c r="J1099" s="19" t="s">
        <v>6638</v>
      </c>
      <c r="K1099" s="109" t="s">
        <v>6582</v>
      </c>
      <c r="L1099" s="109" t="s">
        <v>6639</v>
      </c>
      <c r="M1099" s="6" t="s">
        <v>6384</v>
      </c>
      <c r="N1099" s="6" t="s">
        <v>6640</v>
      </c>
      <c r="O1099" s="6" t="s">
        <v>6641</v>
      </c>
      <c r="V1099" t="s">
        <v>2542</v>
      </c>
    </row>
    <row r="1100" spans="2:22" hidden="1">
      <c r="B1100" s="9">
        <v>12</v>
      </c>
      <c r="C1100" s="10" t="s">
        <v>298</v>
      </c>
      <c r="D1100" s="11" t="s">
        <v>467</v>
      </c>
      <c r="E1100" s="12">
        <v>4</v>
      </c>
      <c r="F1100" s="13" t="s">
        <v>572</v>
      </c>
      <c r="G1100" s="11" t="s">
        <v>875</v>
      </c>
      <c r="H1100" s="14">
        <v>16</v>
      </c>
      <c r="I1100" s="15" t="s">
        <v>1759</v>
      </c>
      <c r="J1100" s="19" t="s">
        <v>6642</v>
      </c>
      <c r="K1100" s="109" t="s">
        <v>6582</v>
      </c>
      <c r="L1100" s="109" t="s">
        <v>6643</v>
      </c>
      <c r="M1100" s="6" t="s">
        <v>6384</v>
      </c>
      <c r="N1100" s="6" t="s">
        <v>6644</v>
      </c>
      <c r="O1100" s="6" t="s">
        <v>6645</v>
      </c>
      <c r="V1100" t="s">
        <v>1121</v>
      </c>
    </row>
    <row r="1101" spans="2:22" hidden="1">
      <c r="B1101" s="9">
        <v>12</v>
      </c>
      <c r="C1101" s="10" t="s">
        <v>298</v>
      </c>
      <c r="D1101" s="11" t="s">
        <v>467</v>
      </c>
      <c r="E1101" s="12">
        <v>4</v>
      </c>
      <c r="F1101" s="13" t="s">
        <v>572</v>
      </c>
      <c r="G1101" s="11" t="s">
        <v>875</v>
      </c>
      <c r="H1101" s="14">
        <v>17</v>
      </c>
      <c r="I1101" s="15" t="s">
        <v>1771</v>
      </c>
      <c r="J1101" s="19" t="s">
        <v>6646</v>
      </c>
      <c r="K1101" s="109" t="s">
        <v>6582</v>
      </c>
      <c r="L1101" s="109" t="s">
        <v>6647</v>
      </c>
      <c r="M1101" s="6" t="s">
        <v>6384</v>
      </c>
      <c r="N1101" s="6" t="s">
        <v>6648</v>
      </c>
      <c r="O1101" s="6" t="s">
        <v>6649</v>
      </c>
      <c r="V1101" t="s">
        <v>1433</v>
      </c>
    </row>
    <row r="1102" spans="2:22" hidden="1">
      <c r="B1102" s="9">
        <v>12</v>
      </c>
      <c r="C1102" s="10" t="s">
        <v>298</v>
      </c>
      <c r="D1102" s="11" t="s">
        <v>467</v>
      </c>
      <c r="E1102" s="12">
        <v>4</v>
      </c>
      <c r="F1102" s="13" t="s">
        <v>572</v>
      </c>
      <c r="G1102" s="11" t="s">
        <v>875</v>
      </c>
      <c r="H1102" s="14">
        <v>18</v>
      </c>
      <c r="I1102" s="15" t="s">
        <v>1785</v>
      </c>
      <c r="J1102" s="19" t="s">
        <v>6650</v>
      </c>
      <c r="K1102" s="109" t="s">
        <v>6582</v>
      </c>
      <c r="L1102" s="109" t="s">
        <v>6651</v>
      </c>
      <c r="M1102" s="6" t="s">
        <v>6384</v>
      </c>
      <c r="N1102" s="6" t="s">
        <v>6652</v>
      </c>
      <c r="O1102" s="6" t="s">
        <v>6653</v>
      </c>
      <c r="V1102" t="s">
        <v>1432</v>
      </c>
    </row>
    <row r="1103" spans="2:22" hidden="1">
      <c r="B1103" s="9">
        <v>12</v>
      </c>
      <c r="C1103" s="10" t="s">
        <v>298</v>
      </c>
      <c r="D1103" s="11" t="s">
        <v>467</v>
      </c>
      <c r="E1103" s="12">
        <v>4</v>
      </c>
      <c r="F1103" s="13" t="s">
        <v>572</v>
      </c>
      <c r="G1103" s="11" t="s">
        <v>875</v>
      </c>
      <c r="H1103" s="14">
        <v>19</v>
      </c>
      <c r="I1103" s="15" t="s">
        <v>1795</v>
      </c>
      <c r="J1103" s="19" t="s">
        <v>6654</v>
      </c>
      <c r="K1103" s="109" t="s">
        <v>6582</v>
      </c>
      <c r="L1103" s="109" t="s">
        <v>6655</v>
      </c>
      <c r="M1103" s="6" t="s">
        <v>6384</v>
      </c>
      <c r="N1103" s="6" t="s">
        <v>6656</v>
      </c>
      <c r="O1103" s="6" t="s">
        <v>6657</v>
      </c>
      <c r="V1103" t="s">
        <v>1396</v>
      </c>
    </row>
    <row r="1104" spans="2:22" hidden="1">
      <c r="B1104" s="9">
        <v>12</v>
      </c>
      <c r="C1104" s="10" t="s">
        <v>298</v>
      </c>
      <c r="D1104" s="11" t="s">
        <v>467</v>
      </c>
      <c r="E1104" s="12">
        <v>4</v>
      </c>
      <c r="F1104" s="13" t="s">
        <v>572</v>
      </c>
      <c r="G1104" s="11" t="s">
        <v>875</v>
      </c>
      <c r="H1104" s="14">
        <v>20</v>
      </c>
      <c r="I1104" s="15" t="s">
        <v>1807</v>
      </c>
      <c r="J1104" s="19" t="s">
        <v>6658</v>
      </c>
      <c r="K1104" s="109" t="s">
        <v>6582</v>
      </c>
      <c r="L1104" s="109" t="s">
        <v>6659</v>
      </c>
      <c r="M1104" s="6" t="s">
        <v>6384</v>
      </c>
      <c r="N1104" s="6" t="s">
        <v>6660</v>
      </c>
      <c r="O1104" s="6" t="s">
        <v>6661</v>
      </c>
      <c r="V1104" t="s">
        <v>1644</v>
      </c>
    </row>
    <row r="1105" spans="2:22" hidden="1">
      <c r="B1105" s="9">
        <v>12</v>
      </c>
      <c r="C1105" s="10" t="s">
        <v>298</v>
      </c>
      <c r="D1105" s="11" t="s">
        <v>467</v>
      </c>
      <c r="E1105" s="12">
        <v>4</v>
      </c>
      <c r="F1105" s="13" t="s">
        <v>572</v>
      </c>
      <c r="G1105" s="11" t="s">
        <v>875</v>
      </c>
      <c r="H1105" s="14">
        <v>21</v>
      </c>
      <c r="I1105" s="15" t="s">
        <v>1815</v>
      </c>
      <c r="J1105" s="19" t="s">
        <v>6662</v>
      </c>
      <c r="K1105" s="109" t="s">
        <v>6582</v>
      </c>
      <c r="L1105" s="109" t="s">
        <v>6663</v>
      </c>
      <c r="M1105" s="6" t="s">
        <v>6384</v>
      </c>
      <c r="N1105" s="6" t="s">
        <v>6664</v>
      </c>
      <c r="O1105" s="6" t="s">
        <v>6665</v>
      </c>
      <c r="V1105" t="s">
        <v>618</v>
      </c>
    </row>
    <row r="1106" spans="2:22" hidden="1">
      <c r="B1106" s="9">
        <v>12</v>
      </c>
      <c r="C1106" s="10" t="s">
        <v>298</v>
      </c>
      <c r="D1106" s="11" t="s">
        <v>467</v>
      </c>
      <c r="E1106" s="12">
        <v>4</v>
      </c>
      <c r="F1106" s="13" t="s">
        <v>572</v>
      </c>
      <c r="G1106" s="11" t="s">
        <v>875</v>
      </c>
      <c r="H1106" s="14">
        <v>22</v>
      </c>
      <c r="I1106" s="15" t="s">
        <v>1822</v>
      </c>
      <c r="J1106" s="19" t="s">
        <v>6666</v>
      </c>
      <c r="K1106" s="109" t="s">
        <v>6582</v>
      </c>
      <c r="L1106" s="109" t="s">
        <v>6667</v>
      </c>
      <c r="M1106" s="6" t="s">
        <v>6384</v>
      </c>
      <c r="N1106" s="6" t="s">
        <v>6668</v>
      </c>
      <c r="O1106" s="6" t="s">
        <v>6669</v>
      </c>
      <c r="V1106" t="s">
        <v>2589</v>
      </c>
    </row>
    <row r="1107" spans="2:22" hidden="1">
      <c r="B1107" s="9">
        <v>12</v>
      </c>
      <c r="C1107" s="10" t="s">
        <v>298</v>
      </c>
      <c r="D1107" s="11" t="s">
        <v>467</v>
      </c>
      <c r="E1107" s="12">
        <v>4</v>
      </c>
      <c r="F1107" s="13" t="s">
        <v>572</v>
      </c>
      <c r="G1107" s="11" t="s">
        <v>875</v>
      </c>
      <c r="H1107" s="14">
        <v>23</v>
      </c>
      <c r="I1107" s="15" t="s">
        <v>1718</v>
      </c>
      <c r="J1107" s="19" t="s">
        <v>6670</v>
      </c>
      <c r="K1107" s="109" t="s">
        <v>6582</v>
      </c>
      <c r="L1107" s="109" t="s">
        <v>6671</v>
      </c>
      <c r="M1107" s="6" t="s">
        <v>6384</v>
      </c>
      <c r="N1107" s="6" t="s">
        <v>6672</v>
      </c>
      <c r="O1107" s="6" t="s">
        <v>6673</v>
      </c>
      <c r="V1107" t="s">
        <v>1769</v>
      </c>
    </row>
    <row r="1108" spans="2:22" hidden="1">
      <c r="B1108" s="9">
        <v>12</v>
      </c>
      <c r="C1108" s="10" t="s">
        <v>298</v>
      </c>
      <c r="D1108" s="11" t="s">
        <v>467</v>
      </c>
      <c r="E1108" s="12">
        <v>4</v>
      </c>
      <c r="F1108" s="13" t="s">
        <v>572</v>
      </c>
      <c r="G1108" s="11" t="s">
        <v>875</v>
      </c>
      <c r="H1108" s="14">
        <v>24</v>
      </c>
      <c r="I1108" s="15" t="s">
        <v>1835</v>
      </c>
      <c r="J1108" s="19" t="s">
        <v>6674</v>
      </c>
      <c r="K1108" s="109" t="s">
        <v>6582</v>
      </c>
      <c r="L1108" s="109" t="s">
        <v>6675</v>
      </c>
      <c r="M1108" s="6" t="s">
        <v>6384</v>
      </c>
      <c r="N1108" s="6" t="s">
        <v>6676</v>
      </c>
      <c r="O1108" s="6" t="s">
        <v>6677</v>
      </c>
      <c r="V1108" t="s">
        <v>1784</v>
      </c>
    </row>
    <row r="1109" spans="2:22" hidden="1">
      <c r="B1109" s="9">
        <v>12</v>
      </c>
      <c r="C1109" s="10" t="s">
        <v>298</v>
      </c>
      <c r="D1109" s="11" t="s">
        <v>467</v>
      </c>
      <c r="E1109" s="12">
        <v>4</v>
      </c>
      <c r="F1109" s="13" t="s">
        <v>572</v>
      </c>
      <c r="G1109" s="11" t="s">
        <v>875</v>
      </c>
      <c r="H1109" s="14">
        <v>25</v>
      </c>
      <c r="I1109" s="15" t="s">
        <v>1844</v>
      </c>
      <c r="J1109" s="19" t="s">
        <v>6678</v>
      </c>
      <c r="K1109" s="109" t="s">
        <v>6582</v>
      </c>
      <c r="L1109" s="109" t="s">
        <v>6679</v>
      </c>
      <c r="M1109" s="6" t="s">
        <v>6384</v>
      </c>
      <c r="N1109" s="6" t="s">
        <v>6680</v>
      </c>
      <c r="O1109" s="6" t="s">
        <v>6681</v>
      </c>
      <c r="V1109" t="s">
        <v>2277</v>
      </c>
    </row>
    <row r="1110" spans="2:22" hidden="1">
      <c r="B1110" s="9">
        <v>12</v>
      </c>
      <c r="C1110" s="10" t="s">
        <v>298</v>
      </c>
      <c r="D1110" s="11" t="s">
        <v>467</v>
      </c>
      <c r="E1110" s="12">
        <v>4</v>
      </c>
      <c r="F1110" s="13" t="s">
        <v>572</v>
      </c>
      <c r="G1110" s="11" t="s">
        <v>875</v>
      </c>
      <c r="H1110" s="14">
        <v>26</v>
      </c>
      <c r="I1110" s="15" t="s">
        <v>1852</v>
      </c>
      <c r="J1110" s="19" t="s">
        <v>6682</v>
      </c>
      <c r="K1110" s="109" t="s">
        <v>6582</v>
      </c>
      <c r="L1110" s="109" t="s">
        <v>6683</v>
      </c>
      <c r="M1110" s="6" t="s">
        <v>6384</v>
      </c>
      <c r="N1110" s="6" t="s">
        <v>6684</v>
      </c>
      <c r="O1110" s="6" t="s">
        <v>6685</v>
      </c>
      <c r="V1110" t="s">
        <v>1365</v>
      </c>
    </row>
    <row r="1111" spans="2:22" hidden="1">
      <c r="B1111" s="9">
        <v>12</v>
      </c>
      <c r="C1111" s="10" t="s">
        <v>298</v>
      </c>
      <c r="D1111" s="11" t="s">
        <v>467</v>
      </c>
      <c r="E1111" s="12">
        <v>4</v>
      </c>
      <c r="F1111" s="13" t="s">
        <v>572</v>
      </c>
      <c r="G1111" s="11" t="s">
        <v>875</v>
      </c>
      <c r="H1111" s="14">
        <v>27</v>
      </c>
      <c r="I1111" s="15" t="s">
        <v>1859</v>
      </c>
      <c r="J1111" s="19" t="s">
        <v>6686</v>
      </c>
      <c r="K1111" s="109" t="s">
        <v>6582</v>
      </c>
      <c r="L1111" s="109" t="s">
        <v>6687</v>
      </c>
      <c r="M1111" s="6" t="s">
        <v>6384</v>
      </c>
      <c r="N1111" s="6" t="s">
        <v>6688</v>
      </c>
      <c r="O1111" s="6" t="s">
        <v>6689</v>
      </c>
      <c r="V1111" t="s">
        <v>1497</v>
      </c>
    </row>
    <row r="1112" spans="2:22" hidden="1">
      <c r="B1112" s="9">
        <v>12</v>
      </c>
      <c r="C1112" s="10" t="s">
        <v>298</v>
      </c>
      <c r="D1112" s="11" t="s">
        <v>467</v>
      </c>
      <c r="E1112" s="12">
        <v>4</v>
      </c>
      <c r="F1112" s="13" t="s">
        <v>572</v>
      </c>
      <c r="G1112" s="11" t="s">
        <v>875</v>
      </c>
      <c r="H1112" s="14">
        <v>28</v>
      </c>
      <c r="I1112" s="15" t="s">
        <v>1866</v>
      </c>
      <c r="J1112" s="19" t="s">
        <v>6690</v>
      </c>
      <c r="K1112" s="109" t="s">
        <v>6582</v>
      </c>
      <c r="L1112" s="109" t="s">
        <v>6691</v>
      </c>
      <c r="M1112" s="6" t="s">
        <v>6384</v>
      </c>
      <c r="N1112" s="6" t="s">
        <v>6692</v>
      </c>
      <c r="O1112" s="6" t="s">
        <v>6693</v>
      </c>
      <c r="V1112" t="s">
        <v>2289</v>
      </c>
    </row>
    <row r="1113" spans="2:22" hidden="1">
      <c r="B1113" s="9">
        <v>12</v>
      </c>
      <c r="C1113" s="10" t="s">
        <v>298</v>
      </c>
      <c r="D1113" s="11" t="s">
        <v>467</v>
      </c>
      <c r="E1113" s="12">
        <v>4</v>
      </c>
      <c r="F1113" s="13" t="s">
        <v>572</v>
      </c>
      <c r="G1113" s="11" t="s">
        <v>875</v>
      </c>
      <c r="H1113" s="14">
        <v>29</v>
      </c>
      <c r="I1113" s="15" t="s">
        <v>1872</v>
      </c>
      <c r="J1113" s="19" t="s">
        <v>6694</v>
      </c>
      <c r="K1113" s="109" t="s">
        <v>6582</v>
      </c>
      <c r="L1113" s="109" t="s">
        <v>6695</v>
      </c>
      <c r="M1113" s="6" t="s">
        <v>6384</v>
      </c>
      <c r="N1113" s="6" t="s">
        <v>6696</v>
      </c>
      <c r="O1113" s="6" t="s">
        <v>6697</v>
      </c>
      <c r="V1113" t="s">
        <v>1440</v>
      </c>
    </row>
    <row r="1114" spans="2:22" hidden="1">
      <c r="B1114" s="9">
        <v>12</v>
      </c>
      <c r="C1114" s="10" t="s">
        <v>298</v>
      </c>
      <c r="D1114" s="11" t="s">
        <v>467</v>
      </c>
      <c r="E1114" s="12">
        <v>4</v>
      </c>
      <c r="F1114" s="13" t="s">
        <v>572</v>
      </c>
      <c r="G1114" s="11" t="s">
        <v>875</v>
      </c>
      <c r="H1114" s="14">
        <v>30</v>
      </c>
      <c r="I1114" s="15" t="s">
        <v>1877</v>
      </c>
      <c r="J1114" s="19" t="s">
        <v>6698</v>
      </c>
      <c r="K1114" s="109" t="s">
        <v>6582</v>
      </c>
      <c r="L1114" s="109" t="s">
        <v>6699</v>
      </c>
      <c r="M1114" s="6" t="s">
        <v>6384</v>
      </c>
      <c r="N1114" s="6" t="s">
        <v>6700</v>
      </c>
      <c r="O1114" s="6" t="s">
        <v>6701</v>
      </c>
      <c r="V1114" t="s">
        <v>2600</v>
      </c>
    </row>
    <row r="1115" spans="2:22" hidden="1">
      <c r="B1115" s="9">
        <v>12</v>
      </c>
      <c r="C1115" s="10" t="s">
        <v>298</v>
      </c>
      <c r="D1115" s="11" t="s">
        <v>467</v>
      </c>
      <c r="E1115" s="12">
        <v>4</v>
      </c>
      <c r="F1115" s="13" t="s">
        <v>572</v>
      </c>
      <c r="G1115" s="11" t="s">
        <v>875</v>
      </c>
      <c r="H1115" s="14">
        <v>31</v>
      </c>
      <c r="I1115" s="15" t="s">
        <v>1882</v>
      </c>
      <c r="J1115" s="19" t="s">
        <v>6702</v>
      </c>
      <c r="K1115" s="109" t="s">
        <v>6582</v>
      </c>
      <c r="L1115" s="109" t="s">
        <v>6703</v>
      </c>
      <c r="M1115" s="6" t="s">
        <v>6384</v>
      </c>
      <c r="N1115" s="6" t="s">
        <v>6704</v>
      </c>
      <c r="O1115" s="6" t="s">
        <v>6705</v>
      </c>
      <c r="V1115" t="s">
        <v>1342</v>
      </c>
    </row>
    <row r="1116" spans="2:22" hidden="1">
      <c r="B1116" s="9">
        <v>12</v>
      </c>
      <c r="C1116" s="10" t="s">
        <v>298</v>
      </c>
      <c r="D1116" s="11" t="s">
        <v>467</v>
      </c>
      <c r="E1116" s="12">
        <v>4</v>
      </c>
      <c r="F1116" s="13" t="s">
        <v>572</v>
      </c>
      <c r="G1116" s="11" t="s">
        <v>875</v>
      </c>
      <c r="H1116" s="14">
        <v>32</v>
      </c>
      <c r="I1116" s="15" t="s">
        <v>1889</v>
      </c>
      <c r="J1116" s="19" t="s">
        <v>6706</v>
      </c>
      <c r="K1116" s="109" t="s">
        <v>6582</v>
      </c>
      <c r="L1116" s="109" t="s">
        <v>6707</v>
      </c>
      <c r="M1116" s="6" t="s">
        <v>6384</v>
      </c>
      <c r="N1116" s="6" t="s">
        <v>6708</v>
      </c>
      <c r="O1116" s="6" t="s">
        <v>6709</v>
      </c>
      <c r="V1116" t="s">
        <v>1199</v>
      </c>
    </row>
    <row r="1117" spans="2:22" hidden="1">
      <c r="B1117" s="9">
        <v>12</v>
      </c>
      <c r="C1117" s="10" t="s">
        <v>298</v>
      </c>
      <c r="D1117" s="11" t="s">
        <v>467</v>
      </c>
      <c r="E1117" s="12">
        <v>4</v>
      </c>
      <c r="F1117" s="13" t="s">
        <v>572</v>
      </c>
      <c r="G1117" s="11" t="s">
        <v>875</v>
      </c>
      <c r="H1117" s="14">
        <v>33</v>
      </c>
      <c r="I1117" s="15" t="s">
        <v>646</v>
      </c>
      <c r="J1117" s="19" t="s">
        <v>6710</v>
      </c>
      <c r="K1117" s="109" t="s">
        <v>6582</v>
      </c>
      <c r="L1117" s="109" t="s">
        <v>6711</v>
      </c>
      <c r="M1117" s="6" t="s">
        <v>6384</v>
      </c>
      <c r="N1117" s="6" t="s">
        <v>6712</v>
      </c>
      <c r="O1117" s="6" t="s">
        <v>6713</v>
      </c>
      <c r="V1117" t="s">
        <v>2405</v>
      </c>
    </row>
    <row r="1118" spans="2:22" hidden="1">
      <c r="B1118" s="9">
        <v>12</v>
      </c>
      <c r="C1118" s="10" t="s">
        <v>298</v>
      </c>
      <c r="D1118" s="11" t="s">
        <v>467</v>
      </c>
      <c r="E1118" s="12">
        <v>4</v>
      </c>
      <c r="F1118" s="13" t="s">
        <v>572</v>
      </c>
      <c r="G1118" s="11" t="s">
        <v>875</v>
      </c>
      <c r="H1118" s="14">
        <v>34</v>
      </c>
      <c r="I1118" s="15" t="s">
        <v>661</v>
      </c>
      <c r="J1118" s="19" t="s">
        <v>6714</v>
      </c>
      <c r="K1118" s="109" t="s">
        <v>6582</v>
      </c>
      <c r="L1118" s="109" t="s">
        <v>6715</v>
      </c>
      <c r="M1118" s="6" t="s">
        <v>6384</v>
      </c>
      <c r="N1118" s="6" t="s">
        <v>6716</v>
      </c>
      <c r="O1118" s="6" t="s">
        <v>6717</v>
      </c>
      <c r="V1118" t="s">
        <v>1738</v>
      </c>
    </row>
    <row r="1119" spans="2:22" hidden="1">
      <c r="B1119" s="9">
        <v>12</v>
      </c>
      <c r="C1119" s="10" t="s">
        <v>298</v>
      </c>
      <c r="D1119" s="11" t="s">
        <v>467</v>
      </c>
      <c r="E1119" s="12">
        <v>5</v>
      </c>
      <c r="F1119" s="13" t="s">
        <v>298</v>
      </c>
      <c r="G1119" s="11" t="s">
        <v>876</v>
      </c>
      <c r="H1119" s="14">
        <v>1</v>
      </c>
      <c r="I1119" s="15" t="s">
        <v>298</v>
      </c>
      <c r="J1119" s="19" t="s">
        <v>6718</v>
      </c>
      <c r="K1119" s="109" t="s">
        <v>6719</v>
      </c>
      <c r="L1119" s="109" t="s">
        <v>6719</v>
      </c>
      <c r="M1119" s="6" t="s">
        <v>6384</v>
      </c>
      <c r="N1119" s="6" t="s">
        <v>6720</v>
      </c>
      <c r="O1119" s="6" t="s">
        <v>6721</v>
      </c>
      <c r="V1119" t="s">
        <v>1619</v>
      </c>
    </row>
    <row r="1120" spans="2:22" hidden="1">
      <c r="B1120" s="9">
        <v>12</v>
      </c>
      <c r="C1120" s="10" t="s">
        <v>298</v>
      </c>
      <c r="D1120" s="11" t="s">
        <v>467</v>
      </c>
      <c r="E1120" s="12">
        <v>5</v>
      </c>
      <c r="F1120" s="13" t="s">
        <v>298</v>
      </c>
      <c r="G1120" s="11" t="s">
        <v>876</v>
      </c>
      <c r="H1120" s="14">
        <v>2</v>
      </c>
      <c r="I1120" s="15" t="s">
        <v>946</v>
      </c>
      <c r="J1120" s="19" t="s">
        <v>6722</v>
      </c>
      <c r="K1120" s="109" t="s">
        <v>6719</v>
      </c>
      <c r="L1120" s="109" t="s">
        <v>6723</v>
      </c>
      <c r="M1120" s="6" t="s">
        <v>6384</v>
      </c>
      <c r="N1120" s="6" t="s">
        <v>6724</v>
      </c>
      <c r="O1120" s="6" t="s">
        <v>6725</v>
      </c>
      <c r="V1120" t="s">
        <v>1268</v>
      </c>
    </row>
    <row r="1121" spans="2:22" hidden="1">
      <c r="B1121" s="9">
        <v>12</v>
      </c>
      <c r="C1121" s="10" t="s">
        <v>298</v>
      </c>
      <c r="D1121" s="11" t="s">
        <v>467</v>
      </c>
      <c r="E1121" s="12">
        <v>5</v>
      </c>
      <c r="F1121" s="13" t="s">
        <v>298</v>
      </c>
      <c r="G1121" s="11" t="s">
        <v>876</v>
      </c>
      <c r="H1121" s="14">
        <v>3</v>
      </c>
      <c r="I1121" s="15" t="s">
        <v>1123</v>
      </c>
      <c r="J1121" s="19" t="s">
        <v>6726</v>
      </c>
      <c r="K1121" s="109" t="s">
        <v>6719</v>
      </c>
      <c r="L1121" s="109" t="s">
        <v>6727</v>
      </c>
      <c r="M1121" s="6" t="s">
        <v>6384</v>
      </c>
      <c r="N1121" s="6" t="s">
        <v>6728</v>
      </c>
      <c r="O1121" s="6" t="s">
        <v>6729</v>
      </c>
      <c r="V1121" t="s">
        <v>2340</v>
      </c>
    </row>
    <row r="1122" spans="2:22" hidden="1">
      <c r="B1122" s="9">
        <v>12</v>
      </c>
      <c r="C1122" s="10" t="s">
        <v>298</v>
      </c>
      <c r="D1122" s="11" t="s">
        <v>467</v>
      </c>
      <c r="E1122" s="12">
        <v>5</v>
      </c>
      <c r="F1122" s="13" t="s">
        <v>298</v>
      </c>
      <c r="G1122" s="11" t="s">
        <v>876</v>
      </c>
      <c r="H1122" s="14">
        <v>4</v>
      </c>
      <c r="I1122" s="15" t="s">
        <v>1213</v>
      </c>
      <c r="J1122" s="19" t="s">
        <v>6730</v>
      </c>
      <c r="K1122" s="109" t="s">
        <v>6719</v>
      </c>
      <c r="L1122" s="109" t="s">
        <v>6731</v>
      </c>
      <c r="M1122" s="6" t="s">
        <v>6384</v>
      </c>
      <c r="N1122" s="6" t="s">
        <v>6732</v>
      </c>
      <c r="O1122" s="6" t="s">
        <v>6733</v>
      </c>
      <c r="V1122" t="s">
        <v>571</v>
      </c>
    </row>
    <row r="1123" spans="2:22" hidden="1">
      <c r="B1123" s="9">
        <v>12</v>
      </c>
      <c r="C1123" s="10" t="s">
        <v>298</v>
      </c>
      <c r="D1123" s="11" t="s">
        <v>467</v>
      </c>
      <c r="E1123" s="12">
        <v>6</v>
      </c>
      <c r="F1123" s="13" t="s">
        <v>613</v>
      </c>
      <c r="G1123" s="11" t="s">
        <v>877</v>
      </c>
      <c r="H1123" s="14">
        <v>1</v>
      </c>
      <c r="I1123" s="15" t="s">
        <v>613</v>
      </c>
      <c r="J1123" s="19" t="s">
        <v>6734</v>
      </c>
      <c r="K1123" s="109" t="s">
        <v>6735</v>
      </c>
      <c r="L1123" s="109" t="s">
        <v>6736</v>
      </c>
      <c r="M1123" s="6" t="s">
        <v>6384</v>
      </c>
      <c r="N1123" s="6" t="s">
        <v>6737</v>
      </c>
      <c r="O1123" s="6" t="s">
        <v>6738</v>
      </c>
      <c r="V1123" t="s">
        <v>1460</v>
      </c>
    </row>
    <row r="1124" spans="2:22" hidden="1">
      <c r="B1124" s="9">
        <v>12</v>
      </c>
      <c r="C1124" s="10" t="s">
        <v>298</v>
      </c>
      <c r="D1124" s="11" t="s">
        <v>467</v>
      </c>
      <c r="E1124" s="12">
        <v>6</v>
      </c>
      <c r="F1124" s="13" t="s">
        <v>613</v>
      </c>
      <c r="G1124" s="11" t="s">
        <v>877</v>
      </c>
      <c r="H1124" s="14">
        <v>2</v>
      </c>
      <c r="I1124" s="15" t="s">
        <v>947</v>
      </c>
      <c r="J1124" s="19" t="s">
        <v>6739</v>
      </c>
      <c r="K1124" s="109" t="s">
        <v>6735</v>
      </c>
      <c r="L1124" s="109" t="s">
        <v>6740</v>
      </c>
      <c r="M1124" s="6" t="s">
        <v>6384</v>
      </c>
      <c r="N1124" s="6" t="s">
        <v>6741</v>
      </c>
      <c r="O1124" s="6" t="s">
        <v>6742</v>
      </c>
      <c r="V1124" t="s">
        <v>2221</v>
      </c>
    </row>
    <row r="1125" spans="2:22" hidden="1">
      <c r="B1125" s="9">
        <v>12</v>
      </c>
      <c r="C1125" s="10" t="s">
        <v>298</v>
      </c>
      <c r="D1125" s="11" t="s">
        <v>467</v>
      </c>
      <c r="E1125" s="12">
        <v>6</v>
      </c>
      <c r="F1125" s="13" t="s">
        <v>613</v>
      </c>
      <c r="G1125" s="11" t="s">
        <v>877</v>
      </c>
      <c r="H1125" s="14">
        <v>3</v>
      </c>
      <c r="I1125" s="15" t="s">
        <v>1031</v>
      </c>
      <c r="J1125" s="19" t="s">
        <v>6743</v>
      </c>
      <c r="K1125" s="109" t="s">
        <v>6735</v>
      </c>
      <c r="L1125" s="109" t="s">
        <v>6744</v>
      </c>
      <c r="M1125" s="6" t="s">
        <v>6384</v>
      </c>
      <c r="N1125" s="6" t="s">
        <v>6745</v>
      </c>
      <c r="O1125" s="6" t="s">
        <v>6746</v>
      </c>
      <c r="V1125" t="s">
        <v>1032</v>
      </c>
    </row>
    <row r="1126" spans="2:22" hidden="1">
      <c r="B1126" s="9">
        <v>12</v>
      </c>
      <c r="C1126" s="10" t="s">
        <v>298</v>
      </c>
      <c r="D1126" s="11" t="s">
        <v>467</v>
      </c>
      <c r="E1126" s="12">
        <v>6</v>
      </c>
      <c r="F1126" s="13" t="s">
        <v>613</v>
      </c>
      <c r="G1126" s="11" t="s">
        <v>877</v>
      </c>
      <c r="H1126" s="14">
        <v>5</v>
      </c>
      <c r="I1126" s="15" t="s">
        <v>1214</v>
      </c>
      <c r="J1126" s="19" t="s">
        <v>6747</v>
      </c>
      <c r="K1126" s="109" t="s">
        <v>6735</v>
      </c>
      <c r="L1126" s="109" t="s">
        <v>6748</v>
      </c>
      <c r="M1126" s="6" t="s">
        <v>6384</v>
      </c>
      <c r="N1126" s="6" t="s">
        <v>6749</v>
      </c>
      <c r="O1126" s="6" t="s">
        <v>6750</v>
      </c>
      <c r="V1126" t="s">
        <v>2314</v>
      </c>
    </row>
    <row r="1127" spans="2:22" hidden="1">
      <c r="B1127" s="9">
        <v>12</v>
      </c>
      <c r="C1127" s="10" t="s">
        <v>298</v>
      </c>
      <c r="D1127" s="11" t="s">
        <v>467</v>
      </c>
      <c r="E1127" s="12">
        <v>6</v>
      </c>
      <c r="F1127" s="13" t="s">
        <v>613</v>
      </c>
      <c r="G1127" s="11" t="s">
        <v>877</v>
      </c>
      <c r="H1127" s="14">
        <v>7</v>
      </c>
      <c r="I1127" s="15" t="s">
        <v>1298</v>
      </c>
      <c r="J1127" s="19" t="s">
        <v>6751</v>
      </c>
      <c r="K1127" s="109" t="s">
        <v>6735</v>
      </c>
      <c r="L1127" s="109" t="s">
        <v>6752</v>
      </c>
      <c r="M1127" s="6" t="s">
        <v>6384</v>
      </c>
      <c r="N1127" s="6" t="s">
        <v>6753</v>
      </c>
      <c r="O1127" s="6" t="s">
        <v>6754</v>
      </c>
      <c r="V1127" t="s">
        <v>1185</v>
      </c>
    </row>
    <row r="1128" spans="2:22" hidden="1">
      <c r="B1128" s="9">
        <v>12</v>
      </c>
      <c r="C1128" s="10" t="s">
        <v>298</v>
      </c>
      <c r="D1128" s="11" t="s">
        <v>467</v>
      </c>
      <c r="E1128" s="12">
        <v>6</v>
      </c>
      <c r="F1128" s="13" t="s">
        <v>613</v>
      </c>
      <c r="G1128" s="11" t="s">
        <v>877</v>
      </c>
      <c r="H1128" s="14">
        <v>8</v>
      </c>
      <c r="I1128" s="15" t="s">
        <v>1378</v>
      </c>
      <c r="J1128" s="19" t="s">
        <v>6755</v>
      </c>
      <c r="K1128" s="109" t="s">
        <v>6735</v>
      </c>
      <c r="L1128" s="109" t="s">
        <v>6756</v>
      </c>
      <c r="M1128" s="6" t="s">
        <v>6384</v>
      </c>
      <c r="N1128" s="6" t="s">
        <v>6757</v>
      </c>
      <c r="O1128" s="6" t="s">
        <v>6758</v>
      </c>
      <c r="V1128" t="s">
        <v>375</v>
      </c>
    </row>
    <row r="1129" spans="2:22" hidden="1">
      <c r="B1129" s="9">
        <v>12</v>
      </c>
      <c r="C1129" s="10" t="s">
        <v>298</v>
      </c>
      <c r="D1129" s="11" t="s">
        <v>467</v>
      </c>
      <c r="E1129" s="12">
        <v>6</v>
      </c>
      <c r="F1129" s="13" t="s">
        <v>613</v>
      </c>
      <c r="G1129" s="11" t="s">
        <v>877</v>
      </c>
      <c r="H1129" s="14">
        <v>9</v>
      </c>
      <c r="I1129" s="15" t="s">
        <v>1517</v>
      </c>
      <c r="J1129" s="19" t="s">
        <v>6759</v>
      </c>
      <c r="K1129" s="109" t="s">
        <v>6735</v>
      </c>
      <c r="L1129" s="109" t="s">
        <v>6760</v>
      </c>
      <c r="M1129" s="108" t="s">
        <v>6384</v>
      </c>
      <c r="N1129" s="108" t="s">
        <v>6737</v>
      </c>
      <c r="O1129" s="108" t="s">
        <v>6738</v>
      </c>
      <c r="V1129" t="s">
        <v>2566</v>
      </c>
    </row>
    <row r="1130" spans="2:22" hidden="1">
      <c r="B1130" s="9">
        <v>12</v>
      </c>
      <c r="C1130" s="10" t="s">
        <v>298</v>
      </c>
      <c r="D1130" s="11" t="s">
        <v>467</v>
      </c>
      <c r="E1130" s="12">
        <v>6</v>
      </c>
      <c r="F1130" s="13" t="s">
        <v>613</v>
      </c>
      <c r="G1130" s="11" t="s">
        <v>877</v>
      </c>
      <c r="H1130" s="14">
        <v>99</v>
      </c>
      <c r="I1130" s="15" t="s">
        <v>1124</v>
      </c>
      <c r="J1130" s="19" t="s">
        <v>6761</v>
      </c>
      <c r="K1130" s="109" t="s">
        <v>6735</v>
      </c>
      <c r="L1130" s="109" t="s">
        <v>6762</v>
      </c>
      <c r="M1130" s="6" t="s">
        <v>6384</v>
      </c>
      <c r="N1130" s="6" t="s">
        <v>6763</v>
      </c>
      <c r="O1130" s="6" t="s">
        <v>6764</v>
      </c>
      <c r="V1130" t="s">
        <v>1580</v>
      </c>
    </row>
    <row r="1131" spans="2:22" hidden="1">
      <c r="B1131" s="9">
        <v>12</v>
      </c>
      <c r="C1131" s="10" t="s">
        <v>298</v>
      </c>
      <c r="D1131" s="11" t="s">
        <v>467</v>
      </c>
      <c r="E1131" s="12">
        <v>7</v>
      </c>
      <c r="F1131" s="13" t="s">
        <v>630</v>
      </c>
      <c r="G1131" s="11" t="s">
        <v>1956</v>
      </c>
      <c r="H1131" s="14">
        <v>1</v>
      </c>
      <c r="I1131" s="15" t="s">
        <v>630</v>
      </c>
      <c r="J1131" s="19" t="s">
        <v>6765</v>
      </c>
      <c r="K1131" s="109" t="s">
        <v>6766</v>
      </c>
      <c r="L1131" s="109" t="s">
        <v>6767</v>
      </c>
      <c r="M1131" s="6" t="s">
        <v>6384</v>
      </c>
      <c r="N1131" s="6" t="s">
        <v>6768</v>
      </c>
      <c r="O1131" s="6" t="s">
        <v>6769</v>
      </c>
      <c r="V1131" t="s">
        <v>2520</v>
      </c>
    </row>
    <row r="1132" spans="2:22" hidden="1">
      <c r="B1132" s="9">
        <v>12</v>
      </c>
      <c r="C1132" s="10" t="s">
        <v>298</v>
      </c>
      <c r="D1132" s="11" t="s">
        <v>467</v>
      </c>
      <c r="E1132" s="12">
        <v>7</v>
      </c>
      <c r="F1132" s="13" t="s">
        <v>630</v>
      </c>
      <c r="G1132" s="11" t="s">
        <v>1956</v>
      </c>
      <c r="H1132" s="14">
        <v>2</v>
      </c>
      <c r="I1132" s="15" t="s">
        <v>202</v>
      </c>
      <c r="J1132" s="19" t="s">
        <v>6770</v>
      </c>
      <c r="K1132" s="109" t="s">
        <v>6766</v>
      </c>
      <c r="L1132" s="109" t="s">
        <v>6771</v>
      </c>
      <c r="M1132" s="6" t="s">
        <v>6384</v>
      </c>
      <c r="N1132" s="6" t="s">
        <v>6772</v>
      </c>
      <c r="O1132" s="6" t="s">
        <v>6773</v>
      </c>
      <c r="V1132" t="s">
        <v>1713</v>
      </c>
    </row>
    <row r="1133" spans="2:22" hidden="1">
      <c r="B1133" s="9">
        <v>12</v>
      </c>
      <c r="C1133" s="10" t="s">
        <v>298</v>
      </c>
      <c r="D1133" s="11" t="s">
        <v>467</v>
      </c>
      <c r="E1133" s="12">
        <v>7</v>
      </c>
      <c r="F1133" s="13" t="s">
        <v>630</v>
      </c>
      <c r="G1133" s="11" t="s">
        <v>1956</v>
      </c>
      <c r="H1133" s="14">
        <v>3</v>
      </c>
      <c r="I1133" s="15" t="s">
        <v>2095</v>
      </c>
      <c r="J1133" s="19" t="s">
        <v>6774</v>
      </c>
      <c r="K1133" s="109" t="s">
        <v>6766</v>
      </c>
      <c r="L1133" s="109" t="s">
        <v>6775</v>
      </c>
      <c r="M1133" s="6" t="s">
        <v>6384</v>
      </c>
      <c r="N1133" s="6" t="s">
        <v>6776</v>
      </c>
      <c r="O1133" s="6" t="s">
        <v>6777</v>
      </c>
      <c r="V1133" t="s">
        <v>1735</v>
      </c>
    </row>
    <row r="1134" spans="2:22" hidden="1">
      <c r="B1134" s="9">
        <v>12</v>
      </c>
      <c r="C1134" s="10" t="s">
        <v>298</v>
      </c>
      <c r="D1134" s="11" t="s">
        <v>467</v>
      </c>
      <c r="E1134" s="12">
        <v>7</v>
      </c>
      <c r="F1134" s="13" t="s">
        <v>630</v>
      </c>
      <c r="G1134" s="11" t="s">
        <v>1956</v>
      </c>
      <c r="H1134" s="14">
        <v>4</v>
      </c>
      <c r="I1134" s="15" t="s">
        <v>2170</v>
      </c>
      <c r="J1134" s="19" t="s">
        <v>6778</v>
      </c>
      <c r="K1134" s="109" t="s">
        <v>6766</v>
      </c>
      <c r="L1134" s="109" t="s">
        <v>6779</v>
      </c>
      <c r="M1134" s="6" t="s">
        <v>6384</v>
      </c>
      <c r="N1134" s="6" t="s">
        <v>6780</v>
      </c>
      <c r="O1134" s="6" t="s">
        <v>6781</v>
      </c>
      <c r="V1134" t="s">
        <v>2155</v>
      </c>
    </row>
    <row r="1135" spans="2:22" hidden="1">
      <c r="B1135" s="9">
        <v>12</v>
      </c>
      <c r="C1135" s="10" t="s">
        <v>298</v>
      </c>
      <c r="D1135" s="11" t="s">
        <v>467</v>
      </c>
      <c r="E1135" s="12">
        <v>7</v>
      </c>
      <c r="F1135" s="13" t="s">
        <v>630</v>
      </c>
      <c r="G1135" s="11" t="s">
        <v>1956</v>
      </c>
      <c r="H1135" s="14">
        <v>5</v>
      </c>
      <c r="I1135" s="15" t="s">
        <v>626</v>
      </c>
      <c r="J1135" s="19" t="s">
        <v>6782</v>
      </c>
      <c r="K1135" s="109" t="s">
        <v>6766</v>
      </c>
      <c r="L1135" s="109" t="s">
        <v>6783</v>
      </c>
      <c r="M1135" s="6" t="s">
        <v>6384</v>
      </c>
      <c r="N1135" s="6" t="s">
        <v>6784</v>
      </c>
      <c r="O1135" s="6" t="s">
        <v>6785</v>
      </c>
      <c r="V1135" t="s">
        <v>722</v>
      </c>
    </row>
    <row r="1136" spans="2:22" hidden="1">
      <c r="B1136" s="9">
        <v>12</v>
      </c>
      <c r="C1136" s="10" t="s">
        <v>298</v>
      </c>
      <c r="D1136" s="11" t="s">
        <v>467</v>
      </c>
      <c r="E1136" s="12">
        <v>7</v>
      </c>
      <c r="F1136" s="13" t="s">
        <v>630</v>
      </c>
      <c r="G1136" s="11" t="s">
        <v>1956</v>
      </c>
      <c r="H1136" s="14">
        <v>6</v>
      </c>
      <c r="I1136" s="15" t="s">
        <v>1756</v>
      </c>
      <c r="J1136" s="19" t="s">
        <v>6786</v>
      </c>
      <c r="K1136" s="109" t="s">
        <v>6766</v>
      </c>
      <c r="L1136" s="109" t="s">
        <v>6787</v>
      </c>
      <c r="M1136" s="6" t="s">
        <v>6384</v>
      </c>
      <c r="N1136" s="6" t="s">
        <v>6788</v>
      </c>
      <c r="O1136" s="6" t="s">
        <v>6789</v>
      </c>
      <c r="V1136" t="s">
        <v>1852</v>
      </c>
    </row>
    <row r="1137" spans="2:22" hidden="1">
      <c r="B1137" s="9">
        <v>12</v>
      </c>
      <c r="C1137" s="10" t="s">
        <v>298</v>
      </c>
      <c r="D1137" s="11" t="s">
        <v>467</v>
      </c>
      <c r="E1137" s="12">
        <v>7</v>
      </c>
      <c r="F1137" s="13" t="s">
        <v>630</v>
      </c>
      <c r="G1137" s="11" t="s">
        <v>1956</v>
      </c>
      <c r="H1137" s="14">
        <v>7</v>
      </c>
      <c r="I1137" s="15" t="s">
        <v>2363</v>
      </c>
      <c r="J1137" s="19" t="s">
        <v>6790</v>
      </c>
      <c r="K1137" s="109" t="s">
        <v>6766</v>
      </c>
      <c r="L1137" s="109" t="s">
        <v>6791</v>
      </c>
      <c r="M1137" s="6" t="s">
        <v>6384</v>
      </c>
      <c r="N1137" s="6" t="s">
        <v>6792</v>
      </c>
      <c r="O1137" s="6" t="s">
        <v>6793</v>
      </c>
      <c r="V1137" t="s">
        <v>1266</v>
      </c>
    </row>
    <row r="1138" spans="2:22" hidden="1">
      <c r="B1138" s="9">
        <v>12</v>
      </c>
      <c r="C1138" s="10" t="s">
        <v>298</v>
      </c>
      <c r="D1138" s="11" t="s">
        <v>467</v>
      </c>
      <c r="E1138" s="12">
        <v>7</v>
      </c>
      <c r="F1138" s="13" t="s">
        <v>630</v>
      </c>
      <c r="G1138" s="11" t="s">
        <v>1956</v>
      </c>
      <c r="H1138" s="14">
        <v>8</v>
      </c>
      <c r="I1138" s="15" t="s">
        <v>2414</v>
      </c>
      <c r="J1138" s="19" t="s">
        <v>6794</v>
      </c>
      <c r="K1138" s="109" t="s">
        <v>6766</v>
      </c>
      <c r="L1138" s="109" t="s">
        <v>6795</v>
      </c>
      <c r="M1138" s="6" t="s">
        <v>6384</v>
      </c>
      <c r="N1138" s="6" t="s">
        <v>6796</v>
      </c>
      <c r="O1138" s="6" t="s">
        <v>6797</v>
      </c>
      <c r="V1138" t="s">
        <v>1436</v>
      </c>
    </row>
    <row r="1139" spans="2:22" hidden="1">
      <c r="B1139" s="9">
        <v>12</v>
      </c>
      <c r="C1139" s="10" t="s">
        <v>298</v>
      </c>
      <c r="D1139" s="11" t="s">
        <v>467</v>
      </c>
      <c r="E1139" s="12">
        <v>7</v>
      </c>
      <c r="F1139" s="13" t="s">
        <v>630</v>
      </c>
      <c r="G1139" s="11" t="s">
        <v>1956</v>
      </c>
      <c r="H1139" s="14">
        <v>9</v>
      </c>
      <c r="I1139" s="15" t="s">
        <v>2458</v>
      </c>
      <c r="J1139" s="19" t="s">
        <v>6798</v>
      </c>
      <c r="K1139" s="109" t="s">
        <v>6766</v>
      </c>
      <c r="L1139" s="109" t="s">
        <v>6799</v>
      </c>
      <c r="M1139" s="6" t="s">
        <v>6384</v>
      </c>
      <c r="N1139" s="6" t="s">
        <v>6800</v>
      </c>
      <c r="O1139" s="6" t="s">
        <v>6801</v>
      </c>
      <c r="V1139" t="s">
        <v>1420</v>
      </c>
    </row>
    <row r="1140" spans="2:22" hidden="1">
      <c r="B1140" s="9">
        <v>12</v>
      </c>
      <c r="C1140" s="10" t="s">
        <v>298</v>
      </c>
      <c r="D1140" s="11" t="s">
        <v>467</v>
      </c>
      <c r="E1140" s="12">
        <v>8</v>
      </c>
      <c r="F1140" s="13" t="s">
        <v>646</v>
      </c>
      <c r="G1140" s="11" t="s">
        <v>1957</v>
      </c>
      <c r="H1140" s="14">
        <v>1</v>
      </c>
      <c r="I1140" s="15" t="s">
        <v>2171</v>
      </c>
      <c r="J1140" s="19" t="s">
        <v>6802</v>
      </c>
      <c r="K1140" s="109" t="s">
        <v>6803</v>
      </c>
      <c r="L1140" s="109" t="s">
        <v>6804</v>
      </c>
      <c r="M1140" s="6" t="s">
        <v>6384</v>
      </c>
      <c r="N1140" s="6" t="s">
        <v>6805</v>
      </c>
      <c r="O1140" s="6" t="s">
        <v>6806</v>
      </c>
      <c r="V1140" t="s">
        <v>2611</v>
      </c>
    </row>
    <row r="1141" spans="2:22" hidden="1">
      <c r="B1141" s="9">
        <v>12</v>
      </c>
      <c r="C1141" s="10" t="s">
        <v>298</v>
      </c>
      <c r="D1141" s="11" t="s">
        <v>467</v>
      </c>
      <c r="E1141" s="12">
        <v>8</v>
      </c>
      <c r="F1141" s="13" t="s">
        <v>646</v>
      </c>
      <c r="G1141" s="11" t="s">
        <v>1957</v>
      </c>
      <c r="H1141" s="14">
        <v>2</v>
      </c>
      <c r="I1141" s="15" t="s">
        <v>2047</v>
      </c>
      <c r="J1141" s="19" t="s">
        <v>6807</v>
      </c>
      <c r="K1141" s="109" t="s">
        <v>6803</v>
      </c>
      <c r="L1141" s="109" t="s">
        <v>6808</v>
      </c>
      <c r="M1141" s="6" t="s">
        <v>6384</v>
      </c>
      <c r="N1141" s="6" t="s">
        <v>6809</v>
      </c>
      <c r="O1141" s="6" t="s">
        <v>6810</v>
      </c>
      <c r="V1141" t="s">
        <v>2398</v>
      </c>
    </row>
    <row r="1142" spans="2:22" hidden="1">
      <c r="B1142" s="9">
        <v>12</v>
      </c>
      <c r="C1142" s="10" t="s">
        <v>298</v>
      </c>
      <c r="D1142" s="11" t="s">
        <v>467</v>
      </c>
      <c r="E1142" s="12">
        <v>8</v>
      </c>
      <c r="F1142" s="13" t="s">
        <v>646</v>
      </c>
      <c r="G1142" s="11" t="s">
        <v>1957</v>
      </c>
      <c r="H1142" s="14">
        <v>3</v>
      </c>
      <c r="I1142" s="15" t="s">
        <v>2096</v>
      </c>
      <c r="J1142" s="19" t="s">
        <v>6811</v>
      </c>
      <c r="K1142" s="109" t="s">
        <v>6803</v>
      </c>
      <c r="L1142" s="109" t="s">
        <v>6812</v>
      </c>
      <c r="M1142" s="6" t="s">
        <v>6384</v>
      </c>
      <c r="N1142" s="6" t="s">
        <v>6813</v>
      </c>
      <c r="O1142" s="6" t="s">
        <v>6814</v>
      </c>
      <c r="V1142" t="s">
        <v>1622</v>
      </c>
    </row>
    <row r="1143" spans="2:22" hidden="1">
      <c r="B1143" s="9">
        <v>12</v>
      </c>
      <c r="C1143" s="10" t="s">
        <v>298</v>
      </c>
      <c r="D1143" s="11" t="s">
        <v>467</v>
      </c>
      <c r="E1143" s="12">
        <v>8</v>
      </c>
      <c r="F1143" s="13" t="s">
        <v>646</v>
      </c>
      <c r="G1143" s="11" t="s">
        <v>1957</v>
      </c>
      <c r="H1143" s="14">
        <v>4</v>
      </c>
      <c r="I1143" s="15" t="s">
        <v>2240</v>
      </c>
      <c r="J1143" s="19" t="s">
        <v>6815</v>
      </c>
      <c r="K1143" s="109" t="s">
        <v>6803</v>
      </c>
      <c r="L1143" s="109" t="s">
        <v>6816</v>
      </c>
      <c r="M1143" s="6" t="s">
        <v>6384</v>
      </c>
      <c r="N1143" s="6" t="s">
        <v>6817</v>
      </c>
      <c r="O1143" s="6" t="s">
        <v>6818</v>
      </c>
      <c r="V1143" t="s">
        <v>2417</v>
      </c>
    </row>
    <row r="1144" spans="2:22" hidden="1">
      <c r="B1144" s="9">
        <v>12</v>
      </c>
      <c r="C1144" s="10" t="s">
        <v>298</v>
      </c>
      <c r="D1144" s="11" t="s">
        <v>467</v>
      </c>
      <c r="E1144" s="12">
        <v>8</v>
      </c>
      <c r="F1144" s="13" t="s">
        <v>646</v>
      </c>
      <c r="G1144" s="11" t="s">
        <v>1957</v>
      </c>
      <c r="H1144" s="14">
        <v>5</v>
      </c>
      <c r="I1144" s="15" t="s">
        <v>2303</v>
      </c>
      <c r="J1144" s="19" t="s">
        <v>6819</v>
      </c>
      <c r="K1144" s="109" t="s">
        <v>6803</v>
      </c>
      <c r="L1144" s="109" t="s">
        <v>6820</v>
      </c>
      <c r="M1144" s="6" t="s">
        <v>6384</v>
      </c>
      <c r="N1144" s="6" t="s">
        <v>6821</v>
      </c>
      <c r="O1144" s="6" t="s">
        <v>6822</v>
      </c>
      <c r="V1144" t="s">
        <v>1089</v>
      </c>
    </row>
    <row r="1145" spans="2:22" hidden="1">
      <c r="B1145" s="9">
        <v>12</v>
      </c>
      <c r="C1145" s="10" t="s">
        <v>298</v>
      </c>
      <c r="D1145" s="11" t="s">
        <v>467</v>
      </c>
      <c r="E1145" s="12">
        <v>8</v>
      </c>
      <c r="F1145" s="13" t="s">
        <v>646</v>
      </c>
      <c r="G1145" s="11" t="s">
        <v>1957</v>
      </c>
      <c r="H1145" s="14">
        <v>6</v>
      </c>
      <c r="I1145" s="15" t="s">
        <v>1718</v>
      </c>
      <c r="J1145" s="19" t="s">
        <v>6823</v>
      </c>
      <c r="K1145" s="109" t="s">
        <v>6803</v>
      </c>
      <c r="L1145" s="109" t="s">
        <v>6824</v>
      </c>
      <c r="M1145" s="6" t="s">
        <v>6384</v>
      </c>
      <c r="N1145" s="6" t="s">
        <v>6825</v>
      </c>
      <c r="O1145" s="6" t="s">
        <v>6826</v>
      </c>
      <c r="V1145" t="s">
        <v>2352</v>
      </c>
    </row>
    <row r="1146" spans="2:22" hidden="1">
      <c r="B1146" s="9">
        <v>12</v>
      </c>
      <c r="C1146" s="10" t="s">
        <v>298</v>
      </c>
      <c r="D1146" s="11" t="s">
        <v>467</v>
      </c>
      <c r="E1146" s="12">
        <v>8</v>
      </c>
      <c r="F1146" s="13" t="s">
        <v>646</v>
      </c>
      <c r="G1146" s="11" t="s">
        <v>1957</v>
      </c>
      <c r="H1146" s="14">
        <v>7</v>
      </c>
      <c r="I1146" s="15" t="s">
        <v>2415</v>
      </c>
      <c r="J1146" s="19" t="s">
        <v>6827</v>
      </c>
      <c r="K1146" s="109" t="s">
        <v>6803</v>
      </c>
      <c r="L1146" s="109" t="s">
        <v>6828</v>
      </c>
      <c r="M1146" s="6" t="s">
        <v>6384</v>
      </c>
      <c r="N1146" s="6" t="s">
        <v>6829</v>
      </c>
      <c r="O1146" s="6" t="s">
        <v>6830</v>
      </c>
      <c r="V1146" t="s">
        <v>2513</v>
      </c>
    </row>
    <row r="1147" spans="2:22" hidden="1">
      <c r="B1147" s="9">
        <v>12</v>
      </c>
      <c r="C1147" s="10" t="s">
        <v>298</v>
      </c>
      <c r="D1147" s="11" t="s">
        <v>467</v>
      </c>
      <c r="E1147" s="12">
        <v>8</v>
      </c>
      <c r="F1147" s="13" t="s">
        <v>646</v>
      </c>
      <c r="G1147" s="11" t="s">
        <v>1957</v>
      </c>
      <c r="H1147" s="14">
        <v>8</v>
      </c>
      <c r="I1147" s="15" t="s">
        <v>2459</v>
      </c>
      <c r="J1147" s="19" t="s">
        <v>6831</v>
      </c>
      <c r="K1147" s="109" t="s">
        <v>6803</v>
      </c>
      <c r="L1147" s="109" t="s">
        <v>6832</v>
      </c>
      <c r="M1147" s="6" t="s">
        <v>6384</v>
      </c>
      <c r="N1147" s="6" t="s">
        <v>6833</v>
      </c>
      <c r="O1147" s="6" t="s">
        <v>6834</v>
      </c>
      <c r="V1147" t="s">
        <v>2388</v>
      </c>
    </row>
    <row r="1148" spans="2:22" hidden="1">
      <c r="B1148" s="9">
        <v>12</v>
      </c>
      <c r="C1148" s="10" t="s">
        <v>298</v>
      </c>
      <c r="D1148" s="11" t="s">
        <v>467</v>
      </c>
      <c r="E1148" s="12">
        <v>8</v>
      </c>
      <c r="F1148" s="13" t="s">
        <v>646</v>
      </c>
      <c r="G1148" s="11" t="s">
        <v>1957</v>
      </c>
      <c r="H1148" s="14">
        <v>9</v>
      </c>
      <c r="I1148" s="15" t="s">
        <v>2494</v>
      </c>
      <c r="J1148" s="19" t="s">
        <v>6835</v>
      </c>
      <c r="K1148" s="109" t="s">
        <v>6803</v>
      </c>
      <c r="L1148" s="109" t="s">
        <v>6836</v>
      </c>
      <c r="M1148" s="6" t="s">
        <v>6384</v>
      </c>
      <c r="N1148" s="6" t="s">
        <v>6837</v>
      </c>
      <c r="O1148" s="6" t="s">
        <v>6838</v>
      </c>
      <c r="V1148" t="s">
        <v>1533</v>
      </c>
    </row>
    <row r="1149" spans="2:22" hidden="1">
      <c r="B1149" s="9">
        <v>12</v>
      </c>
      <c r="C1149" s="10" t="s">
        <v>298</v>
      </c>
      <c r="D1149" s="11" t="s">
        <v>467</v>
      </c>
      <c r="E1149" s="12">
        <v>8</v>
      </c>
      <c r="F1149" s="13" t="s">
        <v>646</v>
      </c>
      <c r="G1149" s="11" t="s">
        <v>1957</v>
      </c>
      <c r="H1149" s="14">
        <v>10</v>
      </c>
      <c r="I1149" s="15" t="s">
        <v>646</v>
      </c>
      <c r="J1149" s="19" t="s">
        <v>6839</v>
      </c>
      <c r="K1149" s="109" t="s">
        <v>6803</v>
      </c>
      <c r="L1149" s="109" t="s">
        <v>6840</v>
      </c>
      <c r="M1149" s="6" t="s">
        <v>6384</v>
      </c>
      <c r="N1149" s="6" t="s">
        <v>6841</v>
      </c>
      <c r="O1149" s="6" t="s">
        <v>6842</v>
      </c>
      <c r="V1149" t="s">
        <v>1125</v>
      </c>
    </row>
    <row r="1150" spans="2:22" hidden="1">
      <c r="B1150" s="9">
        <v>12</v>
      </c>
      <c r="C1150" s="10" t="s">
        <v>298</v>
      </c>
      <c r="D1150" s="11" t="s">
        <v>467</v>
      </c>
      <c r="E1150" s="12">
        <v>9</v>
      </c>
      <c r="F1150" s="13" t="s">
        <v>505</v>
      </c>
      <c r="G1150" s="11" t="s">
        <v>1958</v>
      </c>
      <c r="H1150" s="14">
        <v>1</v>
      </c>
      <c r="I1150" s="15" t="s">
        <v>505</v>
      </c>
      <c r="J1150" s="19" t="s">
        <v>6843</v>
      </c>
      <c r="K1150" s="109" t="s">
        <v>6844</v>
      </c>
      <c r="L1150" s="109" t="s">
        <v>6845</v>
      </c>
      <c r="M1150" s="6" t="s">
        <v>6384</v>
      </c>
      <c r="N1150" s="6" t="s">
        <v>6846</v>
      </c>
      <c r="O1150" s="6" t="s">
        <v>6847</v>
      </c>
      <c r="V1150" t="s">
        <v>2351</v>
      </c>
    </row>
    <row r="1151" spans="2:22" hidden="1">
      <c r="B1151" s="9">
        <v>12</v>
      </c>
      <c r="C1151" s="10" t="s">
        <v>298</v>
      </c>
      <c r="D1151" s="11" t="s">
        <v>467</v>
      </c>
      <c r="E1151" s="12">
        <v>9</v>
      </c>
      <c r="F1151" s="13" t="s">
        <v>505</v>
      </c>
      <c r="G1151" s="11" t="s">
        <v>1958</v>
      </c>
      <c r="H1151" s="14">
        <v>2</v>
      </c>
      <c r="I1151" s="15" t="s">
        <v>450</v>
      </c>
      <c r="J1151" s="19" t="s">
        <v>6848</v>
      </c>
      <c r="K1151" s="109" t="s">
        <v>6844</v>
      </c>
      <c r="L1151" s="109" t="s">
        <v>6849</v>
      </c>
      <c r="M1151" s="6" t="s">
        <v>6384</v>
      </c>
      <c r="N1151" s="6" t="s">
        <v>6850</v>
      </c>
      <c r="O1151" s="6" t="s">
        <v>6851</v>
      </c>
      <c r="V1151" t="s">
        <v>1540</v>
      </c>
    </row>
    <row r="1152" spans="2:22" hidden="1">
      <c r="B1152" s="9">
        <v>12</v>
      </c>
      <c r="C1152" s="10" t="s">
        <v>298</v>
      </c>
      <c r="D1152" s="11" t="s">
        <v>467</v>
      </c>
      <c r="E1152" s="12">
        <v>9</v>
      </c>
      <c r="F1152" s="13" t="s">
        <v>505</v>
      </c>
      <c r="G1152" s="11" t="s">
        <v>1958</v>
      </c>
      <c r="H1152" s="14">
        <v>3</v>
      </c>
      <c r="I1152" s="15" t="s">
        <v>2097</v>
      </c>
      <c r="J1152" s="19" t="s">
        <v>6852</v>
      </c>
      <c r="K1152" s="109" t="s">
        <v>6844</v>
      </c>
      <c r="L1152" s="109" t="s">
        <v>6853</v>
      </c>
      <c r="M1152" s="6" t="s">
        <v>6384</v>
      </c>
      <c r="N1152" s="6" t="s">
        <v>6854</v>
      </c>
      <c r="O1152" s="6" t="s">
        <v>6855</v>
      </c>
      <c r="V1152" t="s">
        <v>2622</v>
      </c>
    </row>
    <row r="1153" spans="2:22" hidden="1">
      <c r="B1153" s="9">
        <v>12</v>
      </c>
      <c r="C1153" s="10" t="s">
        <v>298</v>
      </c>
      <c r="D1153" s="11" t="s">
        <v>467</v>
      </c>
      <c r="E1153" s="12">
        <v>9</v>
      </c>
      <c r="F1153" s="13" t="s">
        <v>505</v>
      </c>
      <c r="G1153" s="11" t="s">
        <v>1958</v>
      </c>
      <c r="H1153" s="14">
        <v>4</v>
      </c>
      <c r="I1153" s="15" t="s">
        <v>2241</v>
      </c>
      <c r="J1153" s="19" t="s">
        <v>6856</v>
      </c>
      <c r="K1153" s="109" t="s">
        <v>6844</v>
      </c>
      <c r="L1153" s="109" t="s">
        <v>6857</v>
      </c>
      <c r="M1153" s="6" t="s">
        <v>6384</v>
      </c>
      <c r="N1153" s="6" t="s">
        <v>6858</v>
      </c>
      <c r="O1153" s="6" t="s">
        <v>6859</v>
      </c>
      <c r="V1153" t="s">
        <v>1486</v>
      </c>
    </row>
    <row r="1154" spans="2:22" hidden="1">
      <c r="B1154" s="9">
        <v>12</v>
      </c>
      <c r="C1154" s="10" t="s">
        <v>298</v>
      </c>
      <c r="D1154" s="11" t="s">
        <v>467</v>
      </c>
      <c r="E1154" s="12">
        <v>9</v>
      </c>
      <c r="F1154" s="13" t="s">
        <v>505</v>
      </c>
      <c r="G1154" s="11" t="s">
        <v>1958</v>
      </c>
      <c r="H1154" s="14">
        <v>5</v>
      </c>
      <c r="I1154" s="15" t="s">
        <v>2304</v>
      </c>
      <c r="J1154" s="19" t="s">
        <v>6860</v>
      </c>
      <c r="K1154" s="109" t="s">
        <v>6844</v>
      </c>
      <c r="L1154" s="109" t="s">
        <v>6861</v>
      </c>
      <c r="M1154" s="6" t="s">
        <v>6384</v>
      </c>
      <c r="N1154" s="6" t="s">
        <v>6862</v>
      </c>
      <c r="O1154" s="6" t="s">
        <v>6863</v>
      </c>
      <c r="V1154" t="s">
        <v>1445</v>
      </c>
    </row>
    <row r="1155" spans="2:22" hidden="1">
      <c r="B1155" s="9">
        <v>12</v>
      </c>
      <c r="C1155" s="10" t="s">
        <v>298</v>
      </c>
      <c r="D1155" s="11" t="s">
        <v>467</v>
      </c>
      <c r="E1155" s="12">
        <v>9</v>
      </c>
      <c r="F1155" s="13" t="s">
        <v>505</v>
      </c>
      <c r="G1155" s="11" t="s">
        <v>1958</v>
      </c>
      <c r="H1155" s="14">
        <v>6</v>
      </c>
      <c r="I1155" s="15" t="s">
        <v>2364</v>
      </c>
      <c r="J1155" s="19" t="s">
        <v>6864</v>
      </c>
      <c r="K1155" s="109" t="s">
        <v>6844</v>
      </c>
      <c r="L1155" s="109" t="s">
        <v>6865</v>
      </c>
      <c r="M1155" s="6" t="s">
        <v>6384</v>
      </c>
      <c r="N1155" s="6" t="s">
        <v>6866</v>
      </c>
      <c r="O1155" s="6" t="s">
        <v>6867</v>
      </c>
      <c r="V1155" t="s">
        <v>2671</v>
      </c>
    </row>
    <row r="1156" spans="2:22" hidden="1">
      <c r="B1156" s="9">
        <v>12</v>
      </c>
      <c r="C1156" s="10" t="s">
        <v>298</v>
      </c>
      <c r="D1156" s="11" t="s">
        <v>467</v>
      </c>
      <c r="E1156" s="12">
        <v>9</v>
      </c>
      <c r="F1156" s="13" t="s">
        <v>505</v>
      </c>
      <c r="G1156" s="11" t="s">
        <v>1958</v>
      </c>
      <c r="H1156" s="14">
        <v>7</v>
      </c>
      <c r="I1156" s="15" t="s">
        <v>2416</v>
      </c>
      <c r="J1156" s="19" t="s">
        <v>6868</v>
      </c>
      <c r="K1156" s="109" t="s">
        <v>6844</v>
      </c>
      <c r="L1156" s="109" t="s">
        <v>6869</v>
      </c>
      <c r="M1156" s="6" t="s">
        <v>6384</v>
      </c>
      <c r="N1156" s="6" t="s">
        <v>6870</v>
      </c>
      <c r="O1156" s="6" t="s">
        <v>6871</v>
      </c>
      <c r="V1156" t="s">
        <v>1490</v>
      </c>
    </row>
    <row r="1157" spans="2:22" hidden="1">
      <c r="B1157" s="9">
        <v>12</v>
      </c>
      <c r="C1157" s="10" t="s">
        <v>298</v>
      </c>
      <c r="D1157" s="11" t="s">
        <v>467</v>
      </c>
      <c r="E1157" s="12">
        <v>9</v>
      </c>
      <c r="F1157" s="13" t="s">
        <v>505</v>
      </c>
      <c r="G1157" s="11" t="s">
        <v>1958</v>
      </c>
      <c r="H1157" s="14">
        <v>8</v>
      </c>
      <c r="I1157" s="15" t="s">
        <v>2460</v>
      </c>
      <c r="J1157" s="19" t="s">
        <v>6872</v>
      </c>
      <c r="K1157" s="109" t="s">
        <v>6844</v>
      </c>
      <c r="L1157" s="109" t="s">
        <v>6873</v>
      </c>
      <c r="M1157" s="6" t="s">
        <v>6384</v>
      </c>
      <c r="N1157" s="6" t="s">
        <v>6874</v>
      </c>
      <c r="O1157" s="6" t="s">
        <v>6875</v>
      </c>
      <c r="V1157" t="s">
        <v>1389</v>
      </c>
    </row>
    <row r="1158" spans="2:22" hidden="1">
      <c r="B1158" s="9">
        <v>12</v>
      </c>
      <c r="C1158" s="10" t="s">
        <v>298</v>
      </c>
      <c r="D1158" s="11" t="s">
        <v>467</v>
      </c>
      <c r="E1158" s="12">
        <v>9</v>
      </c>
      <c r="F1158" s="13" t="s">
        <v>505</v>
      </c>
      <c r="G1158" s="11" t="s">
        <v>1958</v>
      </c>
      <c r="H1158" s="14">
        <v>9</v>
      </c>
      <c r="I1158" s="15" t="s">
        <v>2495</v>
      </c>
      <c r="J1158" s="19" t="s">
        <v>6876</v>
      </c>
      <c r="K1158" s="109" t="s">
        <v>6844</v>
      </c>
      <c r="L1158" s="109" t="s">
        <v>6877</v>
      </c>
      <c r="M1158" s="6" t="s">
        <v>6384</v>
      </c>
      <c r="N1158" s="6" t="s">
        <v>6878</v>
      </c>
      <c r="O1158" s="6" t="s">
        <v>6879</v>
      </c>
      <c r="V1158" t="s">
        <v>1448</v>
      </c>
    </row>
    <row r="1159" spans="2:22" hidden="1">
      <c r="B1159" s="9">
        <v>13</v>
      </c>
      <c r="C1159" s="10" t="s">
        <v>307</v>
      </c>
      <c r="D1159" s="11" t="s">
        <v>468</v>
      </c>
      <c r="E1159" s="12">
        <v>1</v>
      </c>
      <c r="F1159" s="13" t="s">
        <v>677</v>
      </c>
      <c r="G1159" s="11" t="s">
        <v>1959</v>
      </c>
      <c r="H1159" s="14">
        <v>1</v>
      </c>
      <c r="I1159" s="15" t="s">
        <v>677</v>
      </c>
      <c r="J1159" s="19" t="s">
        <v>6880</v>
      </c>
      <c r="K1159" s="109" t="s">
        <v>6881</v>
      </c>
      <c r="L1159" s="109" t="s">
        <v>6882</v>
      </c>
      <c r="M1159" s="6" t="s">
        <v>6883</v>
      </c>
      <c r="N1159" s="6" t="s">
        <v>6884</v>
      </c>
      <c r="O1159" s="6" t="s">
        <v>6885</v>
      </c>
      <c r="V1159" t="s">
        <v>2685</v>
      </c>
    </row>
    <row r="1160" spans="2:22" hidden="1">
      <c r="B1160" s="9">
        <v>13</v>
      </c>
      <c r="C1160" s="10" t="s">
        <v>307</v>
      </c>
      <c r="D1160" s="11" t="s">
        <v>468</v>
      </c>
      <c r="E1160" s="12">
        <v>1</v>
      </c>
      <c r="F1160" s="13" t="s">
        <v>677</v>
      </c>
      <c r="G1160" s="11" t="s">
        <v>1959</v>
      </c>
      <c r="H1160" s="14">
        <v>2</v>
      </c>
      <c r="I1160" s="15" t="s">
        <v>1153</v>
      </c>
      <c r="J1160" s="19" t="s">
        <v>6886</v>
      </c>
      <c r="K1160" s="109" t="s">
        <v>6881</v>
      </c>
      <c r="L1160" s="109" t="s">
        <v>6887</v>
      </c>
      <c r="M1160" s="6" t="s">
        <v>6883</v>
      </c>
      <c r="N1160" s="6" t="s">
        <v>6888</v>
      </c>
      <c r="O1160" s="6" t="s">
        <v>6889</v>
      </c>
      <c r="V1160" t="s">
        <v>2433</v>
      </c>
    </row>
    <row r="1161" spans="2:22" hidden="1">
      <c r="B1161" s="9">
        <v>13</v>
      </c>
      <c r="C1161" s="10" t="s">
        <v>307</v>
      </c>
      <c r="D1161" s="11" t="s">
        <v>468</v>
      </c>
      <c r="E1161" s="12">
        <v>1</v>
      </c>
      <c r="F1161" s="13" t="s">
        <v>677</v>
      </c>
      <c r="G1161" s="11" t="s">
        <v>1959</v>
      </c>
      <c r="H1161" s="14">
        <v>3</v>
      </c>
      <c r="I1161" s="15" t="s">
        <v>2098</v>
      </c>
      <c r="J1161" s="19" t="s">
        <v>6890</v>
      </c>
      <c r="K1161" s="109" t="s">
        <v>6881</v>
      </c>
      <c r="L1161" s="109" t="s">
        <v>6891</v>
      </c>
      <c r="M1161" s="6" t="s">
        <v>6883</v>
      </c>
      <c r="N1161" s="6" t="s">
        <v>6892</v>
      </c>
      <c r="O1161" s="6" t="s">
        <v>6893</v>
      </c>
      <c r="V1161" t="s">
        <v>659</v>
      </c>
    </row>
    <row r="1162" spans="2:22" hidden="1">
      <c r="B1162" s="9">
        <v>13</v>
      </c>
      <c r="C1162" s="10" t="s">
        <v>307</v>
      </c>
      <c r="D1162" s="11" t="s">
        <v>468</v>
      </c>
      <c r="E1162" s="12">
        <v>1</v>
      </c>
      <c r="F1162" s="13" t="s">
        <v>677</v>
      </c>
      <c r="G1162" s="11" t="s">
        <v>1959</v>
      </c>
      <c r="H1162" s="14">
        <v>4</v>
      </c>
      <c r="I1162" s="15" t="s">
        <v>2172</v>
      </c>
      <c r="J1162" s="19" t="s">
        <v>6894</v>
      </c>
      <c r="K1162" s="109" t="s">
        <v>6881</v>
      </c>
      <c r="L1162" s="109" t="s">
        <v>6895</v>
      </c>
      <c r="M1162" s="6" t="s">
        <v>6883</v>
      </c>
      <c r="N1162" s="6" t="s">
        <v>6896</v>
      </c>
      <c r="O1162" s="6" t="s">
        <v>6897</v>
      </c>
      <c r="V1162" t="s">
        <v>2381</v>
      </c>
    </row>
    <row r="1163" spans="2:22" hidden="1">
      <c r="B1163" s="9">
        <v>13</v>
      </c>
      <c r="C1163" s="10" t="s">
        <v>307</v>
      </c>
      <c r="D1163" s="11" t="s">
        <v>468</v>
      </c>
      <c r="E1163" s="12">
        <v>1</v>
      </c>
      <c r="F1163" s="13" t="s">
        <v>677</v>
      </c>
      <c r="G1163" s="11" t="s">
        <v>1959</v>
      </c>
      <c r="H1163" s="14">
        <v>5</v>
      </c>
      <c r="I1163" s="15" t="s">
        <v>1178</v>
      </c>
      <c r="J1163" s="19" t="s">
        <v>6898</v>
      </c>
      <c r="K1163" s="109" t="s">
        <v>6881</v>
      </c>
      <c r="L1163" s="109" t="s">
        <v>6899</v>
      </c>
      <c r="M1163" s="6" t="s">
        <v>6883</v>
      </c>
      <c r="N1163" s="6" t="s">
        <v>6900</v>
      </c>
      <c r="O1163" s="6" t="s">
        <v>6901</v>
      </c>
      <c r="V1163" t="s">
        <v>1347</v>
      </c>
    </row>
    <row r="1164" spans="2:22" hidden="1">
      <c r="B1164" s="9">
        <v>13</v>
      </c>
      <c r="C1164" s="10" t="s">
        <v>307</v>
      </c>
      <c r="D1164" s="11" t="s">
        <v>468</v>
      </c>
      <c r="E1164" s="12">
        <v>1</v>
      </c>
      <c r="F1164" s="13" t="s">
        <v>677</v>
      </c>
      <c r="G1164" s="11" t="s">
        <v>1959</v>
      </c>
      <c r="H1164" s="14">
        <v>6</v>
      </c>
      <c r="I1164" s="15" t="s">
        <v>2305</v>
      </c>
      <c r="J1164" s="19" t="s">
        <v>6902</v>
      </c>
      <c r="K1164" s="109" t="s">
        <v>6881</v>
      </c>
      <c r="L1164" s="109" t="s">
        <v>6903</v>
      </c>
      <c r="M1164" s="6" t="s">
        <v>6883</v>
      </c>
      <c r="N1164" s="6" t="s">
        <v>6904</v>
      </c>
      <c r="O1164" s="6" t="s">
        <v>6905</v>
      </c>
      <c r="V1164" t="s">
        <v>1253</v>
      </c>
    </row>
    <row r="1165" spans="2:22" hidden="1">
      <c r="B1165" s="9">
        <v>13</v>
      </c>
      <c r="C1165" s="10" t="s">
        <v>307</v>
      </c>
      <c r="D1165" s="11" t="s">
        <v>468</v>
      </c>
      <c r="E1165" s="12">
        <v>1</v>
      </c>
      <c r="F1165" s="13" t="s">
        <v>677</v>
      </c>
      <c r="G1165" s="11" t="s">
        <v>1959</v>
      </c>
      <c r="H1165" s="14">
        <v>7</v>
      </c>
      <c r="I1165" s="15" t="s">
        <v>2365</v>
      </c>
      <c r="J1165" s="19" t="s">
        <v>6906</v>
      </c>
      <c r="K1165" s="109" t="s">
        <v>6881</v>
      </c>
      <c r="L1165" s="109" t="s">
        <v>6907</v>
      </c>
      <c r="M1165" s="6" t="s">
        <v>6883</v>
      </c>
      <c r="N1165" s="6" t="s">
        <v>6908</v>
      </c>
      <c r="O1165" s="6" t="s">
        <v>6909</v>
      </c>
      <c r="V1165" t="s">
        <v>2505</v>
      </c>
    </row>
    <row r="1166" spans="2:22" hidden="1">
      <c r="B1166" s="9">
        <v>13</v>
      </c>
      <c r="C1166" s="10" t="s">
        <v>307</v>
      </c>
      <c r="D1166" s="11" t="s">
        <v>468</v>
      </c>
      <c r="E1166" s="12">
        <v>1</v>
      </c>
      <c r="F1166" s="13" t="s">
        <v>677</v>
      </c>
      <c r="G1166" s="11" t="s">
        <v>1959</v>
      </c>
      <c r="H1166" s="14">
        <v>8</v>
      </c>
      <c r="I1166" s="15" t="s">
        <v>2417</v>
      </c>
      <c r="J1166" s="19" t="s">
        <v>6910</v>
      </c>
      <c r="K1166" s="109" t="s">
        <v>6881</v>
      </c>
      <c r="L1166" s="109" t="s">
        <v>6911</v>
      </c>
      <c r="M1166" s="6" t="s">
        <v>6883</v>
      </c>
      <c r="N1166" s="6" t="s">
        <v>6912</v>
      </c>
      <c r="O1166" s="6" t="s">
        <v>6913</v>
      </c>
      <c r="V1166" t="s">
        <v>1509</v>
      </c>
    </row>
    <row r="1167" spans="2:22" hidden="1">
      <c r="B1167" s="9">
        <v>13</v>
      </c>
      <c r="C1167" s="10" t="s">
        <v>307</v>
      </c>
      <c r="D1167" s="11" t="s">
        <v>468</v>
      </c>
      <c r="E1167" s="12">
        <v>1</v>
      </c>
      <c r="F1167" s="13" t="s">
        <v>677</v>
      </c>
      <c r="G1167" s="11" t="s">
        <v>1959</v>
      </c>
      <c r="H1167" s="14">
        <v>9</v>
      </c>
      <c r="I1167" s="15" t="s">
        <v>2461</v>
      </c>
      <c r="J1167" s="19" t="s">
        <v>6914</v>
      </c>
      <c r="K1167" s="109" t="s">
        <v>6881</v>
      </c>
      <c r="L1167" s="109" t="s">
        <v>6915</v>
      </c>
      <c r="M1167" s="6" t="s">
        <v>6883</v>
      </c>
      <c r="N1167" s="6" t="s">
        <v>6916</v>
      </c>
      <c r="O1167" s="6" t="s">
        <v>6917</v>
      </c>
      <c r="V1167" t="s">
        <v>385</v>
      </c>
    </row>
    <row r="1168" spans="2:22" hidden="1">
      <c r="B1168" s="9">
        <v>13</v>
      </c>
      <c r="C1168" s="10" t="s">
        <v>307</v>
      </c>
      <c r="D1168" s="11" t="s">
        <v>468</v>
      </c>
      <c r="E1168" s="12">
        <v>1</v>
      </c>
      <c r="F1168" s="13" t="s">
        <v>677</v>
      </c>
      <c r="G1168" s="11" t="s">
        <v>1959</v>
      </c>
      <c r="H1168" s="14">
        <v>10</v>
      </c>
      <c r="I1168" s="15" t="s">
        <v>2496</v>
      </c>
      <c r="J1168" s="19" t="s">
        <v>6918</v>
      </c>
      <c r="K1168" s="109" t="s">
        <v>6881</v>
      </c>
      <c r="L1168" s="109" t="s">
        <v>6919</v>
      </c>
      <c r="M1168" s="6" t="s">
        <v>6883</v>
      </c>
      <c r="N1168" s="6" t="s">
        <v>6920</v>
      </c>
      <c r="O1168" s="6" t="s">
        <v>6921</v>
      </c>
      <c r="V1168" t="s">
        <v>1328</v>
      </c>
    </row>
    <row r="1169" spans="2:22" hidden="1">
      <c r="B1169" s="9">
        <v>13</v>
      </c>
      <c r="C1169" s="10" t="s">
        <v>307</v>
      </c>
      <c r="D1169" s="11" t="s">
        <v>468</v>
      </c>
      <c r="E1169" s="12">
        <v>1</v>
      </c>
      <c r="F1169" s="13" t="s">
        <v>677</v>
      </c>
      <c r="G1169" s="11" t="s">
        <v>1959</v>
      </c>
      <c r="H1169" s="14">
        <v>11</v>
      </c>
      <c r="I1169" s="15" t="s">
        <v>2555</v>
      </c>
      <c r="J1169" s="19" t="s">
        <v>6922</v>
      </c>
      <c r="K1169" s="109" t="s">
        <v>6881</v>
      </c>
      <c r="L1169" s="109" t="s">
        <v>6923</v>
      </c>
      <c r="M1169" s="6" t="s">
        <v>6883</v>
      </c>
      <c r="N1169" s="6" t="s">
        <v>6924</v>
      </c>
      <c r="O1169" s="6" t="s">
        <v>6925</v>
      </c>
      <c r="V1169" t="s">
        <v>2692</v>
      </c>
    </row>
    <row r="1170" spans="2:22" hidden="1">
      <c r="B1170" s="9">
        <v>13</v>
      </c>
      <c r="C1170" s="10" t="s">
        <v>307</v>
      </c>
      <c r="D1170" s="11" t="s">
        <v>468</v>
      </c>
      <c r="E1170" s="12">
        <v>2</v>
      </c>
      <c r="F1170" s="13" t="s">
        <v>308</v>
      </c>
      <c r="G1170" s="11" t="s">
        <v>1960</v>
      </c>
      <c r="H1170" s="14">
        <v>1</v>
      </c>
      <c r="I1170" s="15" t="s">
        <v>308</v>
      </c>
      <c r="J1170" s="19" t="s">
        <v>6926</v>
      </c>
      <c r="K1170" s="109" t="s">
        <v>6927</v>
      </c>
      <c r="L1170" s="109" t="s">
        <v>6928</v>
      </c>
      <c r="M1170" s="6" t="s">
        <v>6883</v>
      </c>
      <c r="N1170" s="6" t="s">
        <v>6929</v>
      </c>
      <c r="O1170" s="6" t="s">
        <v>6930</v>
      </c>
      <c r="V1170" t="s">
        <v>2699</v>
      </c>
    </row>
    <row r="1171" spans="2:22" hidden="1">
      <c r="B1171" s="9">
        <v>13</v>
      </c>
      <c r="C1171" s="10" t="s">
        <v>307</v>
      </c>
      <c r="D1171" s="11" t="s">
        <v>468</v>
      </c>
      <c r="E1171" s="12">
        <v>2</v>
      </c>
      <c r="F1171" s="13" t="s">
        <v>308</v>
      </c>
      <c r="G1171" s="11" t="s">
        <v>1960</v>
      </c>
      <c r="H1171" s="14">
        <v>2</v>
      </c>
      <c r="I1171" s="15" t="s">
        <v>2173</v>
      </c>
      <c r="J1171" s="19" t="s">
        <v>6931</v>
      </c>
      <c r="K1171" s="109" t="s">
        <v>6927</v>
      </c>
      <c r="L1171" s="109" t="s">
        <v>6932</v>
      </c>
      <c r="M1171" s="6" t="s">
        <v>6883</v>
      </c>
      <c r="N1171" s="6" t="s">
        <v>6933</v>
      </c>
      <c r="O1171" s="6" t="s">
        <v>6934</v>
      </c>
      <c r="V1171" t="s">
        <v>1563</v>
      </c>
    </row>
    <row r="1172" spans="2:22" hidden="1">
      <c r="B1172" s="9">
        <v>13</v>
      </c>
      <c r="C1172" s="10" t="s">
        <v>307</v>
      </c>
      <c r="D1172" s="11" t="s">
        <v>468</v>
      </c>
      <c r="E1172" s="12">
        <v>2</v>
      </c>
      <c r="F1172" s="13" t="s">
        <v>308</v>
      </c>
      <c r="G1172" s="11" t="s">
        <v>1960</v>
      </c>
      <c r="H1172" s="14">
        <v>3</v>
      </c>
      <c r="I1172" s="15" t="s">
        <v>2242</v>
      </c>
      <c r="J1172" s="19" t="s">
        <v>6935</v>
      </c>
      <c r="K1172" s="109" t="s">
        <v>6927</v>
      </c>
      <c r="L1172" s="109" t="s">
        <v>6936</v>
      </c>
      <c r="M1172" s="6" t="s">
        <v>6883</v>
      </c>
      <c r="N1172" s="6" t="s">
        <v>6937</v>
      </c>
      <c r="O1172" s="6" t="s">
        <v>6938</v>
      </c>
      <c r="V1172" t="s">
        <v>2475</v>
      </c>
    </row>
    <row r="1173" spans="2:22" hidden="1">
      <c r="B1173" s="9">
        <v>13</v>
      </c>
      <c r="C1173" s="10" t="s">
        <v>307</v>
      </c>
      <c r="D1173" s="11" t="s">
        <v>468</v>
      </c>
      <c r="E1173" s="12">
        <v>2</v>
      </c>
      <c r="F1173" s="13" t="s">
        <v>308</v>
      </c>
      <c r="G1173" s="11" t="s">
        <v>1960</v>
      </c>
      <c r="H1173" s="14">
        <v>4</v>
      </c>
      <c r="I1173" s="15" t="s">
        <v>2306</v>
      </c>
      <c r="J1173" s="19" t="s">
        <v>6939</v>
      </c>
      <c r="K1173" s="109" t="s">
        <v>6927</v>
      </c>
      <c r="L1173" s="109" t="s">
        <v>6940</v>
      </c>
      <c r="M1173" s="6" t="s">
        <v>6883</v>
      </c>
      <c r="N1173" s="6" t="s">
        <v>6941</v>
      </c>
      <c r="O1173" s="6" t="s">
        <v>6942</v>
      </c>
      <c r="V1173" t="s">
        <v>1694</v>
      </c>
    </row>
    <row r="1174" spans="2:22" hidden="1">
      <c r="B1174" s="9">
        <v>13</v>
      </c>
      <c r="C1174" s="10" t="s">
        <v>307</v>
      </c>
      <c r="D1174" s="11" t="s">
        <v>468</v>
      </c>
      <c r="E1174" s="12">
        <v>2</v>
      </c>
      <c r="F1174" s="13" t="s">
        <v>308</v>
      </c>
      <c r="G1174" s="11" t="s">
        <v>1960</v>
      </c>
      <c r="H1174" s="14">
        <v>5</v>
      </c>
      <c r="I1174" s="15" t="s">
        <v>2366</v>
      </c>
      <c r="J1174" s="19" t="s">
        <v>6943</v>
      </c>
      <c r="K1174" s="109" t="s">
        <v>6927</v>
      </c>
      <c r="L1174" s="109" t="s">
        <v>6944</v>
      </c>
      <c r="M1174" s="6" t="s">
        <v>6883</v>
      </c>
      <c r="N1174" s="6" t="s">
        <v>6945</v>
      </c>
      <c r="O1174" s="6" t="s">
        <v>6946</v>
      </c>
      <c r="V1174" t="s">
        <v>558</v>
      </c>
    </row>
    <row r="1175" spans="2:22" hidden="1">
      <c r="B1175" s="9">
        <v>13</v>
      </c>
      <c r="C1175" s="10" t="s">
        <v>307</v>
      </c>
      <c r="D1175" s="11" t="s">
        <v>468</v>
      </c>
      <c r="E1175" s="12">
        <v>2</v>
      </c>
      <c r="F1175" s="13" t="s">
        <v>308</v>
      </c>
      <c r="G1175" s="11" t="s">
        <v>1960</v>
      </c>
      <c r="H1175" s="14">
        <v>6</v>
      </c>
      <c r="I1175" s="15" t="s">
        <v>2418</v>
      </c>
      <c r="J1175" s="19" t="s">
        <v>6947</v>
      </c>
      <c r="K1175" s="109" t="s">
        <v>6927</v>
      </c>
      <c r="L1175" s="109" t="s">
        <v>6948</v>
      </c>
      <c r="M1175" s="6" t="s">
        <v>6883</v>
      </c>
      <c r="N1175" s="6" t="s">
        <v>6949</v>
      </c>
      <c r="O1175" s="6" t="s">
        <v>6950</v>
      </c>
      <c r="V1175" t="s">
        <v>2341</v>
      </c>
    </row>
    <row r="1176" spans="2:22" hidden="1">
      <c r="B1176" s="9">
        <v>13</v>
      </c>
      <c r="C1176" s="10" t="s">
        <v>307</v>
      </c>
      <c r="D1176" s="11" t="s">
        <v>468</v>
      </c>
      <c r="E1176" s="12">
        <v>2</v>
      </c>
      <c r="F1176" s="13" t="s">
        <v>308</v>
      </c>
      <c r="G1176" s="11" t="s">
        <v>1960</v>
      </c>
      <c r="H1176" s="14">
        <v>7</v>
      </c>
      <c r="I1176" s="15" t="s">
        <v>2462</v>
      </c>
      <c r="J1176" s="19" t="s">
        <v>6951</v>
      </c>
      <c r="K1176" s="109" t="s">
        <v>6927</v>
      </c>
      <c r="L1176" s="109" t="s">
        <v>6952</v>
      </c>
      <c r="M1176" s="6" t="s">
        <v>6883</v>
      </c>
      <c r="N1176" s="6" t="s">
        <v>6953</v>
      </c>
      <c r="O1176" s="6" t="s">
        <v>6954</v>
      </c>
      <c r="V1176" t="s">
        <v>2216</v>
      </c>
    </row>
    <row r="1177" spans="2:22" hidden="1">
      <c r="B1177" s="9">
        <v>13</v>
      </c>
      <c r="C1177" s="10" t="s">
        <v>307</v>
      </c>
      <c r="D1177" s="11" t="s">
        <v>468</v>
      </c>
      <c r="E1177" s="12">
        <v>2</v>
      </c>
      <c r="F1177" s="13" t="s">
        <v>308</v>
      </c>
      <c r="G1177" s="11" t="s">
        <v>1960</v>
      </c>
      <c r="H1177" s="14">
        <v>8</v>
      </c>
      <c r="I1177" s="15" t="s">
        <v>2099</v>
      </c>
      <c r="J1177" s="19" t="s">
        <v>6955</v>
      </c>
      <c r="K1177" s="109" t="s">
        <v>6927</v>
      </c>
      <c r="L1177" s="109" t="s">
        <v>6956</v>
      </c>
      <c r="M1177" s="6" t="s">
        <v>6883</v>
      </c>
      <c r="N1177" s="6" t="s">
        <v>6957</v>
      </c>
      <c r="O1177" s="6" t="s">
        <v>6958</v>
      </c>
      <c r="V1177" t="s">
        <v>2666</v>
      </c>
    </row>
    <row r="1178" spans="2:22" hidden="1">
      <c r="B1178" s="9">
        <v>13</v>
      </c>
      <c r="C1178" s="10" t="s">
        <v>307</v>
      </c>
      <c r="D1178" s="11" t="s">
        <v>468</v>
      </c>
      <c r="E1178" s="12">
        <v>3</v>
      </c>
      <c r="F1178" s="13" t="s">
        <v>397</v>
      </c>
      <c r="G1178" s="11" t="s">
        <v>1961</v>
      </c>
      <c r="H1178" s="14">
        <v>1</v>
      </c>
      <c r="I1178" s="15" t="s">
        <v>397</v>
      </c>
      <c r="J1178" s="19" t="s">
        <v>6959</v>
      </c>
      <c r="K1178" s="109" t="s">
        <v>6960</v>
      </c>
      <c r="L1178" s="109" t="s">
        <v>6961</v>
      </c>
      <c r="M1178" s="6" t="s">
        <v>6883</v>
      </c>
      <c r="N1178" s="6" t="s">
        <v>6962</v>
      </c>
      <c r="O1178" s="6" t="s">
        <v>6963</v>
      </c>
      <c r="V1178" t="s">
        <v>2535</v>
      </c>
    </row>
    <row r="1179" spans="2:22" hidden="1">
      <c r="B1179" s="9">
        <v>13</v>
      </c>
      <c r="C1179" s="10" t="s">
        <v>307</v>
      </c>
      <c r="D1179" s="11" t="s">
        <v>468</v>
      </c>
      <c r="E1179" s="12">
        <v>3</v>
      </c>
      <c r="F1179" s="13" t="s">
        <v>397</v>
      </c>
      <c r="G1179" s="11" t="s">
        <v>1961</v>
      </c>
      <c r="H1179" s="14">
        <v>2</v>
      </c>
      <c r="I1179" s="15" t="s">
        <v>915</v>
      </c>
      <c r="J1179" s="19" t="s">
        <v>6964</v>
      </c>
      <c r="K1179" s="109" t="s">
        <v>6960</v>
      </c>
      <c r="L1179" s="109" t="s">
        <v>6965</v>
      </c>
      <c r="M1179" s="6" t="s">
        <v>6883</v>
      </c>
      <c r="N1179" s="6" t="s">
        <v>6966</v>
      </c>
      <c r="O1179" s="6" t="s">
        <v>6967</v>
      </c>
      <c r="V1179" t="s">
        <v>1329</v>
      </c>
    </row>
    <row r="1180" spans="2:22" hidden="1">
      <c r="B1180" s="9">
        <v>13</v>
      </c>
      <c r="C1180" s="10" t="s">
        <v>307</v>
      </c>
      <c r="D1180" s="11" t="s">
        <v>468</v>
      </c>
      <c r="E1180" s="12">
        <v>3</v>
      </c>
      <c r="F1180" s="13" t="s">
        <v>397</v>
      </c>
      <c r="G1180" s="11" t="s">
        <v>1961</v>
      </c>
      <c r="H1180" s="14">
        <v>3</v>
      </c>
      <c r="I1180" s="15" t="s">
        <v>2174</v>
      </c>
      <c r="J1180" s="19" t="s">
        <v>6968</v>
      </c>
      <c r="K1180" s="109" t="s">
        <v>6960</v>
      </c>
      <c r="L1180" s="109" t="s">
        <v>6969</v>
      </c>
      <c r="M1180" s="6" t="s">
        <v>6883</v>
      </c>
      <c r="N1180" s="6" t="s">
        <v>6970</v>
      </c>
      <c r="O1180" s="6" t="s">
        <v>6971</v>
      </c>
      <c r="V1180" t="s">
        <v>1334</v>
      </c>
    </row>
    <row r="1181" spans="2:22" hidden="1">
      <c r="B1181" s="9">
        <v>13</v>
      </c>
      <c r="C1181" s="10" t="s">
        <v>307</v>
      </c>
      <c r="D1181" s="11" t="s">
        <v>468</v>
      </c>
      <c r="E1181" s="12">
        <v>3</v>
      </c>
      <c r="F1181" s="13" t="s">
        <v>397</v>
      </c>
      <c r="G1181" s="11" t="s">
        <v>1961</v>
      </c>
      <c r="H1181" s="14">
        <v>4</v>
      </c>
      <c r="I1181" s="15" t="s">
        <v>2243</v>
      </c>
      <c r="J1181" s="19" t="s">
        <v>6972</v>
      </c>
      <c r="K1181" s="109" t="s">
        <v>6960</v>
      </c>
      <c r="L1181" s="109" t="s">
        <v>6973</v>
      </c>
      <c r="M1181" s="6" t="s">
        <v>6883</v>
      </c>
      <c r="N1181" s="6" t="s">
        <v>6974</v>
      </c>
      <c r="O1181" s="6" t="s">
        <v>6975</v>
      </c>
      <c r="V1181" t="s">
        <v>1407</v>
      </c>
    </row>
    <row r="1182" spans="2:22" hidden="1">
      <c r="B1182" s="9">
        <v>13</v>
      </c>
      <c r="C1182" s="10" t="s">
        <v>307</v>
      </c>
      <c r="D1182" s="11" t="s">
        <v>468</v>
      </c>
      <c r="E1182" s="12">
        <v>3</v>
      </c>
      <c r="F1182" s="13" t="s">
        <v>397</v>
      </c>
      <c r="G1182" s="11" t="s">
        <v>1961</v>
      </c>
      <c r="H1182" s="14">
        <v>5</v>
      </c>
      <c r="I1182" s="15" t="s">
        <v>2307</v>
      </c>
      <c r="J1182" s="19" t="s">
        <v>6976</v>
      </c>
      <c r="K1182" s="109" t="s">
        <v>6960</v>
      </c>
      <c r="L1182" s="109" t="s">
        <v>6977</v>
      </c>
      <c r="M1182" s="6" t="s">
        <v>6883</v>
      </c>
      <c r="N1182" s="6" t="s">
        <v>6978</v>
      </c>
      <c r="O1182" s="6" t="s">
        <v>6979</v>
      </c>
      <c r="V1182" t="s">
        <v>1353</v>
      </c>
    </row>
    <row r="1183" spans="2:22" hidden="1">
      <c r="B1183" s="9">
        <v>13</v>
      </c>
      <c r="C1183" s="10" t="s">
        <v>307</v>
      </c>
      <c r="D1183" s="11" t="s">
        <v>468</v>
      </c>
      <c r="E1183" s="12">
        <v>3</v>
      </c>
      <c r="F1183" s="13" t="s">
        <v>397</v>
      </c>
      <c r="G1183" s="11" t="s">
        <v>1961</v>
      </c>
      <c r="H1183" s="14">
        <v>6</v>
      </c>
      <c r="I1183" s="15" t="s">
        <v>2367</v>
      </c>
      <c r="J1183" s="19" t="s">
        <v>6980</v>
      </c>
      <c r="K1183" s="109" t="s">
        <v>6960</v>
      </c>
      <c r="L1183" s="109" t="s">
        <v>6981</v>
      </c>
      <c r="M1183" s="6" t="s">
        <v>6883</v>
      </c>
      <c r="N1183" s="6" t="s">
        <v>6982</v>
      </c>
      <c r="O1183" s="6" t="s">
        <v>6983</v>
      </c>
      <c r="V1183" t="s">
        <v>1496</v>
      </c>
    </row>
    <row r="1184" spans="2:22" hidden="1">
      <c r="B1184" s="9">
        <v>13</v>
      </c>
      <c r="C1184" s="10" t="s">
        <v>307</v>
      </c>
      <c r="D1184" s="11" t="s">
        <v>468</v>
      </c>
      <c r="E1184" s="12">
        <v>4</v>
      </c>
      <c r="F1184" s="13" t="s">
        <v>529</v>
      </c>
      <c r="G1184" s="11" t="s">
        <v>1962</v>
      </c>
      <c r="H1184" s="14">
        <v>1</v>
      </c>
      <c r="I1184" s="15" t="s">
        <v>529</v>
      </c>
      <c r="J1184" s="19" t="s">
        <v>6984</v>
      </c>
      <c r="K1184" s="109" t="s">
        <v>6985</v>
      </c>
      <c r="L1184" s="109" t="s">
        <v>6986</v>
      </c>
      <c r="M1184" s="6" t="s">
        <v>6883</v>
      </c>
      <c r="N1184" s="6" t="s">
        <v>6987</v>
      </c>
      <c r="O1184" s="6" t="s">
        <v>6988</v>
      </c>
      <c r="V1184" t="s">
        <v>263</v>
      </c>
    </row>
    <row r="1185" spans="2:22" hidden="1">
      <c r="B1185" s="9">
        <v>13</v>
      </c>
      <c r="C1185" s="10" t="s">
        <v>307</v>
      </c>
      <c r="D1185" s="11" t="s">
        <v>468</v>
      </c>
      <c r="E1185" s="12">
        <v>4</v>
      </c>
      <c r="F1185" s="13" t="s">
        <v>529</v>
      </c>
      <c r="G1185" s="11" t="s">
        <v>1962</v>
      </c>
      <c r="H1185" s="14">
        <v>2</v>
      </c>
      <c r="I1185" s="15" t="s">
        <v>2100</v>
      </c>
      <c r="J1185" s="19" t="s">
        <v>6989</v>
      </c>
      <c r="K1185" s="109" t="s">
        <v>6985</v>
      </c>
      <c r="L1185" s="109" t="s">
        <v>6990</v>
      </c>
      <c r="M1185" s="6" t="s">
        <v>6883</v>
      </c>
      <c r="N1185" s="6" t="s">
        <v>6991</v>
      </c>
      <c r="O1185" s="6" t="s">
        <v>6992</v>
      </c>
      <c r="V1185" t="s">
        <v>1504</v>
      </c>
    </row>
    <row r="1186" spans="2:22" hidden="1">
      <c r="B1186" s="9">
        <v>13</v>
      </c>
      <c r="C1186" s="10" t="s">
        <v>307</v>
      </c>
      <c r="D1186" s="11" t="s">
        <v>468</v>
      </c>
      <c r="E1186" s="12">
        <v>4</v>
      </c>
      <c r="F1186" s="13" t="s">
        <v>529</v>
      </c>
      <c r="G1186" s="11" t="s">
        <v>1962</v>
      </c>
      <c r="H1186" s="14">
        <v>3</v>
      </c>
      <c r="I1186" s="15" t="s">
        <v>1448</v>
      </c>
      <c r="J1186" s="19" t="s">
        <v>6993</v>
      </c>
      <c r="K1186" s="109" t="s">
        <v>6985</v>
      </c>
      <c r="L1186" s="109" t="s">
        <v>6994</v>
      </c>
      <c r="M1186" s="6" t="s">
        <v>6883</v>
      </c>
      <c r="N1186" s="6" t="s">
        <v>6995</v>
      </c>
      <c r="O1186" s="6" t="s">
        <v>6996</v>
      </c>
      <c r="V1186" t="s">
        <v>2393</v>
      </c>
    </row>
    <row r="1187" spans="2:22" hidden="1">
      <c r="B1187" s="9">
        <v>13</v>
      </c>
      <c r="C1187" s="10" t="s">
        <v>307</v>
      </c>
      <c r="D1187" s="11" t="s">
        <v>468</v>
      </c>
      <c r="E1187" s="12">
        <v>5</v>
      </c>
      <c r="F1187" s="13" t="s">
        <v>573</v>
      </c>
      <c r="G1187" s="11" t="s">
        <v>1963</v>
      </c>
      <c r="H1187" s="14">
        <v>1</v>
      </c>
      <c r="I1187" s="15" t="s">
        <v>573</v>
      </c>
      <c r="J1187" s="19" t="s">
        <v>6997</v>
      </c>
      <c r="K1187" s="109" t="s">
        <v>6998</v>
      </c>
      <c r="L1187" s="109" t="s">
        <v>6999</v>
      </c>
      <c r="M1187" s="6" t="s">
        <v>6883</v>
      </c>
      <c r="N1187" s="6" t="s">
        <v>7000</v>
      </c>
      <c r="O1187" s="6" t="s">
        <v>7001</v>
      </c>
      <c r="V1187" t="s">
        <v>1414</v>
      </c>
    </row>
    <row r="1188" spans="2:22" hidden="1">
      <c r="B1188" s="9">
        <v>13</v>
      </c>
      <c r="C1188" s="10" t="s">
        <v>307</v>
      </c>
      <c r="D1188" s="11" t="s">
        <v>468</v>
      </c>
      <c r="E1188" s="12">
        <v>5</v>
      </c>
      <c r="F1188" s="13" t="s">
        <v>573</v>
      </c>
      <c r="G1188" s="11" t="s">
        <v>1963</v>
      </c>
      <c r="H1188" s="14">
        <v>2</v>
      </c>
      <c r="I1188" s="15" t="s">
        <v>2048</v>
      </c>
      <c r="J1188" s="19" t="s">
        <v>7002</v>
      </c>
      <c r="K1188" s="109" t="s">
        <v>6998</v>
      </c>
      <c r="L1188" s="109" t="s">
        <v>7003</v>
      </c>
      <c r="M1188" s="6" t="s">
        <v>6883</v>
      </c>
      <c r="N1188" s="6" t="s">
        <v>7004</v>
      </c>
      <c r="O1188" s="6" t="s">
        <v>7005</v>
      </c>
      <c r="V1188" t="s">
        <v>1419</v>
      </c>
    </row>
    <row r="1189" spans="2:22" hidden="1">
      <c r="B1189" s="9">
        <v>13</v>
      </c>
      <c r="C1189" s="10" t="s">
        <v>307</v>
      </c>
      <c r="D1189" s="11" t="s">
        <v>468</v>
      </c>
      <c r="E1189" s="12">
        <v>5</v>
      </c>
      <c r="F1189" s="13" t="s">
        <v>573</v>
      </c>
      <c r="G1189" s="11" t="s">
        <v>1963</v>
      </c>
      <c r="H1189" s="14">
        <v>3</v>
      </c>
      <c r="I1189" s="15" t="s">
        <v>2101</v>
      </c>
      <c r="J1189" s="19" t="s">
        <v>7006</v>
      </c>
      <c r="K1189" s="109" t="s">
        <v>6998</v>
      </c>
      <c r="L1189" s="109" t="s">
        <v>7007</v>
      </c>
      <c r="M1189" s="6" t="s">
        <v>6883</v>
      </c>
      <c r="N1189" s="6" t="s">
        <v>7008</v>
      </c>
      <c r="O1189" s="6" t="s">
        <v>7009</v>
      </c>
      <c r="V1189" t="s">
        <v>1755</v>
      </c>
    </row>
    <row r="1190" spans="2:22" hidden="1">
      <c r="B1190" s="9">
        <v>13</v>
      </c>
      <c r="C1190" s="10" t="s">
        <v>307</v>
      </c>
      <c r="D1190" s="11" t="s">
        <v>468</v>
      </c>
      <c r="E1190" s="12">
        <v>5</v>
      </c>
      <c r="F1190" s="13" t="s">
        <v>573</v>
      </c>
      <c r="G1190" s="11" t="s">
        <v>1963</v>
      </c>
      <c r="H1190" s="14">
        <v>4</v>
      </c>
      <c r="I1190" s="15" t="s">
        <v>2175</v>
      </c>
      <c r="J1190" s="19" t="s">
        <v>7010</v>
      </c>
      <c r="K1190" s="109" t="s">
        <v>6998</v>
      </c>
      <c r="L1190" s="109" t="s">
        <v>7011</v>
      </c>
      <c r="M1190" s="6" t="s">
        <v>6883</v>
      </c>
      <c r="N1190" s="6" t="s">
        <v>7012</v>
      </c>
      <c r="O1190" s="6" t="s">
        <v>7013</v>
      </c>
      <c r="V1190" t="s">
        <v>1205</v>
      </c>
    </row>
    <row r="1191" spans="2:22" hidden="1">
      <c r="B1191" s="9">
        <v>13</v>
      </c>
      <c r="C1191" s="10" t="s">
        <v>307</v>
      </c>
      <c r="D1191" s="11" t="s">
        <v>468</v>
      </c>
      <c r="E1191" s="12">
        <v>6</v>
      </c>
      <c r="F1191" s="13" t="s">
        <v>593</v>
      </c>
      <c r="G1191" s="11" t="s">
        <v>1964</v>
      </c>
      <c r="H1191" s="14">
        <v>1</v>
      </c>
      <c r="I1191" s="15" t="s">
        <v>593</v>
      </c>
      <c r="J1191" s="19" t="s">
        <v>7014</v>
      </c>
      <c r="K1191" s="109" t="s">
        <v>7015</v>
      </c>
      <c r="L1191" s="109" t="s">
        <v>7016</v>
      </c>
      <c r="M1191" s="6" t="s">
        <v>6883</v>
      </c>
      <c r="N1191" s="6" t="s">
        <v>7017</v>
      </c>
      <c r="O1191" s="6" t="s">
        <v>7018</v>
      </c>
      <c r="V1191" t="s">
        <v>2401</v>
      </c>
    </row>
    <row r="1192" spans="2:22" hidden="1">
      <c r="B1192" s="9">
        <v>13</v>
      </c>
      <c r="C1192" s="10" t="s">
        <v>307</v>
      </c>
      <c r="D1192" s="11" t="s">
        <v>468</v>
      </c>
      <c r="E1192" s="12">
        <v>6</v>
      </c>
      <c r="F1192" s="13" t="s">
        <v>593</v>
      </c>
      <c r="G1192" s="11" t="s">
        <v>1964</v>
      </c>
      <c r="H1192" s="14">
        <v>2</v>
      </c>
      <c r="I1192" s="15" t="s">
        <v>426</v>
      </c>
      <c r="J1192" s="19" t="s">
        <v>7019</v>
      </c>
      <c r="K1192" s="109" t="s">
        <v>7015</v>
      </c>
      <c r="L1192" s="109" t="s">
        <v>7020</v>
      </c>
      <c r="M1192" s="6" t="s">
        <v>6883</v>
      </c>
      <c r="N1192" s="6" t="s">
        <v>7021</v>
      </c>
      <c r="O1192" s="6" t="s">
        <v>7022</v>
      </c>
      <c r="V1192" t="s">
        <v>1661</v>
      </c>
    </row>
    <row r="1193" spans="2:22" hidden="1">
      <c r="B1193" s="9">
        <v>13</v>
      </c>
      <c r="C1193" s="10" t="s">
        <v>307</v>
      </c>
      <c r="D1193" s="11" t="s">
        <v>468</v>
      </c>
      <c r="E1193" s="12">
        <v>6</v>
      </c>
      <c r="F1193" s="13" t="s">
        <v>593</v>
      </c>
      <c r="G1193" s="11" t="s">
        <v>1964</v>
      </c>
      <c r="H1193" s="14">
        <v>4</v>
      </c>
      <c r="I1193" s="15" t="s">
        <v>2102</v>
      </c>
      <c r="J1193" s="19" t="s">
        <v>7023</v>
      </c>
      <c r="K1193" s="109" t="s">
        <v>7015</v>
      </c>
      <c r="L1193" s="109" t="s">
        <v>7024</v>
      </c>
      <c r="M1193" s="6" t="s">
        <v>6883</v>
      </c>
      <c r="N1193" s="6" t="s">
        <v>7025</v>
      </c>
      <c r="O1193" s="6" t="s">
        <v>7026</v>
      </c>
      <c r="V1193" t="s">
        <v>1317</v>
      </c>
    </row>
    <row r="1194" spans="2:22" hidden="1">
      <c r="B1194" s="9">
        <v>13</v>
      </c>
      <c r="C1194" s="10" t="s">
        <v>307</v>
      </c>
      <c r="D1194" s="11" t="s">
        <v>468</v>
      </c>
      <c r="E1194" s="12">
        <v>6</v>
      </c>
      <c r="F1194" s="13" t="s">
        <v>593</v>
      </c>
      <c r="G1194" s="11" t="s">
        <v>1964</v>
      </c>
      <c r="H1194" s="14">
        <v>5</v>
      </c>
      <c r="I1194" s="15" t="s">
        <v>2176</v>
      </c>
      <c r="J1194" s="19" t="s">
        <v>7027</v>
      </c>
      <c r="K1194" s="109" t="s">
        <v>7015</v>
      </c>
      <c r="L1194" s="109" t="s">
        <v>7028</v>
      </c>
      <c r="M1194" s="6" t="s">
        <v>6883</v>
      </c>
      <c r="N1194" s="6" t="s">
        <v>7029</v>
      </c>
      <c r="O1194" s="6" t="s">
        <v>7030</v>
      </c>
      <c r="V1194" t="s">
        <v>1700</v>
      </c>
    </row>
    <row r="1195" spans="2:22" hidden="1">
      <c r="B1195" s="9">
        <v>13</v>
      </c>
      <c r="C1195" s="10" t="s">
        <v>307</v>
      </c>
      <c r="D1195" s="11" t="s">
        <v>468</v>
      </c>
      <c r="E1195" s="12">
        <v>6</v>
      </c>
      <c r="F1195" s="13" t="s">
        <v>593</v>
      </c>
      <c r="G1195" s="11" t="s">
        <v>1964</v>
      </c>
      <c r="H1195" s="14">
        <v>6</v>
      </c>
      <c r="I1195" s="15" t="s">
        <v>2244</v>
      </c>
      <c r="J1195" s="19" t="s">
        <v>7031</v>
      </c>
      <c r="K1195" s="109" t="s">
        <v>7015</v>
      </c>
      <c r="L1195" s="109" t="s">
        <v>7032</v>
      </c>
      <c r="M1195" s="6" t="s">
        <v>6883</v>
      </c>
      <c r="N1195" s="6" t="s">
        <v>7033</v>
      </c>
      <c r="O1195" s="6" t="s">
        <v>7034</v>
      </c>
      <c r="V1195" t="s">
        <v>1806</v>
      </c>
    </row>
    <row r="1196" spans="2:22" hidden="1">
      <c r="B1196" s="9">
        <v>13</v>
      </c>
      <c r="C1196" s="10" t="s">
        <v>307</v>
      </c>
      <c r="D1196" s="11" t="s">
        <v>468</v>
      </c>
      <c r="E1196" s="12">
        <v>6</v>
      </c>
      <c r="F1196" s="13" t="s">
        <v>593</v>
      </c>
      <c r="G1196" s="11" t="s">
        <v>1964</v>
      </c>
      <c r="H1196" s="14">
        <v>8</v>
      </c>
      <c r="I1196" s="15" t="s">
        <v>2308</v>
      </c>
      <c r="J1196" s="19" t="s">
        <v>7035</v>
      </c>
      <c r="K1196" s="109" t="s">
        <v>7015</v>
      </c>
      <c r="L1196" s="109" t="s">
        <v>7036</v>
      </c>
      <c r="M1196" s="6" t="s">
        <v>6883</v>
      </c>
      <c r="N1196" s="6" t="s">
        <v>7037</v>
      </c>
      <c r="O1196" s="6" t="s">
        <v>7038</v>
      </c>
      <c r="V1196" t="s">
        <v>2408</v>
      </c>
    </row>
    <row r="1197" spans="2:22" hidden="1">
      <c r="B1197" s="9">
        <v>13</v>
      </c>
      <c r="C1197" s="10" t="s">
        <v>307</v>
      </c>
      <c r="D1197" s="11" t="s">
        <v>468</v>
      </c>
      <c r="E1197" s="12">
        <v>6</v>
      </c>
      <c r="F1197" s="13" t="s">
        <v>593</v>
      </c>
      <c r="G1197" s="11" t="s">
        <v>1964</v>
      </c>
      <c r="H1197" s="14">
        <v>10</v>
      </c>
      <c r="I1197" s="15" t="s">
        <v>2419</v>
      </c>
      <c r="J1197" s="19" t="s">
        <v>7039</v>
      </c>
      <c r="K1197" s="109" t="s">
        <v>7015</v>
      </c>
      <c r="L1197" s="109" t="s">
        <v>7040</v>
      </c>
      <c r="M1197" s="6" t="s">
        <v>6883</v>
      </c>
      <c r="N1197" s="6" t="s">
        <v>7041</v>
      </c>
      <c r="O1197" s="6" t="s">
        <v>7042</v>
      </c>
      <c r="V1197" t="s">
        <v>1403</v>
      </c>
    </row>
    <row r="1198" spans="2:22" hidden="1">
      <c r="B1198" s="9">
        <v>13</v>
      </c>
      <c r="C1198" s="10" t="s">
        <v>307</v>
      </c>
      <c r="D1198" s="11" t="s">
        <v>468</v>
      </c>
      <c r="E1198" s="12">
        <v>6</v>
      </c>
      <c r="F1198" s="13" t="s">
        <v>593</v>
      </c>
      <c r="G1198" s="11" t="s">
        <v>1964</v>
      </c>
      <c r="H1198" s="14">
        <v>11</v>
      </c>
      <c r="I1198" s="15" t="s">
        <v>2463</v>
      </c>
      <c r="J1198" s="19" t="s">
        <v>7043</v>
      </c>
      <c r="K1198" s="109" t="s">
        <v>7015</v>
      </c>
      <c r="L1198" s="109" t="s">
        <v>7044</v>
      </c>
      <c r="M1198" s="6" t="s">
        <v>6883</v>
      </c>
      <c r="N1198" s="6" t="s">
        <v>7045</v>
      </c>
      <c r="O1198" s="6" t="s">
        <v>7046</v>
      </c>
      <c r="V1198" t="s">
        <v>2282</v>
      </c>
    </row>
    <row r="1199" spans="2:22" hidden="1">
      <c r="B1199" s="9">
        <v>13</v>
      </c>
      <c r="C1199" s="10" t="s">
        <v>307</v>
      </c>
      <c r="D1199" s="11" t="s">
        <v>468</v>
      </c>
      <c r="E1199" s="12">
        <v>6</v>
      </c>
      <c r="F1199" s="13" t="s">
        <v>593</v>
      </c>
      <c r="G1199" s="11" t="s">
        <v>1964</v>
      </c>
      <c r="H1199" s="14">
        <v>13</v>
      </c>
      <c r="I1199" s="15" t="s">
        <v>2497</v>
      </c>
      <c r="J1199" s="19" t="s">
        <v>7047</v>
      </c>
      <c r="K1199" s="109" t="s">
        <v>7015</v>
      </c>
      <c r="L1199" s="109" t="s">
        <v>7048</v>
      </c>
      <c r="M1199" s="6" t="s">
        <v>6883</v>
      </c>
      <c r="N1199" s="6" t="s">
        <v>7049</v>
      </c>
      <c r="O1199" s="6" t="s">
        <v>7050</v>
      </c>
      <c r="V1199" t="s">
        <v>1814</v>
      </c>
    </row>
    <row r="1200" spans="2:22" hidden="1">
      <c r="B1200" s="9">
        <v>13</v>
      </c>
      <c r="C1200" s="10" t="s">
        <v>307</v>
      </c>
      <c r="D1200" s="11" t="s">
        <v>468</v>
      </c>
      <c r="E1200" s="12">
        <v>6</v>
      </c>
      <c r="F1200" s="13" t="s">
        <v>593</v>
      </c>
      <c r="G1200" s="11" t="s">
        <v>1964</v>
      </c>
      <c r="H1200" s="14">
        <v>14</v>
      </c>
      <c r="I1200" s="15" t="s">
        <v>2526</v>
      </c>
      <c r="J1200" s="19" t="s">
        <v>7051</v>
      </c>
      <c r="K1200" s="109" t="s">
        <v>7015</v>
      </c>
      <c r="L1200" s="109" t="s">
        <v>7052</v>
      </c>
      <c r="M1200" s="6" t="s">
        <v>6883</v>
      </c>
      <c r="N1200" s="6" t="s">
        <v>7053</v>
      </c>
      <c r="O1200" s="6" t="s">
        <v>7054</v>
      </c>
      <c r="V1200" t="s">
        <v>1147</v>
      </c>
    </row>
    <row r="1201" spans="2:22" hidden="1">
      <c r="B1201" s="9">
        <v>13</v>
      </c>
      <c r="C1201" s="10" t="s">
        <v>307</v>
      </c>
      <c r="D1201" s="11" t="s">
        <v>468</v>
      </c>
      <c r="E1201" s="12">
        <v>7</v>
      </c>
      <c r="F1201" s="13" t="s">
        <v>614</v>
      </c>
      <c r="G1201" s="11" t="s">
        <v>1965</v>
      </c>
      <c r="H1201" s="14">
        <v>1</v>
      </c>
      <c r="I1201" s="15" t="s">
        <v>2309</v>
      </c>
      <c r="J1201" s="19" t="s">
        <v>7055</v>
      </c>
      <c r="K1201" s="109" t="s">
        <v>7056</v>
      </c>
      <c r="L1201" s="109" t="s">
        <v>7057</v>
      </c>
      <c r="M1201" s="6" t="s">
        <v>6883</v>
      </c>
      <c r="N1201" s="6" t="s">
        <v>7058</v>
      </c>
      <c r="O1201" s="6" t="s">
        <v>7059</v>
      </c>
      <c r="V1201" t="s">
        <v>2558</v>
      </c>
    </row>
    <row r="1202" spans="2:22" hidden="1">
      <c r="B1202" s="9">
        <v>13</v>
      </c>
      <c r="C1202" s="10" t="s">
        <v>307</v>
      </c>
      <c r="D1202" s="11" t="s">
        <v>468</v>
      </c>
      <c r="E1202" s="12">
        <v>7</v>
      </c>
      <c r="F1202" s="13" t="s">
        <v>614</v>
      </c>
      <c r="G1202" s="11" t="s">
        <v>1965</v>
      </c>
      <c r="H1202" s="14">
        <v>2</v>
      </c>
      <c r="I1202" s="15" t="s">
        <v>2049</v>
      </c>
      <c r="J1202" s="19" t="s">
        <v>7060</v>
      </c>
      <c r="K1202" s="109" t="s">
        <v>7056</v>
      </c>
      <c r="L1202" s="109" t="s">
        <v>7061</v>
      </c>
      <c r="M1202" s="6" t="s">
        <v>6883</v>
      </c>
      <c r="N1202" s="6" t="s">
        <v>7062</v>
      </c>
      <c r="O1202" s="6" t="s">
        <v>7063</v>
      </c>
      <c r="V1202" t="s">
        <v>1553</v>
      </c>
    </row>
    <row r="1203" spans="2:22" hidden="1">
      <c r="B1203" s="9">
        <v>13</v>
      </c>
      <c r="C1203" s="10" t="s">
        <v>307</v>
      </c>
      <c r="D1203" s="11" t="s">
        <v>468</v>
      </c>
      <c r="E1203" s="12">
        <v>7</v>
      </c>
      <c r="F1203" s="13" t="s">
        <v>614</v>
      </c>
      <c r="G1203" s="11" t="s">
        <v>1965</v>
      </c>
      <c r="H1203" s="14">
        <v>3</v>
      </c>
      <c r="I1203" s="15" t="s">
        <v>2103</v>
      </c>
      <c r="J1203" s="19" t="s">
        <v>7064</v>
      </c>
      <c r="K1203" s="109" t="s">
        <v>7056</v>
      </c>
      <c r="L1203" s="109" t="s">
        <v>7065</v>
      </c>
      <c r="M1203" s="6" t="s">
        <v>6883</v>
      </c>
      <c r="N1203" s="6" t="s">
        <v>7066</v>
      </c>
      <c r="O1203" s="6" t="s">
        <v>7067</v>
      </c>
      <c r="V1203" t="s">
        <v>2673</v>
      </c>
    </row>
    <row r="1204" spans="2:22" hidden="1">
      <c r="B1204" s="9">
        <v>13</v>
      </c>
      <c r="C1204" s="10" t="s">
        <v>307</v>
      </c>
      <c r="D1204" s="11" t="s">
        <v>468</v>
      </c>
      <c r="E1204" s="12">
        <v>7</v>
      </c>
      <c r="F1204" s="13" t="s">
        <v>614</v>
      </c>
      <c r="G1204" s="11" t="s">
        <v>1965</v>
      </c>
      <c r="H1204" s="14">
        <v>4</v>
      </c>
      <c r="I1204" s="15" t="s">
        <v>614</v>
      </c>
      <c r="J1204" s="19" t="s">
        <v>7068</v>
      </c>
      <c r="K1204" s="109" t="s">
        <v>7056</v>
      </c>
      <c r="L1204" s="109" t="s">
        <v>7069</v>
      </c>
      <c r="M1204" s="6" t="s">
        <v>6883</v>
      </c>
      <c r="N1204" s="6" t="s">
        <v>7070</v>
      </c>
      <c r="O1204" s="6" t="s">
        <v>7071</v>
      </c>
      <c r="V1204" t="s">
        <v>2507</v>
      </c>
    </row>
    <row r="1205" spans="2:22" hidden="1">
      <c r="B1205" s="9">
        <v>13</v>
      </c>
      <c r="C1205" s="10" t="s">
        <v>307</v>
      </c>
      <c r="D1205" s="11" t="s">
        <v>468</v>
      </c>
      <c r="E1205" s="12">
        <v>7</v>
      </c>
      <c r="F1205" s="13" t="s">
        <v>614</v>
      </c>
      <c r="G1205" s="11" t="s">
        <v>1965</v>
      </c>
      <c r="H1205" s="14">
        <v>5</v>
      </c>
      <c r="I1205" s="15" t="s">
        <v>2245</v>
      </c>
      <c r="J1205" s="19" t="s">
        <v>7072</v>
      </c>
      <c r="K1205" s="109" t="s">
        <v>7056</v>
      </c>
      <c r="L1205" s="109" t="s">
        <v>7073</v>
      </c>
      <c r="M1205" s="6" t="s">
        <v>6883</v>
      </c>
      <c r="N1205" s="6" t="s">
        <v>7074</v>
      </c>
      <c r="O1205" s="6" t="s">
        <v>7075</v>
      </c>
      <c r="V1205" t="s">
        <v>340</v>
      </c>
    </row>
    <row r="1206" spans="2:22" hidden="1">
      <c r="B1206" s="9">
        <v>13</v>
      </c>
      <c r="C1206" s="10" t="s">
        <v>307</v>
      </c>
      <c r="D1206" s="11" t="s">
        <v>468</v>
      </c>
      <c r="E1206" s="12">
        <v>8</v>
      </c>
      <c r="F1206" s="13" t="s">
        <v>631</v>
      </c>
      <c r="G1206" s="11" t="s">
        <v>1966</v>
      </c>
      <c r="H1206" s="14">
        <v>1</v>
      </c>
      <c r="I1206" s="15" t="s">
        <v>2573</v>
      </c>
      <c r="J1206" s="19" t="s">
        <v>7076</v>
      </c>
      <c r="K1206" s="109" t="s">
        <v>7077</v>
      </c>
      <c r="L1206" s="109" t="s">
        <v>7078</v>
      </c>
      <c r="M1206" s="6" t="s">
        <v>6883</v>
      </c>
      <c r="N1206" s="6" t="s">
        <v>7079</v>
      </c>
      <c r="O1206" s="6" t="s">
        <v>7080</v>
      </c>
      <c r="V1206" t="s">
        <v>2679</v>
      </c>
    </row>
    <row r="1207" spans="2:22" hidden="1">
      <c r="B1207" s="9">
        <v>13</v>
      </c>
      <c r="C1207" s="10" t="s">
        <v>307</v>
      </c>
      <c r="D1207" s="11" t="s">
        <v>468</v>
      </c>
      <c r="E1207" s="12">
        <v>8</v>
      </c>
      <c r="F1207" s="13" t="s">
        <v>631</v>
      </c>
      <c r="G1207" s="11" t="s">
        <v>1966</v>
      </c>
      <c r="H1207" s="14">
        <v>2</v>
      </c>
      <c r="I1207" s="15" t="s">
        <v>2050</v>
      </c>
      <c r="J1207" s="19" t="s">
        <v>7081</v>
      </c>
      <c r="K1207" s="109" t="s">
        <v>7077</v>
      </c>
      <c r="L1207" s="109" t="s">
        <v>7082</v>
      </c>
      <c r="M1207" s="6" t="s">
        <v>6883</v>
      </c>
      <c r="N1207" s="6" t="s">
        <v>7083</v>
      </c>
      <c r="O1207" s="6" t="s">
        <v>7084</v>
      </c>
      <c r="V1207" t="s">
        <v>1588</v>
      </c>
    </row>
    <row r="1208" spans="2:22" hidden="1">
      <c r="B1208" s="9">
        <v>13</v>
      </c>
      <c r="C1208" s="10" t="s">
        <v>307</v>
      </c>
      <c r="D1208" s="11" t="s">
        <v>468</v>
      </c>
      <c r="E1208" s="12">
        <v>8</v>
      </c>
      <c r="F1208" s="13" t="s">
        <v>631</v>
      </c>
      <c r="G1208" s="11" t="s">
        <v>1966</v>
      </c>
      <c r="H1208" s="14">
        <v>3</v>
      </c>
      <c r="I1208" s="15" t="s">
        <v>2104</v>
      </c>
      <c r="J1208" s="19" t="s">
        <v>7085</v>
      </c>
      <c r="K1208" s="109" t="s">
        <v>7077</v>
      </c>
      <c r="L1208" s="109" t="s">
        <v>7086</v>
      </c>
      <c r="M1208" s="6" t="s">
        <v>6883</v>
      </c>
      <c r="N1208" s="6" t="s">
        <v>7087</v>
      </c>
      <c r="O1208" s="6" t="s">
        <v>7088</v>
      </c>
      <c r="V1208" t="s">
        <v>1143</v>
      </c>
    </row>
    <row r="1209" spans="2:22" hidden="1">
      <c r="B1209" s="9">
        <v>13</v>
      </c>
      <c r="C1209" s="10" t="s">
        <v>307</v>
      </c>
      <c r="D1209" s="11" t="s">
        <v>468</v>
      </c>
      <c r="E1209" s="12">
        <v>8</v>
      </c>
      <c r="F1209" s="13" t="s">
        <v>631</v>
      </c>
      <c r="G1209" s="11" t="s">
        <v>1966</v>
      </c>
      <c r="H1209" s="14">
        <v>4</v>
      </c>
      <c r="I1209" s="15" t="s">
        <v>2177</v>
      </c>
      <c r="J1209" s="19" t="s">
        <v>7089</v>
      </c>
      <c r="K1209" s="109" t="s">
        <v>7077</v>
      </c>
      <c r="L1209" s="109" t="s">
        <v>7090</v>
      </c>
      <c r="M1209" s="6" t="s">
        <v>6883</v>
      </c>
      <c r="N1209" s="6" t="s">
        <v>7091</v>
      </c>
      <c r="O1209" s="6" t="s">
        <v>7092</v>
      </c>
      <c r="V1209" t="s">
        <v>1355</v>
      </c>
    </row>
    <row r="1210" spans="2:22" hidden="1">
      <c r="B1210" s="9">
        <v>13</v>
      </c>
      <c r="C1210" s="10" t="s">
        <v>307</v>
      </c>
      <c r="D1210" s="11" t="s">
        <v>468</v>
      </c>
      <c r="E1210" s="12">
        <v>8</v>
      </c>
      <c r="F1210" s="13" t="s">
        <v>631</v>
      </c>
      <c r="G1210" s="11" t="s">
        <v>1966</v>
      </c>
      <c r="H1210" s="14">
        <v>5</v>
      </c>
      <c r="I1210" s="15" t="s">
        <v>2246</v>
      </c>
      <c r="J1210" s="19" t="s">
        <v>7093</v>
      </c>
      <c r="K1210" s="109" t="s">
        <v>7077</v>
      </c>
      <c r="L1210" s="109" t="s">
        <v>7094</v>
      </c>
      <c r="M1210" s="6" t="s">
        <v>6883</v>
      </c>
      <c r="N1210" s="6" t="s">
        <v>7095</v>
      </c>
      <c r="O1210" s="6" t="s">
        <v>7096</v>
      </c>
      <c r="V1210" t="s">
        <v>1639</v>
      </c>
    </row>
    <row r="1211" spans="2:22" hidden="1">
      <c r="B1211" s="9">
        <v>13</v>
      </c>
      <c r="C1211" s="10" t="s">
        <v>307</v>
      </c>
      <c r="D1211" s="11" t="s">
        <v>468</v>
      </c>
      <c r="E1211" s="12">
        <v>8</v>
      </c>
      <c r="F1211" s="13" t="s">
        <v>631</v>
      </c>
      <c r="G1211" s="11" t="s">
        <v>1966</v>
      </c>
      <c r="H1211" s="14">
        <v>6</v>
      </c>
      <c r="I1211" s="15" t="s">
        <v>2310</v>
      </c>
      <c r="J1211" s="19" t="s">
        <v>7097</v>
      </c>
      <c r="K1211" s="109" t="s">
        <v>7077</v>
      </c>
      <c r="L1211" s="109" t="s">
        <v>7098</v>
      </c>
      <c r="M1211" s="6" t="s">
        <v>6883</v>
      </c>
      <c r="N1211" s="6" t="s">
        <v>7099</v>
      </c>
      <c r="O1211" s="6" t="s">
        <v>7100</v>
      </c>
      <c r="V1211" t="s">
        <v>2312</v>
      </c>
    </row>
    <row r="1212" spans="2:22" hidden="1">
      <c r="B1212" s="9">
        <v>13</v>
      </c>
      <c r="C1212" s="10" t="s">
        <v>307</v>
      </c>
      <c r="D1212" s="11" t="s">
        <v>468</v>
      </c>
      <c r="E1212" s="12">
        <v>8</v>
      </c>
      <c r="F1212" s="13" t="s">
        <v>631</v>
      </c>
      <c r="G1212" s="11" t="s">
        <v>1966</v>
      </c>
      <c r="H1212" s="14">
        <v>7</v>
      </c>
      <c r="I1212" s="15" t="s">
        <v>2368</v>
      </c>
      <c r="J1212" s="19" t="s">
        <v>7101</v>
      </c>
      <c r="K1212" s="109" t="s">
        <v>7077</v>
      </c>
      <c r="L1212" s="109" t="s">
        <v>7102</v>
      </c>
      <c r="M1212" s="6" t="s">
        <v>6883</v>
      </c>
      <c r="N1212" s="6" t="s">
        <v>7103</v>
      </c>
      <c r="O1212" s="6" t="s">
        <v>7104</v>
      </c>
      <c r="V1212" t="s">
        <v>1723</v>
      </c>
    </row>
    <row r="1213" spans="2:22" hidden="1">
      <c r="B1213" s="9">
        <v>13</v>
      </c>
      <c r="C1213" s="10" t="s">
        <v>307</v>
      </c>
      <c r="D1213" s="11" t="s">
        <v>468</v>
      </c>
      <c r="E1213" s="12">
        <v>8</v>
      </c>
      <c r="F1213" s="13" t="s">
        <v>631</v>
      </c>
      <c r="G1213" s="11" t="s">
        <v>1966</v>
      </c>
      <c r="H1213" s="14">
        <v>8</v>
      </c>
      <c r="I1213" s="15" t="s">
        <v>2420</v>
      </c>
      <c r="J1213" s="19" t="s">
        <v>7105</v>
      </c>
      <c r="K1213" s="109" t="s">
        <v>7077</v>
      </c>
      <c r="L1213" s="109" t="s">
        <v>7106</v>
      </c>
      <c r="M1213" s="6" t="s">
        <v>6883</v>
      </c>
      <c r="N1213" s="6" t="s">
        <v>7107</v>
      </c>
      <c r="O1213" s="6" t="s">
        <v>7108</v>
      </c>
      <c r="V1213" t="s">
        <v>1441</v>
      </c>
    </row>
    <row r="1214" spans="2:22" hidden="1">
      <c r="B1214" s="9">
        <v>13</v>
      </c>
      <c r="C1214" s="10" t="s">
        <v>307</v>
      </c>
      <c r="D1214" s="11" t="s">
        <v>468</v>
      </c>
      <c r="E1214" s="12">
        <v>8</v>
      </c>
      <c r="F1214" s="13" t="s">
        <v>631</v>
      </c>
      <c r="G1214" s="11" t="s">
        <v>1966</v>
      </c>
      <c r="H1214" s="14">
        <v>9</v>
      </c>
      <c r="I1214" s="15" t="s">
        <v>631</v>
      </c>
      <c r="J1214" s="19" t="s">
        <v>7109</v>
      </c>
      <c r="K1214" s="109" t="s">
        <v>7077</v>
      </c>
      <c r="L1214" s="109" t="s">
        <v>7110</v>
      </c>
      <c r="M1214" s="6" t="s">
        <v>6883</v>
      </c>
      <c r="N1214" s="6" t="s">
        <v>7111</v>
      </c>
      <c r="O1214" s="6" t="s">
        <v>7112</v>
      </c>
      <c r="V1214" t="s">
        <v>1560</v>
      </c>
    </row>
    <row r="1215" spans="2:22" hidden="1">
      <c r="B1215" s="9">
        <v>13</v>
      </c>
      <c r="C1215" s="10" t="s">
        <v>307</v>
      </c>
      <c r="D1215" s="11" t="s">
        <v>468</v>
      </c>
      <c r="E1215" s="12">
        <v>8</v>
      </c>
      <c r="F1215" s="13" t="s">
        <v>631</v>
      </c>
      <c r="G1215" s="11" t="s">
        <v>1966</v>
      </c>
      <c r="H1215" s="14">
        <v>10</v>
      </c>
      <c r="I1215" s="15" t="s">
        <v>2498</v>
      </c>
      <c r="J1215" s="19" t="s">
        <v>7113</v>
      </c>
      <c r="K1215" s="109" t="s">
        <v>7077</v>
      </c>
      <c r="L1215" s="109" t="s">
        <v>7114</v>
      </c>
      <c r="M1215" s="6" t="s">
        <v>6883</v>
      </c>
      <c r="N1215" s="6" t="s">
        <v>7115</v>
      </c>
      <c r="O1215" s="6" t="s">
        <v>7116</v>
      </c>
      <c r="V1215" t="s">
        <v>1284</v>
      </c>
    </row>
    <row r="1216" spans="2:22" hidden="1">
      <c r="B1216" s="9">
        <v>13</v>
      </c>
      <c r="C1216" s="10" t="s">
        <v>307</v>
      </c>
      <c r="D1216" s="11" t="s">
        <v>468</v>
      </c>
      <c r="E1216" s="12">
        <v>8</v>
      </c>
      <c r="F1216" s="13" t="s">
        <v>631</v>
      </c>
      <c r="G1216" s="11" t="s">
        <v>1966</v>
      </c>
      <c r="H1216" s="14">
        <v>11</v>
      </c>
      <c r="I1216" s="15" t="s">
        <v>2527</v>
      </c>
      <c r="J1216" s="19" t="s">
        <v>7117</v>
      </c>
      <c r="K1216" s="109" t="s">
        <v>7077</v>
      </c>
      <c r="L1216" s="109" t="s">
        <v>7118</v>
      </c>
      <c r="M1216" s="6" t="s">
        <v>6883</v>
      </c>
      <c r="N1216" s="6" t="s">
        <v>7119</v>
      </c>
      <c r="O1216" s="6" t="s">
        <v>7120</v>
      </c>
      <c r="V1216" t="s">
        <v>1394</v>
      </c>
    </row>
    <row r="1217" spans="2:22" hidden="1">
      <c r="B1217" s="9">
        <v>13</v>
      </c>
      <c r="C1217" s="10" t="s">
        <v>307</v>
      </c>
      <c r="D1217" s="11" t="s">
        <v>468</v>
      </c>
      <c r="E1217" s="12">
        <v>8</v>
      </c>
      <c r="F1217" s="13" t="s">
        <v>631</v>
      </c>
      <c r="G1217" s="11" t="s">
        <v>1966</v>
      </c>
      <c r="H1217" s="14">
        <v>12</v>
      </c>
      <c r="I1217" s="15" t="s">
        <v>2556</v>
      </c>
      <c r="J1217" s="19" t="s">
        <v>7121</v>
      </c>
      <c r="K1217" s="109" t="s">
        <v>7077</v>
      </c>
      <c r="L1217" s="109" t="s">
        <v>7122</v>
      </c>
      <c r="M1217" s="6" t="s">
        <v>6883</v>
      </c>
      <c r="N1217" s="6" t="s">
        <v>7123</v>
      </c>
      <c r="O1217" s="6" t="s">
        <v>7124</v>
      </c>
      <c r="V1217" t="s">
        <v>1657</v>
      </c>
    </row>
    <row r="1218" spans="2:22" hidden="1">
      <c r="B1218" s="9">
        <v>13</v>
      </c>
      <c r="C1218" s="10" t="s">
        <v>307</v>
      </c>
      <c r="D1218" s="11" t="s">
        <v>468</v>
      </c>
      <c r="E1218" s="12">
        <v>8</v>
      </c>
      <c r="F1218" s="13" t="s">
        <v>631</v>
      </c>
      <c r="G1218" s="11" t="s">
        <v>1966</v>
      </c>
      <c r="H1218" s="14">
        <v>13</v>
      </c>
      <c r="I1218" s="15" t="s">
        <v>2588</v>
      </c>
      <c r="J1218" s="19" t="s">
        <v>7125</v>
      </c>
      <c r="K1218" s="109" t="s">
        <v>7077</v>
      </c>
      <c r="L1218" s="109" t="s">
        <v>7126</v>
      </c>
      <c r="M1218" s="6" t="s">
        <v>6883</v>
      </c>
      <c r="N1218" s="6" t="s">
        <v>7127</v>
      </c>
      <c r="O1218" s="6" t="s">
        <v>7128</v>
      </c>
      <c r="V1218" t="s">
        <v>2119</v>
      </c>
    </row>
    <row r="1219" spans="2:22" hidden="1">
      <c r="B1219" s="9">
        <v>13</v>
      </c>
      <c r="C1219" s="10" t="s">
        <v>307</v>
      </c>
      <c r="D1219" s="11" t="s">
        <v>468</v>
      </c>
      <c r="E1219" s="12">
        <v>9</v>
      </c>
      <c r="F1219" s="13" t="s">
        <v>647</v>
      </c>
      <c r="G1219" s="11" t="s">
        <v>1967</v>
      </c>
      <c r="H1219" s="14">
        <v>1</v>
      </c>
      <c r="I1219" s="15" t="s">
        <v>2247</v>
      </c>
      <c r="J1219" s="19" t="s">
        <v>7129</v>
      </c>
      <c r="K1219" s="109" t="s">
        <v>7130</v>
      </c>
      <c r="L1219" s="109" t="s">
        <v>7131</v>
      </c>
      <c r="M1219" s="6" t="s">
        <v>6883</v>
      </c>
      <c r="N1219" s="6" t="s">
        <v>7132</v>
      </c>
      <c r="O1219" s="6" t="s">
        <v>7133</v>
      </c>
      <c r="V1219" t="s">
        <v>1467</v>
      </c>
    </row>
    <row r="1220" spans="2:22" hidden="1">
      <c r="B1220" s="9">
        <v>13</v>
      </c>
      <c r="C1220" s="10" t="s">
        <v>307</v>
      </c>
      <c r="D1220" s="11" t="s">
        <v>468</v>
      </c>
      <c r="E1220" s="12">
        <v>9</v>
      </c>
      <c r="F1220" s="13" t="s">
        <v>647</v>
      </c>
      <c r="G1220" s="11" t="s">
        <v>1967</v>
      </c>
      <c r="H1220" s="14">
        <v>2</v>
      </c>
      <c r="I1220" s="15" t="s">
        <v>2051</v>
      </c>
      <c r="J1220" s="19" t="s">
        <v>7134</v>
      </c>
      <c r="K1220" s="109" t="s">
        <v>7130</v>
      </c>
      <c r="L1220" s="109" t="s">
        <v>7135</v>
      </c>
      <c r="M1220" s="6" t="s">
        <v>6883</v>
      </c>
      <c r="N1220" s="6" t="s">
        <v>7136</v>
      </c>
      <c r="O1220" s="6" t="s">
        <v>7137</v>
      </c>
      <c r="V1220" t="s">
        <v>1234</v>
      </c>
    </row>
    <row r="1221" spans="2:22" hidden="1">
      <c r="B1221" s="9">
        <v>13</v>
      </c>
      <c r="C1221" s="10" t="s">
        <v>307</v>
      </c>
      <c r="D1221" s="11" t="s">
        <v>468</v>
      </c>
      <c r="E1221" s="12">
        <v>9</v>
      </c>
      <c r="F1221" s="13" t="s">
        <v>647</v>
      </c>
      <c r="G1221" s="11" t="s">
        <v>1967</v>
      </c>
      <c r="H1221" s="14">
        <v>3</v>
      </c>
      <c r="I1221" s="15" t="s">
        <v>2105</v>
      </c>
      <c r="J1221" s="19" t="s">
        <v>7138</v>
      </c>
      <c r="K1221" s="109" t="s">
        <v>7130</v>
      </c>
      <c r="L1221" s="109" t="s">
        <v>7139</v>
      </c>
      <c r="M1221" s="6" t="s">
        <v>6883</v>
      </c>
      <c r="N1221" s="6" t="s">
        <v>7140</v>
      </c>
      <c r="O1221" s="6" t="s">
        <v>7141</v>
      </c>
      <c r="V1221" t="s">
        <v>1687</v>
      </c>
    </row>
    <row r="1222" spans="2:22" hidden="1">
      <c r="B1222" s="9">
        <v>13</v>
      </c>
      <c r="C1222" s="10" t="s">
        <v>307</v>
      </c>
      <c r="D1222" s="11" t="s">
        <v>468</v>
      </c>
      <c r="E1222" s="12">
        <v>9</v>
      </c>
      <c r="F1222" s="13" t="s">
        <v>647</v>
      </c>
      <c r="G1222" s="11" t="s">
        <v>1967</v>
      </c>
      <c r="H1222" s="14">
        <v>4</v>
      </c>
      <c r="I1222" s="15" t="s">
        <v>2178</v>
      </c>
      <c r="J1222" s="19" t="s">
        <v>7142</v>
      </c>
      <c r="K1222" s="109" t="s">
        <v>7130</v>
      </c>
      <c r="L1222" s="109" t="s">
        <v>7143</v>
      </c>
      <c r="M1222" s="6" t="s">
        <v>6883</v>
      </c>
      <c r="N1222" s="6" t="s">
        <v>7144</v>
      </c>
      <c r="O1222" s="6" t="s">
        <v>7145</v>
      </c>
      <c r="V1222" t="s">
        <v>2088</v>
      </c>
    </row>
    <row r="1223" spans="2:22" hidden="1">
      <c r="B1223" s="9">
        <v>13</v>
      </c>
      <c r="C1223" s="10" t="s">
        <v>307</v>
      </c>
      <c r="D1223" s="11" t="s">
        <v>468</v>
      </c>
      <c r="E1223" s="12">
        <v>9</v>
      </c>
      <c r="F1223" s="13" t="s">
        <v>647</v>
      </c>
      <c r="G1223" s="11" t="s">
        <v>1967</v>
      </c>
      <c r="H1223" s="14">
        <v>5</v>
      </c>
      <c r="I1223" s="15" t="s">
        <v>2311</v>
      </c>
      <c r="J1223" s="19" t="s">
        <v>7146</v>
      </c>
      <c r="K1223" s="109" t="s">
        <v>7130</v>
      </c>
      <c r="L1223" s="109" t="s">
        <v>7147</v>
      </c>
      <c r="M1223" s="6" t="s">
        <v>6883</v>
      </c>
      <c r="N1223" s="6" t="s">
        <v>7148</v>
      </c>
      <c r="O1223" s="6" t="s">
        <v>7149</v>
      </c>
      <c r="V1223" t="s">
        <v>2418</v>
      </c>
    </row>
    <row r="1224" spans="2:22" hidden="1">
      <c r="B1224" s="9">
        <v>13</v>
      </c>
      <c r="C1224" s="10" t="s">
        <v>307</v>
      </c>
      <c r="D1224" s="11" t="s">
        <v>468</v>
      </c>
      <c r="E1224" s="12">
        <v>9</v>
      </c>
      <c r="F1224" s="13" t="s">
        <v>647</v>
      </c>
      <c r="G1224" s="11" t="s">
        <v>1967</v>
      </c>
      <c r="H1224" s="14">
        <v>6</v>
      </c>
      <c r="I1224" s="15" t="s">
        <v>2369</v>
      </c>
      <c r="J1224" s="19" t="s">
        <v>7150</v>
      </c>
      <c r="K1224" s="109" t="s">
        <v>7130</v>
      </c>
      <c r="L1224" s="109" t="s">
        <v>7151</v>
      </c>
      <c r="M1224" s="6" t="s">
        <v>6883</v>
      </c>
      <c r="N1224" s="6" t="s">
        <v>7152</v>
      </c>
      <c r="O1224" s="6" t="s">
        <v>7153</v>
      </c>
      <c r="V1224" t="s">
        <v>578</v>
      </c>
    </row>
    <row r="1225" spans="2:22" hidden="1">
      <c r="B1225" s="9">
        <v>13</v>
      </c>
      <c r="C1225" s="10" t="s">
        <v>307</v>
      </c>
      <c r="D1225" s="11" t="s">
        <v>468</v>
      </c>
      <c r="E1225" s="12">
        <v>9</v>
      </c>
      <c r="F1225" s="13" t="s">
        <v>647</v>
      </c>
      <c r="G1225" s="11" t="s">
        <v>1967</v>
      </c>
      <c r="H1225" s="14">
        <v>7</v>
      </c>
      <c r="I1225" s="15" t="s">
        <v>2421</v>
      </c>
      <c r="J1225" s="19" t="s">
        <v>7154</v>
      </c>
      <c r="K1225" s="109" t="s">
        <v>7130</v>
      </c>
      <c r="L1225" s="109" t="s">
        <v>7155</v>
      </c>
      <c r="M1225" s="6" t="s">
        <v>6883</v>
      </c>
      <c r="N1225" s="6" t="s">
        <v>7156</v>
      </c>
      <c r="O1225" s="6" t="s">
        <v>7157</v>
      </c>
      <c r="V1225" t="s">
        <v>729</v>
      </c>
    </row>
    <row r="1226" spans="2:22" hidden="1">
      <c r="B1226" s="9">
        <v>13</v>
      </c>
      <c r="C1226" s="10" t="s">
        <v>307</v>
      </c>
      <c r="D1226" s="11" t="s">
        <v>468</v>
      </c>
      <c r="E1226" s="12">
        <v>9</v>
      </c>
      <c r="F1226" s="13" t="s">
        <v>647</v>
      </c>
      <c r="G1226" s="11" t="s">
        <v>1967</v>
      </c>
      <c r="H1226" s="14">
        <v>8</v>
      </c>
      <c r="I1226" s="15" t="s">
        <v>2464</v>
      </c>
      <c r="J1226" s="19" t="s">
        <v>7158</v>
      </c>
      <c r="K1226" s="109" t="s">
        <v>7130</v>
      </c>
      <c r="L1226" s="109" t="s">
        <v>7159</v>
      </c>
      <c r="M1226" s="6" t="s">
        <v>6883</v>
      </c>
      <c r="N1226" s="6" t="s">
        <v>7160</v>
      </c>
      <c r="O1226" s="6" t="s">
        <v>7161</v>
      </c>
      <c r="V1226" t="s">
        <v>2630</v>
      </c>
    </row>
    <row r="1227" spans="2:22" hidden="1">
      <c r="B1227" s="9">
        <v>13</v>
      </c>
      <c r="C1227" s="10" t="s">
        <v>307</v>
      </c>
      <c r="D1227" s="11" t="s">
        <v>468</v>
      </c>
      <c r="E1227" s="12">
        <v>10</v>
      </c>
      <c r="F1227" s="13" t="s">
        <v>660</v>
      </c>
      <c r="G1227" s="11" t="s">
        <v>1968</v>
      </c>
      <c r="H1227" s="14">
        <v>1</v>
      </c>
      <c r="I1227" s="15" t="s">
        <v>660</v>
      </c>
      <c r="J1227" s="19" t="s">
        <v>7162</v>
      </c>
      <c r="K1227" s="109" t="s">
        <v>7163</v>
      </c>
      <c r="L1227" s="109" t="s">
        <v>7164</v>
      </c>
      <c r="M1227" s="6" t="s">
        <v>6883</v>
      </c>
      <c r="N1227" s="6" t="s">
        <v>7165</v>
      </c>
      <c r="O1227" s="6" t="s">
        <v>7166</v>
      </c>
      <c r="V1227" t="s">
        <v>595</v>
      </c>
    </row>
    <row r="1228" spans="2:22" hidden="1">
      <c r="B1228" s="9">
        <v>13</v>
      </c>
      <c r="C1228" s="10" t="s">
        <v>307</v>
      </c>
      <c r="D1228" s="11" t="s">
        <v>468</v>
      </c>
      <c r="E1228" s="12">
        <v>10</v>
      </c>
      <c r="F1228" s="13" t="s">
        <v>660</v>
      </c>
      <c r="G1228" s="11" t="s">
        <v>1968</v>
      </c>
      <c r="H1228" s="14">
        <v>2</v>
      </c>
      <c r="I1228" s="15" t="s">
        <v>1800</v>
      </c>
      <c r="J1228" s="19" t="s">
        <v>7167</v>
      </c>
      <c r="K1228" s="109" t="s">
        <v>7163</v>
      </c>
      <c r="L1228" s="109" t="s">
        <v>7168</v>
      </c>
      <c r="M1228" s="6" t="s">
        <v>6883</v>
      </c>
      <c r="N1228" s="6" t="s">
        <v>7169</v>
      </c>
      <c r="O1228" s="6" t="s">
        <v>7170</v>
      </c>
      <c r="V1228" t="s">
        <v>2602</v>
      </c>
    </row>
    <row r="1229" spans="2:22" hidden="1">
      <c r="B1229" s="9">
        <v>13</v>
      </c>
      <c r="C1229" s="10" t="s">
        <v>307</v>
      </c>
      <c r="D1229" s="11" t="s">
        <v>468</v>
      </c>
      <c r="E1229" s="12">
        <v>10</v>
      </c>
      <c r="F1229" s="13" t="s">
        <v>660</v>
      </c>
      <c r="G1229" s="11" t="s">
        <v>1968</v>
      </c>
      <c r="H1229" s="14">
        <v>3</v>
      </c>
      <c r="I1229" s="15" t="s">
        <v>2106</v>
      </c>
      <c r="J1229" s="19" t="s">
        <v>7171</v>
      </c>
      <c r="K1229" s="109" t="s">
        <v>7163</v>
      </c>
      <c r="L1229" s="109" t="s">
        <v>7172</v>
      </c>
      <c r="M1229" s="6" t="s">
        <v>6883</v>
      </c>
      <c r="N1229" s="6" t="s">
        <v>7173</v>
      </c>
      <c r="O1229" s="6" t="s">
        <v>7174</v>
      </c>
      <c r="V1229" t="s">
        <v>1859</v>
      </c>
    </row>
    <row r="1230" spans="2:22" hidden="1">
      <c r="B1230" s="9">
        <v>13</v>
      </c>
      <c r="C1230" s="10" t="s">
        <v>307</v>
      </c>
      <c r="D1230" s="11" t="s">
        <v>468</v>
      </c>
      <c r="E1230" s="12">
        <v>10</v>
      </c>
      <c r="F1230" s="13" t="s">
        <v>660</v>
      </c>
      <c r="G1230" s="11" t="s">
        <v>1968</v>
      </c>
      <c r="H1230" s="14">
        <v>4</v>
      </c>
      <c r="I1230" s="15" t="s">
        <v>2179</v>
      </c>
      <c r="J1230" s="19" t="s">
        <v>7175</v>
      </c>
      <c r="K1230" s="109" t="s">
        <v>7163</v>
      </c>
      <c r="L1230" s="109" t="s">
        <v>7176</v>
      </c>
      <c r="M1230" s="6" t="s">
        <v>6883</v>
      </c>
      <c r="N1230" s="6" t="s">
        <v>7177</v>
      </c>
      <c r="O1230" s="6" t="s">
        <v>7178</v>
      </c>
      <c r="V1230" t="s">
        <v>2706</v>
      </c>
    </row>
    <row r="1231" spans="2:22" hidden="1">
      <c r="B1231" s="9">
        <v>13</v>
      </c>
      <c r="C1231" s="10" t="s">
        <v>307</v>
      </c>
      <c r="D1231" s="11" t="s">
        <v>468</v>
      </c>
      <c r="E1231" s="12">
        <v>10</v>
      </c>
      <c r="F1231" s="13" t="s">
        <v>660</v>
      </c>
      <c r="G1231" s="11" t="s">
        <v>1968</v>
      </c>
      <c r="H1231" s="14">
        <v>5</v>
      </c>
      <c r="I1231" s="15" t="s">
        <v>1427</v>
      </c>
      <c r="J1231" s="19" t="s">
        <v>7179</v>
      </c>
      <c r="K1231" s="109" t="s">
        <v>7163</v>
      </c>
      <c r="L1231" s="109" t="s">
        <v>7180</v>
      </c>
      <c r="M1231" s="6" t="s">
        <v>6883</v>
      </c>
      <c r="N1231" s="6" t="s">
        <v>7181</v>
      </c>
      <c r="O1231" s="6" t="s">
        <v>7182</v>
      </c>
      <c r="V1231" t="s">
        <v>2273</v>
      </c>
    </row>
    <row r="1232" spans="2:22" hidden="1">
      <c r="B1232" s="9">
        <v>13</v>
      </c>
      <c r="C1232" s="10" t="s">
        <v>307</v>
      </c>
      <c r="D1232" s="11" t="s">
        <v>468</v>
      </c>
      <c r="E1232" s="12">
        <v>10</v>
      </c>
      <c r="F1232" s="13" t="s">
        <v>660</v>
      </c>
      <c r="G1232" s="11" t="s">
        <v>1968</v>
      </c>
      <c r="H1232" s="14">
        <v>6</v>
      </c>
      <c r="I1232" s="15" t="s">
        <v>2312</v>
      </c>
      <c r="J1232" s="19" t="s">
        <v>7183</v>
      </c>
      <c r="K1232" s="109" t="s">
        <v>7163</v>
      </c>
      <c r="L1232" s="109" t="s">
        <v>7184</v>
      </c>
      <c r="M1232" s="6" t="s">
        <v>6883</v>
      </c>
      <c r="N1232" s="6" t="s">
        <v>7185</v>
      </c>
      <c r="O1232" s="6" t="s">
        <v>7186</v>
      </c>
      <c r="V1232" t="s">
        <v>1117</v>
      </c>
    </row>
    <row r="1233" spans="2:22" hidden="1">
      <c r="B1233" s="9">
        <v>13</v>
      </c>
      <c r="C1233" s="10" t="s">
        <v>307</v>
      </c>
      <c r="D1233" s="11" t="s">
        <v>468</v>
      </c>
      <c r="E1233" s="12">
        <v>10</v>
      </c>
      <c r="F1233" s="13" t="s">
        <v>660</v>
      </c>
      <c r="G1233" s="11" t="s">
        <v>1968</v>
      </c>
      <c r="H1233" s="14">
        <v>7</v>
      </c>
      <c r="I1233" s="15" t="s">
        <v>2370</v>
      </c>
      <c r="J1233" s="19" t="s">
        <v>7187</v>
      </c>
      <c r="K1233" s="109" t="s">
        <v>7163</v>
      </c>
      <c r="L1233" s="109" t="s">
        <v>7188</v>
      </c>
      <c r="M1233" s="6" t="s">
        <v>6883</v>
      </c>
      <c r="N1233" s="6" t="s">
        <v>7189</v>
      </c>
      <c r="O1233" s="6" t="s">
        <v>7190</v>
      </c>
      <c r="V1233" t="s">
        <v>1298</v>
      </c>
    </row>
    <row r="1234" spans="2:22" hidden="1">
      <c r="B1234" s="9">
        <v>13</v>
      </c>
      <c r="C1234" s="10" t="s">
        <v>307</v>
      </c>
      <c r="D1234" s="11" t="s">
        <v>468</v>
      </c>
      <c r="E1234" s="12">
        <v>10</v>
      </c>
      <c r="F1234" s="13" t="s">
        <v>660</v>
      </c>
      <c r="G1234" s="11" t="s">
        <v>1968</v>
      </c>
      <c r="H1234" s="14">
        <v>8</v>
      </c>
      <c r="I1234" s="15" t="s">
        <v>2465</v>
      </c>
      <c r="J1234" s="19" t="s">
        <v>7191</v>
      </c>
      <c r="K1234" s="109" t="s">
        <v>7163</v>
      </c>
      <c r="L1234" s="109" t="s">
        <v>7192</v>
      </c>
      <c r="M1234" s="6" t="s">
        <v>6883</v>
      </c>
      <c r="N1234" s="6" t="s">
        <v>7193</v>
      </c>
      <c r="O1234" s="6" t="s">
        <v>7194</v>
      </c>
      <c r="V1234" t="s">
        <v>690</v>
      </c>
    </row>
    <row r="1235" spans="2:22" hidden="1">
      <c r="B1235" s="9">
        <v>13</v>
      </c>
      <c r="C1235" s="10" t="s">
        <v>307</v>
      </c>
      <c r="D1235" s="11" t="s">
        <v>468</v>
      </c>
      <c r="E1235" s="12">
        <v>11</v>
      </c>
      <c r="F1235" s="13" t="s">
        <v>552</v>
      </c>
      <c r="G1235" s="11" t="s">
        <v>1969</v>
      </c>
      <c r="H1235" s="14">
        <v>1</v>
      </c>
      <c r="I1235" s="15" t="s">
        <v>2052</v>
      </c>
      <c r="J1235" s="19" t="s">
        <v>7195</v>
      </c>
      <c r="K1235" s="109" t="s">
        <v>7196</v>
      </c>
      <c r="L1235" s="109" t="s">
        <v>7197</v>
      </c>
      <c r="M1235" s="6" t="s">
        <v>6883</v>
      </c>
      <c r="N1235" s="6" t="s">
        <v>7198</v>
      </c>
      <c r="O1235" s="6" t="s">
        <v>7199</v>
      </c>
      <c r="V1235" t="s">
        <v>1378</v>
      </c>
    </row>
    <row r="1236" spans="2:22" hidden="1">
      <c r="B1236" s="9">
        <v>13</v>
      </c>
      <c r="C1236" s="10" t="s">
        <v>307</v>
      </c>
      <c r="D1236" s="11" t="s">
        <v>468</v>
      </c>
      <c r="E1236" s="12">
        <v>11</v>
      </c>
      <c r="F1236" s="13" t="s">
        <v>552</v>
      </c>
      <c r="G1236" s="11" t="s">
        <v>1969</v>
      </c>
      <c r="H1236" s="14">
        <v>2</v>
      </c>
      <c r="I1236" s="15" t="s">
        <v>1313</v>
      </c>
      <c r="J1236" s="19" t="s">
        <v>7200</v>
      </c>
      <c r="K1236" s="109" t="s">
        <v>7196</v>
      </c>
      <c r="L1236" s="109" t="s">
        <v>7201</v>
      </c>
      <c r="M1236" s="6" t="s">
        <v>6883</v>
      </c>
      <c r="N1236" s="6" t="s">
        <v>7202</v>
      </c>
      <c r="O1236" s="6" t="s">
        <v>7203</v>
      </c>
      <c r="V1236" t="s">
        <v>634</v>
      </c>
    </row>
    <row r="1237" spans="2:22" hidden="1">
      <c r="B1237" s="9">
        <v>13</v>
      </c>
      <c r="C1237" s="10" t="s">
        <v>307</v>
      </c>
      <c r="D1237" s="11" t="s">
        <v>468</v>
      </c>
      <c r="E1237" s="12">
        <v>11</v>
      </c>
      <c r="F1237" s="13" t="s">
        <v>552</v>
      </c>
      <c r="G1237" s="11" t="s">
        <v>1969</v>
      </c>
      <c r="H1237" s="14">
        <v>3</v>
      </c>
      <c r="I1237" s="15" t="s">
        <v>2180</v>
      </c>
      <c r="J1237" s="19" t="s">
        <v>7204</v>
      </c>
      <c r="K1237" s="109" t="s">
        <v>7196</v>
      </c>
      <c r="L1237" s="109" t="s">
        <v>7205</v>
      </c>
      <c r="M1237" s="6" t="s">
        <v>6883</v>
      </c>
      <c r="N1237" s="6" t="s">
        <v>7206</v>
      </c>
      <c r="O1237" s="6" t="s">
        <v>7207</v>
      </c>
      <c r="V1237" t="s">
        <v>1367</v>
      </c>
    </row>
    <row r="1238" spans="2:22" hidden="1">
      <c r="B1238" s="9">
        <v>13</v>
      </c>
      <c r="C1238" s="10" t="s">
        <v>307</v>
      </c>
      <c r="D1238" s="11" t="s">
        <v>468</v>
      </c>
      <c r="E1238" s="12">
        <v>11</v>
      </c>
      <c r="F1238" s="13" t="s">
        <v>552</v>
      </c>
      <c r="G1238" s="11" t="s">
        <v>1969</v>
      </c>
      <c r="H1238" s="14">
        <v>4</v>
      </c>
      <c r="I1238" s="15" t="s">
        <v>2248</v>
      </c>
      <c r="J1238" s="19" t="s">
        <v>7208</v>
      </c>
      <c r="K1238" s="109" t="s">
        <v>7196</v>
      </c>
      <c r="L1238" s="109" t="s">
        <v>7209</v>
      </c>
      <c r="M1238" s="6" t="s">
        <v>6883</v>
      </c>
      <c r="N1238" s="6" t="s">
        <v>7210</v>
      </c>
      <c r="O1238" s="6" t="s">
        <v>7211</v>
      </c>
      <c r="V1238" t="s">
        <v>1742</v>
      </c>
    </row>
    <row r="1239" spans="2:22" hidden="1">
      <c r="B1239" s="9">
        <v>13</v>
      </c>
      <c r="C1239" s="10" t="s">
        <v>307</v>
      </c>
      <c r="D1239" s="11" t="s">
        <v>468</v>
      </c>
      <c r="E1239" s="12">
        <v>12</v>
      </c>
      <c r="F1239" s="13" t="s">
        <v>688</v>
      </c>
      <c r="G1239" s="11" t="s">
        <v>1970</v>
      </c>
      <c r="H1239" s="14">
        <v>1</v>
      </c>
      <c r="I1239" s="15" t="s">
        <v>688</v>
      </c>
      <c r="J1239" s="19" t="s">
        <v>7212</v>
      </c>
      <c r="K1239" s="109" t="s">
        <v>7213</v>
      </c>
      <c r="L1239" s="109" t="s">
        <v>7214</v>
      </c>
      <c r="M1239" s="6" t="s">
        <v>6883</v>
      </c>
      <c r="N1239" s="6" t="s">
        <v>7215</v>
      </c>
      <c r="O1239" s="6" t="s">
        <v>7216</v>
      </c>
      <c r="V1239" t="s">
        <v>1532</v>
      </c>
    </row>
    <row r="1240" spans="2:22" hidden="1">
      <c r="B1240" s="9">
        <v>13</v>
      </c>
      <c r="C1240" s="10" t="s">
        <v>307</v>
      </c>
      <c r="D1240" s="11" t="s">
        <v>468</v>
      </c>
      <c r="E1240" s="12">
        <v>12</v>
      </c>
      <c r="F1240" s="13" t="s">
        <v>688</v>
      </c>
      <c r="G1240" s="11" t="s">
        <v>1970</v>
      </c>
      <c r="H1240" s="14">
        <v>2</v>
      </c>
      <c r="I1240" s="15" t="s">
        <v>2053</v>
      </c>
      <c r="J1240" s="19" t="s">
        <v>7217</v>
      </c>
      <c r="K1240" s="109" t="s">
        <v>7213</v>
      </c>
      <c r="L1240" s="109" t="s">
        <v>7218</v>
      </c>
      <c r="M1240" s="6" t="s">
        <v>6883</v>
      </c>
      <c r="N1240" s="6" t="s">
        <v>7219</v>
      </c>
      <c r="O1240" s="6" t="s">
        <v>7220</v>
      </c>
      <c r="V1240" t="s">
        <v>1350</v>
      </c>
    </row>
    <row r="1241" spans="2:22" hidden="1">
      <c r="B1241" s="9">
        <v>13</v>
      </c>
      <c r="C1241" s="10" t="s">
        <v>307</v>
      </c>
      <c r="D1241" s="11" t="s">
        <v>468</v>
      </c>
      <c r="E1241" s="12">
        <v>12</v>
      </c>
      <c r="F1241" s="13" t="s">
        <v>688</v>
      </c>
      <c r="G1241" s="11" t="s">
        <v>1970</v>
      </c>
      <c r="H1241" s="14">
        <v>3</v>
      </c>
      <c r="I1241" s="15" t="s">
        <v>2107</v>
      </c>
      <c r="J1241" s="19" t="s">
        <v>7221</v>
      </c>
      <c r="K1241" s="109" t="s">
        <v>7213</v>
      </c>
      <c r="L1241" s="109" t="s">
        <v>7222</v>
      </c>
      <c r="M1241" s="6" t="s">
        <v>6883</v>
      </c>
      <c r="N1241" s="6" t="s">
        <v>7223</v>
      </c>
      <c r="O1241" s="6" t="s">
        <v>7224</v>
      </c>
      <c r="V1241" t="s">
        <v>1289</v>
      </c>
    </row>
    <row r="1242" spans="2:22" hidden="1">
      <c r="B1242" s="9">
        <v>14</v>
      </c>
      <c r="C1242" s="10" t="s">
        <v>317</v>
      </c>
      <c r="D1242" s="11" t="s">
        <v>469</v>
      </c>
      <c r="E1242" s="12">
        <v>1</v>
      </c>
      <c r="F1242" s="13" t="s">
        <v>490</v>
      </c>
      <c r="G1242" s="11" t="s">
        <v>1971</v>
      </c>
      <c r="H1242" s="14">
        <v>1</v>
      </c>
      <c r="I1242" s="15" t="s">
        <v>490</v>
      </c>
      <c r="J1242" s="19" t="s">
        <v>7225</v>
      </c>
      <c r="K1242" s="109" t="s">
        <v>7226</v>
      </c>
      <c r="L1242" s="109" t="s">
        <v>7227</v>
      </c>
      <c r="M1242" s="6" t="s">
        <v>7228</v>
      </c>
      <c r="N1242" s="6" t="s">
        <v>7229</v>
      </c>
      <c r="O1242" s="6" t="s">
        <v>7230</v>
      </c>
      <c r="V1242" t="s">
        <v>1500</v>
      </c>
    </row>
    <row r="1243" spans="2:22" hidden="1">
      <c r="B1243" s="9">
        <v>14</v>
      </c>
      <c r="C1243" s="10" t="s">
        <v>317</v>
      </c>
      <c r="D1243" s="11" t="s">
        <v>469</v>
      </c>
      <c r="E1243" s="12">
        <v>1</v>
      </c>
      <c r="F1243" s="13" t="s">
        <v>490</v>
      </c>
      <c r="G1243" s="11" t="s">
        <v>1971</v>
      </c>
      <c r="H1243" s="14">
        <v>2</v>
      </c>
      <c r="I1243" s="15" t="s">
        <v>2181</v>
      </c>
      <c r="J1243" s="19" t="s">
        <v>7231</v>
      </c>
      <c r="K1243" s="109" t="s">
        <v>7226</v>
      </c>
      <c r="L1243" s="109" t="s">
        <v>7232</v>
      </c>
      <c r="M1243" s="6" t="s">
        <v>7228</v>
      </c>
      <c r="N1243" s="6" t="s">
        <v>7233</v>
      </c>
      <c r="O1243" s="6" t="s">
        <v>7234</v>
      </c>
      <c r="V1243" t="s">
        <v>2399</v>
      </c>
    </row>
    <row r="1244" spans="2:22" hidden="1">
      <c r="B1244" s="9">
        <v>14</v>
      </c>
      <c r="C1244" s="10" t="s">
        <v>317</v>
      </c>
      <c r="D1244" s="11" t="s">
        <v>469</v>
      </c>
      <c r="E1244" s="12">
        <v>1</v>
      </c>
      <c r="F1244" s="13" t="s">
        <v>490</v>
      </c>
      <c r="G1244" s="11" t="s">
        <v>1971</v>
      </c>
      <c r="H1244" s="14">
        <v>3</v>
      </c>
      <c r="I1244" s="15" t="s">
        <v>2249</v>
      </c>
      <c r="J1244" s="19" t="s">
        <v>7235</v>
      </c>
      <c r="K1244" s="109" t="s">
        <v>7226</v>
      </c>
      <c r="L1244" s="109" t="s">
        <v>7236</v>
      </c>
      <c r="M1244" s="6" t="s">
        <v>7228</v>
      </c>
      <c r="N1244" s="6" t="s">
        <v>7237</v>
      </c>
      <c r="O1244" s="6" t="s">
        <v>7238</v>
      </c>
      <c r="V1244" t="s">
        <v>2446</v>
      </c>
    </row>
    <row r="1245" spans="2:22" hidden="1">
      <c r="B1245" s="9">
        <v>14</v>
      </c>
      <c r="C1245" s="10" t="s">
        <v>317</v>
      </c>
      <c r="D1245" s="11" t="s">
        <v>469</v>
      </c>
      <c r="E1245" s="12">
        <v>1</v>
      </c>
      <c r="F1245" s="13" t="s">
        <v>490</v>
      </c>
      <c r="G1245" s="11" t="s">
        <v>1971</v>
      </c>
      <c r="H1245" s="14">
        <v>4</v>
      </c>
      <c r="I1245" s="15" t="s">
        <v>2313</v>
      </c>
      <c r="J1245" s="19" t="s">
        <v>7239</v>
      </c>
      <c r="K1245" s="109" t="s">
        <v>7226</v>
      </c>
      <c r="L1245" s="109" t="s">
        <v>7240</v>
      </c>
      <c r="M1245" s="6" t="s">
        <v>7228</v>
      </c>
      <c r="N1245" s="6" t="s">
        <v>7241</v>
      </c>
      <c r="O1245" s="6" t="s">
        <v>7242</v>
      </c>
      <c r="V1245" t="s">
        <v>1510</v>
      </c>
    </row>
    <row r="1246" spans="2:22" hidden="1">
      <c r="B1246" s="9">
        <v>14</v>
      </c>
      <c r="C1246" s="10" t="s">
        <v>317</v>
      </c>
      <c r="D1246" s="11" t="s">
        <v>469</v>
      </c>
      <c r="E1246" s="12">
        <v>1</v>
      </c>
      <c r="F1246" s="13" t="s">
        <v>490</v>
      </c>
      <c r="G1246" s="11" t="s">
        <v>1971</v>
      </c>
      <c r="H1246" s="14">
        <v>5</v>
      </c>
      <c r="I1246" s="15" t="s">
        <v>2371</v>
      </c>
      <c r="J1246" s="19" t="s">
        <v>7243</v>
      </c>
      <c r="K1246" s="109" t="s">
        <v>7226</v>
      </c>
      <c r="L1246" s="109" t="s">
        <v>7244</v>
      </c>
      <c r="M1246" s="6" t="s">
        <v>7228</v>
      </c>
      <c r="N1246" s="6" t="s">
        <v>7245</v>
      </c>
      <c r="O1246" s="6" t="s">
        <v>7246</v>
      </c>
      <c r="V1246" t="s">
        <v>1398</v>
      </c>
    </row>
    <row r="1247" spans="2:22" hidden="1">
      <c r="B1247" s="9">
        <v>14</v>
      </c>
      <c r="C1247" s="10" t="s">
        <v>317</v>
      </c>
      <c r="D1247" s="11" t="s">
        <v>469</v>
      </c>
      <c r="E1247" s="12">
        <v>1</v>
      </c>
      <c r="F1247" s="13" t="s">
        <v>490</v>
      </c>
      <c r="G1247" s="11" t="s">
        <v>1971</v>
      </c>
      <c r="H1247" s="14">
        <v>6</v>
      </c>
      <c r="I1247" s="15" t="s">
        <v>2422</v>
      </c>
      <c r="J1247" s="19" t="s">
        <v>7247</v>
      </c>
      <c r="K1247" s="109" t="s">
        <v>7226</v>
      </c>
      <c r="L1247" s="109" t="s">
        <v>7248</v>
      </c>
      <c r="M1247" s="6" t="s">
        <v>7228</v>
      </c>
      <c r="N1247" s="6" t="s">
        <v>7249</v>
      </c>
      <c r="O1247" s="6" t="s">
        <v>7250</v>
      </c>
      <c r="V1247" t="s">
        <v>1766</v>
      </c>
    </row>
    <row r="1248" spans="2:22" hidden="1">
      <c r="B1248" s="9">
        <v>14</v>
      </c>
      <c r="C1248" s="10" t="s">
        <v>317</v>
      </c>
      <c r="D1248" s="11" t="s">
        <v>469</v>
      </c>
      <c r="E1248" s="12">
        <v>1</v>
      </c>
      <c r="F1248" s="13" t="s">
        <v>490</v>
      </c>
      <c r="G1248" s="11" t="s">
        <v>1971</v>
      </c>
      <c r="H1248" s="14">
        <v>7</v>
      </c>
      <c r="I1248" s="15" t="s">
        <v>2194</v>
      </c>
      <c r="J1248" s="19" t="s">
        <v>7251</v>
      </c>
      <c r="K1248" s="109" t="s">
        <v>7226</v>
      </c>
      <c r="L1248" s="109" t="s">
        <v>7252</v>
      </c>
      <c r="M1248" s="6" t="s">
        <v>7228</v>
      </c>
      <c r="N1248" s="6" t="s">
        <v>7253</v>
      </c>
      <c r="O1248" s="6" t="s">
        <v>7254</v>
      </c>
      <c r="V1248" t="s">
        <v>2286</v>
      </c>
    </row>
    <row r="1249" spans="2:22" hidden="1">
      <c r="B1249" s="9">
        <v>14</v>
      </c>
      <c r="C1249" s="10" t="s">
        <v>317</v>
      </c>
      <c r="D1249" s="11" t="s">
        <v>469</v>
      </c>
      <c r="E1249" s="12">
        <v>1</v>
      </c>
      <c r="F1249" s="13" t="s">
        <v>490</v>
      </c>
      <c r="G1249" s="11" t="s">
        <v>1971</v>
      </c>
      <c r="H1249" s="14">
        <v>8</v>
      </c>
      <c r="I1249" s="15" t="s">
        <v>2499</v>
      </c>
      <c r="J1249" s="19" t="s">
        <v>7255</v>
      </c>
      <c r="K1249" s="109" t="s">
        <v>7226</v>
      </c>
      <c r="L1249" s="109" t="s">
        <v>7256</v>
      </c>
      <c r="M1249" s="6" t="s">
        <v>7228</v>
      </c>
      <c r="N1249" s="6" t="s">
        <v>7257</v>
      </c>
      <c r="O1249" s="6" t="s">
        <v>7258</v>
      </c>
      <c r="V1249" t="s">
        <v>1778</v>
      </c>
    </row>
    <row r="1250" spans="2:22" hidden="1">
      <c r="B1250" s="9">
        <v>14</v>
      </c>
      <c r="C1250" s="10" t="s">
        <v>317</v>
      </c>
      <c r="D1250" s="11" t="s">
        <v>469</v>
      </c>
      <c r="E1250" s="12">
        <v>1</v>
      </c>
      <c r="F1250" s="13" t="s">
        <v>490</v>
      </c>
      <c r="G1250" s="11" t="s">
        <v>1971</v>
      </c>
      <c r="H1250" s="14">
        <v>9</v>
      </c>
      <c r="I1250" s="15" t="s">
        <v>2528</v>
      </c>
      <c r="J1250" s="19" t="s">
        <v>7259</v>
      </c>
      <c r="K1250" s="109" t="s">
        <v>7226</v>
      </c>
      <c r="L1250" s="109" t="s">
        <v>7260</v>
      </c>
      <c r="M1250" s="6" t="s">
        <v>7228</v>
      </c>
      <c r="N1250" s="6" t="s">
        <v>7261</v>
      </c>
      <c r="O1250" s="6" t="s">
        <v>7262</v>
      </c>
      <c r="V1250" t="s">
        <v>985</v>
      </c>
    </row>
    <row r="1251" spans="2:22" hidden="1">
      <c r="B1251" s="9">
        <v>14</v>
      </c>
      <c r="C1251" s="10" t="s">
        <v>317</v>
      </c>
      <c r="D1251" s="11" t="s">
        <v>469</v>
      </c>
      <c r="E1251" s="12">
        <v>1</v>
      </c>
      <c r="F1251" s="13" t="s">
        <v>490</v>
      </c>
      <c r="G1251" s="11" t="s">
        <v>1971</v>
      </c>
      <c r="H1251" s="14">
        <v>10</v>
      </c>
      <c r="I1251" s="15" t="s">
        <v>2557</v>
      </c>
      <c r="J1251" s="19" t="s">
        <v>7263</v>
      </c>
      <c r="K1251" s="109" t="s">
        <v>7226</v>
      </c>
      <c r="L1251" s="109" t="s">
        <v>7264</v>
      </c>
      <c r="M1251" s="6" t="s">
        <v>7228</v>
      </c>
      <c r="N1251" s="6" t="s">
        <v>7265</v>
      </c>
      <c r="O1251" s="6" t="s">
        <v>7266</v>
      </c>
      <c r="V1251" t="s">
        <v>1717</v>
      </c>
    </row>
    <row r="1252" spans="2:22" hidden="1">
      <c r="B1252" s="9">
        <v>14</v>
      </c>
      <c r="C1252" s="10" t="s">
        <v>317</v>
      </c>
      <c r="D1252" s="11" t="s">
        <v>469</v>
      </c>
      <c r="E1252" s="12">
        <v>1</v>
      </c>
      <c r="F1252" s="13" t="s">
        <v>490</v>
      </c>
      <c r="G1252" s="11" t="s">
        <v>1971</v>
      </c>
      <c r="H1252" s="14">
        <v>11</v>
      </c>
      <c r="I1252" s="15" t="s">
        <v>2589</v>
      </c>
      <c r="J1252" s="19" t="s">
        <v>7267</v>
      </c>
      <c r="K1252" s="109" t="s">
        <v>7226</v>
      </c>
      <c r="L1252" s="109" t="s">
        <v>7268</v>
      </c>
      <c r="M1252" s="6" t="s">
        <v>7228</v>
      </c>
      <c r="N1252" s="6" t="s">
        <v>7269</v>
      </c>
      <c r="O1252" s="6" t="s">
        <v>7270</v>
      </c>
      <c r="V1252" t="s">
        <v>1406</v>
      </c>
    </row>
    <row r="1253" spans="2:22" hidden="1">
      <c r="B1253" s="9">
        <v>14</v>
      </c>
      <c r="C1253" s="10" t="s">
        <v>317</v>
      </c>
      <c r="D1253" s="11" t="s">
        <v>469</v>
      </c>
      <c r="E1253" s="12">
        <v>1</v>
      </c>
      <c r="F1253" s="13" t="s">
        <v>490</v>
      </c>
      <c r="G1253" s="11" t="s">
        <v>1971</v>
      </c>
      <c r="H1253" s="14">
        <v>12</v>
      </c>
      <c r="I1253" s="15" t="s">
        <v>2600</v>
      </c>
      <c r="J1253" s="19" t="s">
        <v>7271</v>
      </c>
      <c r="K1253" s="109" t="s">
        <v>7226</v>
      </c>
      <c r="L1253" s="109" t="s">
        <v>7272</v>
      </c>
      <c r="M1253" s="6" t="s">
        <v>7228</v>
      </c>
      <c r="N1253" s="6" t="s">
        <v>7273</v>
      </c>
      <c r="O1253" s="6" t="s">
        <v>7274</v>
      </c>
      <c r="V1253" t="s">
        <v>1511</v>
      </c>
    </row>
    <row r="1254" spans="2:22" hidden="1">
      <c r="B1254" s="9">
        <v>14</v>
      </c>
      <c r="C1254" s="10" t="s">
        <v>317</v>
      </c>
      <c r="D1254" s="11" t="s">
        <v>469</v>
      </c>
      <c r="E1254" s="12">
        <v>1</v>
      </c>
      <c r="F1254" s="13" t="s">
        <v>490</v>
      </c>
      <c r="G1254" s="11" t="s">
        <v>1971</v>
      </c>
      <c r="H1254" s="14">
        <v>13</v>
      </c>
      <c r="I1254" s="15" t="s">
        <v>2630</v>
      </c>
      <c r="J1254" s="19" t="s">
        <v>7275</v>
      </c>
      <c r="K1254" s="109" t="s">
        <v>7226</v>
      </c>
      <c r="L1254" s="109" t="s">
        <v>7276</v>
      </c>
      <c r="M1254" s="6" t="s">
        <v>7228</v>
      </c>
      <c r="N1254" s="6" t="s">
        <v>7277</v>
      </c>
      <c r="O1254" s="6" t="s">
        <v>7278</v>
      </c>
      <c r="V1254" t="s">
        <v>2461</v>
      </c>
    </row>
    <row r="1255" spans="2:22" hidden="1">
      <c r="B1255" s="9">
        <v>14</v>
      </c>
      <c r="C1255" s="10" t="s">
        <v>317</v>
      </c>
      <c r="D1255" s="11" t="s">
        <v>469</v>
      </c>
      <c r="E1255" s="12">
        <v>1</v>
      </c>
      <c r="F1255" s="13" t="s">
        <v>490</v>
      </c>
      <c r="G1255" s="11" t="s">
        <v>1971</v>
      </c>
      <c r="H1255" s="14">
        <v>14</v>
      </c>
      <c r="I1255" s="15" t="s">
        <v>1541</v>
      </c>
      <c r="J1255" s="19" t="s">
        <v>7279</v>
      </c>
      <c r="K1255" s="109" t="s">
        <v>7226</v>
      </c>
      <c r="L1255" s="109" t="s">
        <v>7280</v>
      </c>
      <c r="M1255" s="6" t="s">
        <v>7228</v>
      </c>
      <c r="N1255" s="6" t="s">
        <v>7281</v>
      </c>
      <c r="O1255" s="6" t="s">
        <v>7282</v>
      </c>
      <c r="V1255" t="s">
        <v>1757</v>
      </c>
    </row>
    <row r="1256" spans="2:22" hidden="1">
      <c r="B1256" s="9">
        <v>14</v>
      </c>
      <c r="C1256" s="10" t="s">
        <v>317</v>
      </c>
      <c r="D1256" s="11" t="s">
        <v>469</v>
      </c>
      <c r="E1256" s="12">
        <v>1</v>
      </c>
      <c r="F1256" s="13" t="s">
        <v>490</v>
      </c>
      <c r="G1256" s="11" t="s">
        <v>1971</v>
      </c>
      <c r="H1256" s="14">
        <v>15</v>
      </c>
      <c r="I1256" s="15" t="s">
        <v>339</v>
      </c>
      <c r="J1256" s="19" t="s">
        <v>7283</v>
      </c>
      <c r="K1256" s="109" t="s">
        <v>7226</v>
      </c>
      <c r="L1256" s="109" t="s">
        <v>7284</v>
      </c>
      <c r="M1256" s="6" t="s">
        <v>7228</v>
      </c>
      <c r="N1256" s="6" t="s">
        <v>7285</v>
      </c>
      <c r="O1256" s="6" t="s">
        <v>7286</v>
      </c>
      <c r="V1256" t="s">
        <v>1770</v>
      </c>
    </row>
    <row r="1257" spans="2:22" hidden="1">
      <c r="B1257" s="9">
        <v>14</v>
      </c>
      <c r="C1257" s="10" t="s">
        <v>317</v>
      </c>
      <c r="D1257" s="11" t="s">
        <v>469</v>
      </c>
      <c r="E1257" s="12">
        <v>1</v>
      </c>
      <c r="F1257" s="13" t="s">
        <v>490</v>
      </c>
      <c r="G1257" s="11" t="s">
        <v>1971</v>
      </c>
      <c r="H1257" s="14">
        <v>16</v>
      </c>
      <c r="I1257" s="15" t="s">
        <v>2054</v>
      </c>
      <c r="J1257" s="19" t="s">
        <v>7287</v>
      </c>
      <c r="K1257" s="109" t="s">
        <v>7226</v>
      </c>
      <c r="L1257" s="109" t="s">
        <v>7288</v>
      </c>
      <c r="M1257" s="6" t="s">
        <v>7228</v>
      </c>
      <c r="N1257" s="6" t="s">
        <v>7289</v>
      </c>
      <c r="O1257" s="6" t="s">
        <v>7290</v>
      </c>
      <c r="V1257" t="s">
        <v>2391</v>
      </c>
    </row>
    <row r="1258" spans="2:22" hidden="1">
      <c r="B1258" s="9">
        <v>14</v>
      </c>
      <c r="C1258" s="10" t="s">
        <v>317</v>
      </c>
      <c r="D1258" s="11" t="s">
        <v>469</v>
      </c>
      <c r="E1258" s="12">
        <v>1</v>
      </c>
      <c r="F1258" s="13" t="s">
        <v>490</v>
      </c>
      <c r="G1258" s="11" t="s">
        <v>1971</v>
      </c>
      <c r="H1258" s="14">
        <v>17</v>
      </c>
      <c r="I1258" s="15" t="s">
        <v>2574</v>
      </c>
      <c r="J1258" s="19" t="s">
        <v>7291</v>
      </c>
      <c r="K1258" s="109" t="s">
        <v>7226</v>
      </c>
      <c r="L1258" s="109" t="s">
        <v>7292</v>
      </c>
      <c r="M1258" s="6" t="s">
        <v>7228</v>
      </c>
      <c r="N1258" s="6" t="s">
        <v>7293</v>
      </c>
      <c r="O1258" s="6" t="s">
        <v>7294</v>
      </c>
      <c r="V1258" t="s">
        <v>1549</v>
      </c>
    </row>
    <row r="1259" spans="2:22" hidden="1">
      <c r="B1259" s="9">
        <v>14</v>
      </c>
      <c r="C1259" s="10" t="s">
        <v>317</v>
      </c>
      <c r="D1259" s="11" t="s">
        <v>469</v>
      </c>
      <c r="E1259" s="12">
        <v>1</v>
      </c>
      <c r="F1259" s="13" t="s">
        <v>490</v>
      </c>
      <c r="G1259" s="11" t="s">
        <v>1971</v>
      </c>
      <c r="H1259" s="14">
        <v>18</v>
      </c>
      <c r="I1259" s="15" t="s">
        <v>2611</v>
      </c>
      <c r="J1259" s="19" t="s">
        <v>7295</v>
      </c>
      <c r="K1259" s="109" t="s">
        <v>7226</v>
      </c>
      <c r="L1259" s="109" t="s">
        <v>7296</v>
      </c>
      <c r="M1259" s="6" t="s">
        <v>7228</v>
      </c>
      <c r="N1259" s="6" t="s">
        <v>7297</v>
      </c>
      <c r="O1259" s="6" t="s">
        <v>7298</v>
      </c>
      <c r="V1259" t="s">
        <v>2463</v>
      </c>
    </row>
    <row r="1260" spans="2:22" hidden="1">
      <c r="B1260" s="9">
        <v>14</v>
      </c>
      <c r="C1260" s="10" t="s">
        <v>317</v>
      </c>
      <c r="D1260" s="11" t="s">
        <v>469</v>
      </c>
      <c r="E1260" s="12">
        <v>1</v>
      </c>
      <c r="F1260" s="13" t="s">
        <v>490</v>
      </c>
      <c r="G1260" s="11" t="s">
        <v>1971</v>
      </c>
      <c r="H1260" s="14">
        <v>19</v>
      </c>
      <c r="I1260" s="15" t="s">
        <v>2622</v>
      </c>
      <c r="J1260" s="19" t="s">
        <v>7299</v>
      </c>
      <c r="K1260" s="109" t="s">
        <v>7226</v>
      </c>
      <c r="L1260" s="109" t="s">
        <v>7300</v>
      </c>
      <c r="M1260" s="6" t="s">
        <v>7228</v>
      </c>
      <c r="N1260" s="6" t="s">
        <v>7301</v>
      </c>
      <c r="O1260" s="6" t="s">
        <v>7302</v>
      </c>
      <c r="V1260" t="s">
        <v>2550</v>
      </c>
    </row>
    <row r="1261" spans="2:22" hidden="1">
      <c r="B1261" s="9">
        <v>14</v>
      </c>
      <c r="C1261" s="10" t="s">
        <v>317</v>
      </c>
      <c r="D1261" s="11" t="s">
        <v>469</v>
      </c>
      <c r="E1261" s="12">
        <v>1</v>
      </c>
      <c r="F1261" s="13" t="s">
        <v>490</v>
      </c>
      <c r="G1261" s="11" t="s">
        <v>1971</v>
      </c>
      <c r="H1261" s="14">
        <v>20</v>
      </c>
      <c r="I1261" s="15" t="s">
        <v>2651</v>
      </c>
      <c r="J1261" s="19" t="s">
        <v>7303</v>
      </c>
      <c r="K1261" s="109" t="s">
        <v>7226</v>
      </c>
      <c r="L1261" s="109" t="s">
        <v>7304</v>
      </c>
      <c r="M1261" s="6" t="s">
        <v>7228</v>
      </c>
      <c r="N1261" s="6" t="s">
        <v>7305</v>
      </c>
      <c r="O1261" s="6" t="s">
        <v>7306</v>
      </c>
      <c r="V1261" t="s">
        <v>2543</v>
      </c>
    </row>
    <row r="1262" spans="2:22" hidden="1">
      <c r="B1262" s="9">
        <v>14</v>
      </c>
      <c r="C1262" s="10" t="s">
        <v>317</v>
      </c>
      <c r="D1262" s="11" t="s">
        <v>469</v>
      </c>
      <c r="E1262" s="12">
        <v>2</v>
      </c>
      <c r="F1262" s="13" t="s">
        <v>195</v>
      </c>
      <c r="G1262" s="11" t="s">
        <v>1972</v>
      </c>
      <c r="H1262" s="14">
        <v>1</v>
      </c>
      <c r="I1262" s="15" t="s">
        <v>195</v>
      </c>
      <c r="J1262" s="19" t="s">
        <v>7307</v>
      </c>
      <c r="K1262" s="109" t="s">
        <v>7308</v>
      </c>
      <c r="L1262" s="109" t="s">
        <v>7309</v>
      </c>
      <c r="M1262" s="6" t="s">
        <v>7228</v>
      </c>
      <c r="N1262" s="6" t="s">
        <v>7310</v>
      </c>
      <c r="O1262" s="6" t="s">
        <v>7311</v>
      </c>
      <c r="V1262" t="s">
        <v>1462</v>
      </c>
    </row>
    <row r="1263" spans="2:22" hidden="1">
      <c r="B1263" s="9">
        <v>14</v>
      </c>
      <c r="C1263" s="10" t="s">
        <v>317</v>
      </c>
      <c r="D1263" s="11" t="s">
        <v>469</v>
      </c>
      <c r="E1263" s="12">
        <v>2</v>
      </c>
      <c r="F1263" s="13" t="s">
        <v>195</v>
      </c>
      <c r="G1263" s="11" t="s">
        <v>1972</v>
      </c>
      <c r="H1263" s="14">
        <v>2</v>
      </c>
      <c r="I1263" s="15" t="s">
        <v>349</v>
      </c>
      <c r="J1263" s="19" t="s">
        <v>7312</v>
      </c>
      <c r="K1263" s="109" t="s">
        <v>7308</v>
      </c>
      <c r="L1263" s="109" t="s">
        <v>7313</v>
      </c>
      <c r="M1263" s="6" t="s">
        <v>7228</v>
      </c>
      <c r="N1263" s="6" t="s">
        <v>7314</v>
      </c>
      <c r="O1263" s="6" t="s">
        <v>7315</v>
      </c>
      <c r="V1263" t="s">
        <v>2263</v>
      </c>
    </row>
    <row r="1264" spans="2:22" hidden="1">
      <c r="B1264" s="9">
        <v>14</v>
      </c>
      <c r="C1264" s="10" t="s">
        <v>317</v>
      </c>
      <c r="D1264" s="11" t="s">
        <v>469</v>
      </c>
      <c r="E1264" s="12">
        <v>2</v>
      </c>
      <c r="F1264" s="13" t="s">
        <v>195</v>
      </c>
      <c r="G1264" s="11" t="s">
        <v>1972</v>
      </c>
      <c r="H1264" s="14">
        <v>3</v>
      </c>
      <c r="I1264" s="15" t="s">
        <v>2182</v>
      </c>
      <c r="J1264" s="19" t="s">
        <v>7316</v>
      </c>
      <c r="K1264" s="109" t="s">
        <v>7308</v>
      </c>
      <c r="L1264" s="109" t="s">
        <v>7317</v>
      </c>
      <c r="M1264" s="6" t="s">
        <v>7228</v>
      </c>
      <c r="N1264" s="6" t="s">
        <v>7318</v>
      </c>
      <c r="O1264" s="6" t="s">
        <v>7319</v>
      </c>
      <c r="V1264" t="s">
        <v>1470</v>
      </c>
    </row>
    <row r="1265" spans="2:22" hidden="1">
      <c r="B1265" s="9">
        <v>14</v>
      </c>
      <c r="C1265" s="10" t="s">
        <v>317</v>
      </c>
      <c r="D1265" s="11" t="s">
        <v>469</v>
      </c>
      <c r="E1265" s="12">
        <v>2</v>
      </c>
      <c r="F1265" s="13" t="s">
        <v>195</v>
      </c>
      <c r="G1265" s="11" t="s">
        <v>1972</v>
      </c>
      <c r="H1265" s="14">
        <v>4</v>
      </c>
      <c r="I1265" s="15" t="s">
        <v>2250</v>
      </c>
      <c r="J1265" s="19" t="s">
        <v>7320</v>
      </c>
      <c r="K1265" s="109" t="s">
        <v>7308</v>
      </c>
      <c r="L1265" s="109" t="s">
        <v>7321</v>
      </c>
      <c r="M1265" s="6" t="s">
        <v>7228</v>
      </c>
      <c r="N1265" s="6" t="s">
        <v>7322</v>
      </c>
      <c r="O1265" s="6" t="s">
        <v>7323</v>
      </c>
      <c r="V1265" t="s">
        <v>1410</v>
      </c>
    </row>
    <row r="1266" spans="2:22" hidden="1">
      <c r="B1266" s="9">
        <v>14</v>
      </c>
      <c r="C1266" s="10" t="s">
        <v>317</v>
      </c>
      <c r="D1266" s="11" t="s">
        <v>469</v>
      </c>
      <c r="E1266" s="12">
        <v>2</v>
      </c>
      <c r="F1266" s="13" t="s">
        <v>195</v>
      </c>
      <c r="G1266" s="11" t="s">
        <v>1972</v>
      </c>
      <c r="H1266" s="14">
        <v>5</v>
      </c>
      <c r="I1266" s="15" t="s">
        <v>2314</v>
      </c>
      <c r="J1266" s="19" t="s">
        <v>7324</v>
      </c>
      <c r="K1266" s="109" t="s">
        <v>7308</v>
      </c>
      <c r="L1266" s="109" t="s">
        <v>7325</v>
      </c>
      <c r="M1266" s="6" t="s">
        <v>7228</v>
      </c>
      <c r="N1266" s="6" t="s">
        <v>7326</v>
      </c>
      <c r="O1266" s="6" t="s">
        <v>7327</v>
      </c>
      <c r="V1266" t="s">
        <v>1821</v>
      </c>
    </row>
    <row r="1267" spans="2:22" hidden="1">
      <c r="B1267" s="9">
        <v>14</v>
      </c>
      <c r="C1267" s="10" t="s">
        <v>317</v>
      </c>
      <c r="D1267" s="11" t="s">
        <v>469</v>
      </c>
      <c r="E1267" s="12">
        <v>2</v>
      </c>
      <c r="F1267" s="13" t="s">
        <v>195</v>
      </c>
      <c r="G1267" s="11" t="s">
        <v>1972</v>
      </c>
      <c r="H1267" s="14">
        <v>6</v>
      </c>
      <c r="I1267" s="15" t="s">
        <v>1448</v>
      </c>
      <c r="J1267" s="19" t="s">
        <v>7328</v>
      </c>
      <c r="K1267" s="109" t="s">
        <v>7308</v>
      </c>
      <c r="L1267" s="109" t="s">
        <v>7329</v>
      </c>
      <c r="M1267" s="6" t="s">
        <v>7228</v>
      </c>
      <c r="N1267" s="6" t="s">
        <v>7330</v>
      </c>
      <c r="O1267" s="6" t="s">
        <v>7331</v>
      </c>
      <c r="V1267" t="s">
        <v>1374</v>
      </c>
    </row>
    <row r="1268" spans="2:22" hidden="1">
      <c r="B1268" s="9">
        <v>14</v>
      </c>
      <c r="C1268" s="10" t="s">
        <v>317</v>
      </c>
      <c r="D1268" s="11" t="s">
        <v>469</v>
      </c>
      <c r="E1268" s="12">
        <v>3</v>
      </c>
      <c r="F1268" s="13" t="s">
        <v>317</v>
      </c>
      <c r="G1268" s="11" t="s">
        <v>1973</v>
      </c>
      <c r="H1268" s="14">
        <v>1</v>
      </c>
      <c r="I1268" s="15" t="s">
        <v>317</v>
      </c>
      <c r="J1268" s="19" t="s">
        <v>7332</v>
      </c>
      <c r="K1268" s="109" t="s">
        <v>7333</v>
      </c>
      <c r="L1268" s="109" t="s">
        <v>7333</v>
      </c>
      <c r="M1268" s="6" t="s">
        <v>7228</v>
      </c>
      <c r="N1268" s="6" t="s">
        <v>7334</v>
      </c>
      <c r="O1268" s="6" t="s">
        <v>7335</v>
      </c>
      <c r="V1268" t="s">
        <v>1485</v>
      </c>
    </row>
    <row r="1269" spans="2:22" hidden="1">
      <c r="B1269" s="9">
        <v>14</v>
      </c>
      <c r="C1269" s="10" t="s">
        <v>317</v>
      </c>
      <c r="D1269" s="11" t="s">
        <v>469</v>
      </c>
      <c r="E1269" s="12">
        <v>3</v>
      </c>
      <c r="F1269" s="13" t="s">
        <v>317</v>
      </c>
      <c r="G1269" s="11" t="s">
        <v>1973</v>
      </c>
      <c r="H1269" s="14">
        <v>2</v>
      </c>
      <c r="I1269" s="15" t="s">
        <v>2055</v>
      </c>
      <c r="J1269" s="19" t="s">
        <v>7336</v>
      </c>
      <c r="K1269" s="109" t="s">
        <v>7333</v>
      </c>
      <c r="L1269" s="109" t="s">
        <v>7337</v>
      </c>
      <c r="M1269" s="6" t="s">
        <v>7228</v>
      </c>
      <c r="N1269" s="6" t="s">
        <v>7338</v>
      </c>
      <c r="O1269" s="6" t="s">
        <v>7339</v>
      </c>
      <c r="V1269" t="s">
        <v>2614</v>
      </c>
    </row>
    <row r="1270" spans="2:22" hidden="1">
      <c r="B1270" s="9">
        <v>14</v>
      </c>
      <c r="C1270" s="10" t="s">
        <v>317</v>
      </c>
      <c r="D1270" s="11" t="s">
        <v>469</v>
      </c>
      <c r="E1270" s="12">
        <v>3</v>
      </c>
      <c r="F1270" s="13" t="s">
        <v>317</v>
      </c>
      <c r="G1270" s="11" t="s">
        <v>1973</v>
      </c>
      <c r="H1270" s="14">
        <v>3</v>
      </c>
      <c r="I1270" s="15" t="s">
        <v>2108</v>
      </c>
      <c r="J1270" s="19" t="s">
        <v>7340</v>
      </c>
      <c r="K1270" s="109" t="s">
        <v>7333</v>
      </c>
      <c r="L1270" s="109" t="s">
        <v>7341</v>
      </c>
      <c r="M1270" s="6" t="s">
        <v>7228</v>
      </c>
      <c r="N1270" s="6" t="s">
        <v>7342</v>
      </c>
      <c r="O1270" s="6" t="s">
        <v>7343</v>
      </c>
      <c r="V1270" t="s">
        <v>2567</v>
      </c>
    </row>
    <row r="1271" spans="2:22" hidden="1">
      <c r="B1271" s="9">
        <v>14</v>
      </c>
      <c r="C1271" s="10" t="s">
        <v>317</v>
      </c>
      <c r="D1271" s="11" t="s">
        <v>469</v>
      </c>
      <c r="E1271" s="12">
        <v>3</v>
      </c>
      <c r="F1271" s="13" t="s">
        <v>317</v>
      </c>
      <c r="G1271" s="11" t="s">
        <v>1973</v>
      </c>
      <c r="H1271" s="14">
        <v>4</v>
      </c>
      <c r="I1271" s="15" t="s">
        <v>2183</v>
      </c>
      <c r="J1271" s="19" t="s">
        <v>7344</v>
      </c>
      <c r="K1271" s="109" t="s">
        <v>7333</v>
      </c>
      <c r="L1271" s="109" t="s">
        <v>7345</v>
      </c>
      <c r="M1271" s="6" t="s">
        <v>7228</v>
      </c>
      <c r="N1271" s="6" t="s">
        <v>7346</v>
      </c>
      <c r="O1271" s="6" t="s">
        <v>7347</v>
      </c>
      <c r="V1271" t="s">
        <v>1582</v>
      </c>
    </row>
    <row r="1272" spans="2:22" hidden="1">
      <c r="B1272" s="9">
        <v>14</v>
      </c>
      <c r="C1272" s="10" t="s">
        <v>317</v>
      </c>
      <c r="D1272" s="11" t="s">
        <v>469</v>
      </c>
      <c r="E1272" s="12">
        <v>3</v>
      </c>
      <c r="F1272" s="13" t="s">
        <v>317</v>
      </c>
      <c r="G1272" s="11" t="s">
        <v>1973</v>
      </c>
      <c r="H1272" s="14">
        <v>5</v>
      </c>
      <c r="I1272" s="15" t="s">
        <v>2315</v>
      </c>
      <c r="J1272" s="19" t="s">
        <v>7348</v>
      </c>
      <c r="K1272" s="109" t="s">
        <v>7333</v>
      </c>
      <c r="L1272" s="109" t="s">
        <v>7349</v>
      </c>
      <c r="M1272" s="6" t="s">
        <v>7228</v>
      </c>
      <c r="N1272" s="6" t="s">
        <v>7350</v>
      </c>
      <c r="O1272" s="6" t="s">
        <v>7351</v>
      </c>
      <c r="V1272" t="s">
        <v>1602</v>
      </c>
    </row>
    <row r="1273" spans="2:22" hidden="1">
      <c r="B1273" s="9">
        <v>14</v>
      </c>
      <c r="C1273" s="10" t="s">
        <v>317</v>
      </c>
      <c r="D1273" s="11" t="s">
        <v>469</v>
      </c>
      <c r="E1273" s="12">
        <v>3</v>
      </c>
      <c r="F1273" s="13" t="s">
        <v>317</v>
      </c>
      <c r="G1273" s="11" t="s">
        <v>1973</v>
      </c>
      <c r="H1273" s="14">
        <v>6</v>
      </c>
      <c r="I1273" s="15" t="s">
        <v>2372</v>
      </c>
      <c r="J1273" s="19" t="s">
        <v>7352</v>
      </c>
      <c r="K1273" s="109" t="s">
        <v>7333</v>
      </c>
      <c r="L1273" s="109" t="s">
        <v>7353</v>
      </c>
      <c r="M1273" s="6" t="s">
        <v>7228</v>
      </c>
      <c r="N1273" s="6" t="s">
        <v>7354</v>
      </c>
      <c r="O1273" s="6" t="s">
        <v>7355</v>
      </c>
      <c r="V1273" t="s">
        <v>1710</v>
      </c>
    </row>
    <row r="1274" spans="2:22" hidden="1">
      <c r="B1274" s="9">
        <v>14</v>
      </c>
      <c r="C1274" s="10" t="s">
        <v>317</v>
      </c>
      <c r="D1274" s="11" t="s">
        <v>469</v>
      </c>
      <c r="E1274" s="12">
        <v>3</v>
      </c>
      <c r="F1274" s="13" t="s">
        <v>317</v>
      </c>
      <c r="G1274" s="11" t="s">
        <v>1973</v>
      </c>
      <c r="H1274" s="14">
        <v>7</v>
      </c>
      <c r="I1274" s="15" t="s">
        <v>2423</v>
      </c>
      <c r="J1274" s="19" t="s">
        <v>7356</v>
      </c>
      <c r="K1274" s="109" t="s">
        <v>7333</v>
      </c>
      <c r="L1274" s="109" t="s">
        <v>7357</v>
      </c>
      <c r="M1274" s="6" t="s">
        <v>7228</v>
      </c>
      <c r="N1274" s="6" t="s">
        <v>7358</v>
      </c>
      <c r="O1274" s="6" t="s">
        <v>7359</v>
      </c>
      <c r="V1274" t="s">
        <v>1736</v>
      </c>
    </row>
    <row r="1275" spans="2:22" hidden="1">
      <c r="B1275" s="9">
        <v>14</v>
      </c>
      <c r="C1275" s="10" t="s">
        <v>317</v>
      </c>
      <c r="D1275" s="11" t="s">
        <v>469</v>
      </c>
      <c r="E1275" s="12">
        <v>3</v>
      </c>
      <c r="F1275" s="13" t="s">
        <v>317</v>
      </c>
      <c r="G1275" s="11" t="s">
        <v>1973</v>
      </c>
      <c r="H1275" s="14">
        <v>8</v>
      </c>
      <c r="I1275" s="15" t="s">
        <v>2466</v>
      </c>
      <c r="J1275" s="19" t="s">
        <v>7360</v>
      </c>
      <c r="K1275" s="109" t="s">
        <v>7333</v>
      </c>
      <c r="L1275" s="109" t="s">
        <v>7361</v>
      </c>
      <c r="M1275" s="6" t="s">
        <v>7228</v>
      </c>
      <c r="N1275" s="6" t="s">
        <v>7362</v>
      </c>
      <c r="O1275" s="6" t="s">
        <v>7363</v>
      </c>
      <c r="V1275" t="s">
        <v>1604</v>
      </c>
    </row>
    <row r="1276" spans="2:22" hidden="1">
      <c r="B1276" s="9">
        <v>14</v>
      </c>
      <c r="C1276" s="10" t="s">
        <v>317</v>
      </c>
      <c r="D1276" s="11" t="s">
        <v>469</v>
      </c>
      <c r="E1276" s="12">
        <v>3</v>
      </c>
      <c r="F1276" s="13" t="s">
        <v>317</v>
      </c>
      <c r="G1276" s="11" t="s">
        <v>1973</v>
      </c>
      <c r="H1276" s="14">
        <v>9</v>
      </c>
      <c r="I1276" s="15" t="s">
        <v>2500</v>
      </c>
      <c r="J1276" s="19" t="s">
        <v>7364</v>
      </c>
      <c r="K1276" s="109" t="s">
        <v>7333</v>
      </c>
      <c r="L1276" s="109" t="s">
        <v>7365</v>
      </c>
      <c r="M1276" s="6" t="s">
        <v>7228</v>
      </c>
      <c r="N1276" s="6" t="s">
        <v>7366</v>
      </c>
      <c r="O1276" s="6" t="s">
        <v>7367</v>
      </c>
      <c r="V1276" t="s">
        <v>2713</v>
      </c>
    </row>
    <row r="1277" spans="2:22" hidden="1">
      <c r="B1277" s="9">
        <v>14</v>
      </c>
      <c r="C1277" s="10" t="s">
        <v>317</v>
      </c>
      <c r="D1277" s="11" t="s">
        <v>469</v>
      </c>
      <c r="E1277" s="12">
        <v>3</v>
      </c>
      <c r="F1277" s="13" t="s">
        <v>317</v>
      </c>
      <c r="G1277" s="11" t="s">
        <v>1973</v>
      </c>
      <c r="H1277" s="14">
        <v>10</v>
      </c>
      <c r="I1277" s="15" t="s">
        <v>1511</v>
      </c>
      <c r="J1277" s="19" t="s">
        <v>7368</v>
      </c>
      <c r="K1277" s="109" t="s">
        <v>7333</v>
      </c>
      <c r="L1277" s="109" t="s">
        <v>7369</v>
      </c>
      <c r="M1277" s="6" t="s">
        <v>7228</v>
      </c>
      <c r="N1277" s="6" t="s">
        <v>7370</v>
      </c>
      <c r="O1277" s="6" t="s">
        <v>7371</v>
      </c>
      <c r="V1277" t="s">
        <v>2632</v>
      </c>
    </row>
    <row r="1278" spans="2:22" hidden="1">
      <c r="B1278" s="9">
        <v>14</v>
      </c>
      <c r="C1278" s="10" t="s">
        <v>317</v>
      </c>
      <c r="D1278" s="11" t="s">
        <v>469</v>
      </c>
      <c r="E1278" s="12">
        <v>3</v>
      </c>
      <c r="F1278" s="13" t="s">
        <v>317</v>
      </c>
      <c r="G1278" s="11" t="s">
        <v>1973</v>
      </c>
      <c r="H1278" s="14">
        <v>11</v>
      </c>
      <c r="I1278" s="15" t="s">
        <v>2245</v>
      </c>
      <c r="J1278" s="19" t="s">
        <v>7372</v>
      </c>
      <c r="K1278" s="109" t="s">
        <v>7333</v>
      </c>
      <c r="L1278" s="109" t="s">
        <v>7373</v>
      </c>
      <c r="M1278" s="6" t="s">
        <v>7228</v>
      </c>
      <c r="N1278" s="6" t="s">
        <v>7374</v>
      </c>
      <c r="O1278" s="6" t="s">
        <v>7375</v>
      </c>
      <c r="V1278" t="s">
        <v>1259</v>
      </c>
    </row>
    <row r="1279" spans="2:22" hidden="1">
      <c r="B1279" s="9">
        <v>14</v>
      </c>
      <c r="C1279" s="10" t="s">
        <v>317</v>
      </c>
      <c r="D1279" s="11" t="s">
        <v>469</v>
      </c>
      <c r="E1279" s="12">
        <v>3</v>
      </c>
      <c r="F1279" s="13" t="s">
        <v>317</v>
      </c>
      <c r="G1279" s="11" t="s">
        <v>1973</v>
      </c>
      <c r="H1279" s="14">
        <v>12</v>
      </c>
      <c r="I1279" s="15" t="s">
        <v>2575</v>
      </c>
      <c r="J1279" s="19" t="s">
        <v>7376</v>
      </c>
      <c r="K1279" s="109" t="s">
        <v>7333</v>
      </c>
      <c r="L1279" s="109" t="s">
        <v>7377</v>
      </c>
      <c r="M1279" s="6" t="s">
        <v>7228</v>
      </c>
      <c r="N1279" s="6" t="s">
        <v>7378</v>
      </c>
      <c r="O1279" s="6" t="s">
        <v>7379</v>
      </c>
      <c r="V1279" t="s">
        <v>918</v>
      </c>
    </row>
    <row r="1280" spans="2:22" hidden="1">
      <c r="B1280" s="9">
        <v>15</v>
      </c>
      <c r="C1280" s="10" t="s">
        <v>326</v>
      </c>
      <c r="D1280" s="11" t="s">
        <v>470</v>
      </c>
      <c r="E1280" s="12">
        <v>1</v>
      </c>
      <c r="F1280" s="13" t="s">
        <v>326</v>
      </c>
      <c r="G1280" s="11" t="s">
        <v>1974</v>
      </c>
      <c r="H1280" s="14">
        <v>1</v>
      </c>
      <c r="I1280" s="15" t="s">
        <v>2612</v>
      </c>
      <c r="J1280" s="19" t="s">
        <v>7380</v>
      </c>
      <c r="K1280" s="109" t="s">
        <v>7381</v>
      </c>
      <c r="L1280" s="109" t="s">
        <v>7382</v>
      </c>
      <c r="M1280" s="6" t="s">
        <v>7383</v>
      </c>
      <c r="N1280" s="6" t="s">
        <v>7384</v>
      </c>
      <c r="O1280" s="6" t="s">
        <v>7385</v>
      </c>
      <c r="V1280" t="s">
        <v>2720</v>
      </c>
    </row>
    <row r="1281" spans="2:22" hidden="1">
      <c r="B1281" s="9">
        <v>15</v>
      </c>
      <c r="C1281" s="10" t="s">
        <v>326</v>
      </c>
      <c r="D1281" s="11" t="s">
        <v>470</v>
      </c>
      <c r="E1281" s="12">
        <v>1</v>
      </c>
      <c r="F1281" s="13" t="s">
        <v>326</v>
      </c>
      <c r="G1281" s="11" t="s">
        <v>1974</v>
      </c>
      <c r="H1281" s="14">
        <v>2</v>
      </c>
      <c r="I1281" s="15" t="s">
        <v>1457</v>
      </c>
      <c r="J1281" s="19" t="s">
        <v>7386</v>
      </c>
      <c r="K1281" s="109" t="s">
        <v>7381</v>
      </c>
      <c r="L1281" s="109" t="s">
        <v>7387</v>
      </c>
      <c r="M1281" s="6" t="s">
        <v>7383</v>
      </c>
      <c r="N1281" s="6" t="s">
        <v>7388</v>
      </c>
      <c r="O1281" s="6" t="s">
        <v>7389</v>
      </c>
      <c r="V1281" t="s">
        <v>1202</v>
      </c>
    </row>
    <row r="1282" spans="2:22" hidden="1">
      <c r="B1282" s="9">
        <v>15</v>
      </c>
      <c r="C1282" s="10" t="s">
        <v>326</v>
      </c>
      <c r="D1282" s="11" t="s">
        <v>470</v>
      </c>
      <c r="E1282" s="12">
        <v>1</v>
      </c>
      <c r="F1282" s="13" t="s">
        <v>326</v>
      </c>
      <c r="G1282" s="11" t="s">
        <v>1974</v>
      </c>
      <c r="H1282" s="14">
        <v>3</v>
      </c>
      <c r="I1282" s="15" t="s">
        <v>2109</v>
      </c>
      <c r="J1282" s="19" t="s">
        <v>7390</v>
      </c>
      <c r="K1282" s="109" t="s">
        <v>7381</v>
      </c>
      <c r="L1282" s="109" t="s">
        <v>7391</v>
      </c>
      <c r="M1282" s="6" t="s">
        <v>7383</v>
      </c>
      <c r="N1282" s="6" t="s">
        <v>7392</v>
      </c>
      <c r="O1282" s="6" t="s">
        <v>7393</v>
      </c>
      <c r="V1282" t="s">
        <v>599</v>
      </c>
    </row>
    <row r="1283" spans="2:22" hidden="1">
      <c r="B1283" s="9">
        <v>15</v>
      </c>
      <c r="C1283" s="10" t="s">
        <v>326</v>
      </c>
      <c r="D1283" s="11" t="s">
        <v>470</v>
      </c>
      <c r="E1283" s="12">
        <v>1</v>
      </c>
      <c r="F1283" s="13" t="s">
        <v>326</v>
      </c>
      <c r="G1283" s="11" t="s">
        <v>1974</v>
      </c>
      <c r="H1283" s="14">
        <v>4</v>
      </c>
      <c r="I1283" s="15" t="s">
        <v>2184</v>
      </c>
      <c r="J1283" s="19" t="s">
        <v>7394</v>
      </c>
      <c r="K1283" s="109" t="s">
        <v>7381</v>
      </c>
      <c r="L1283" s="109" t="s">
        <v>7395</v>
      </c>
      <c r="M1283" s="6" t="s">
        <v>7383</v>
      </c>
      <c r="N1283" s="6" t="s">
        <v>7396</v>
      </c>
      <c r="O1283" s="6" t="s">
        <v>7397</v>
      </c>
      <c r="V1283" t="s">
        <v>1449</v>
      </c>
    </row>
    <row r="1284" spans="2:22" hidden="1">
      <c r="B1284" s="9">
        <v>15</v>
      </c>
      <c r="C1284" s="10" t="s">
        <v>326</v>
      </c>
      <c r="D1284" s="11" t="s">
        <v>470</v>
      </c>
      <c r="E1284" s="12">
        <v>1</v>
      </c>
      <c r="F1284" s="13" t="s">
        <v>326</v>
      </c>
      <c r="G1284" s="11" t="s">
        <v>1974</v>
      </c>
      <c r="H1284" s="14">
        <v>5</v>
      </c>
      <c r="I1284" s="15" t="s">
        <v>2251</v>
      </c>
      <c r="J1284" s="19" t="s">
        <v>7398</v>
      </c>
      <c r="K1284" s="109" t="s">
        <v>7381</v>
      </c>
      <c r="L1284" s="109" t="s">
        <v>7399</v>
      </c>
      <c r="M1284" s="6" t="s">
        <v>7383</v>
      </c>
      <c r="N1284" s="6" t="s">
        <v>7400</v>
      </c>
      <c r="O1284" s="6" t="s">
        <v>7401</v>
      </c>
      <c r="V1284" t="s">
        <v>1215</v>
      </c>
    </row>
    <row r="1285" spans="2:22" hidden="1">
      <c r="B1285" s="9">
        <v>15</v>
      </c>
      <c r="C1285" s="10" t="s">
        <v>326</v>
      </c>
      <c r="D1285" s="11" t="s">
        <v>470</v>
      </c>
      <c r="E1285" s="12">
        <v>1</v>
      </c>
      <c r="F1285" s="13" t="s">
        <v>326</v>
      </c>
      <c r="G1285" s="11" t="s">
        <v>1974</v>
      </c>
      <c r="H1285" s="14">
        <v>6</v>
      </c>
      <c r="I1285" s="15" t="s">
        <v>2316</v>
      </c>
      <c r="J1285" s="19" t="s">
        <v>7402</v>
      </c>
      <c r="K1285" s="109" t="s">
        <v>7381</v>
      </c>
      <c r="L1285" s="109" t="s">
        <v>7403</v>
      </c>
      <c r="M1285" s="6" t="s">
        <v>7383</v>
      </c>
      <c r="N1285" s="6" t="s">
        <v>7404</v>
      </c>
      <c r="O1285" s="6" t="s">
        <v>7405</v>
      </c>
      <c r="V1285" t="s">
        <v>1461</v>
      </c>
    </row>
    <row r="1286" spans="2:22" hidden="1">
      <c r="B1286" s="9">
        <v>15</v>
      </c>
      <c r="C1286" s="10" t="s">
        <v>326</v>
      </c>
      <c r="D1286" s="11" t="s">
        <v>470</v>
      </c>
      <c r="E1286" s="12">
        <v>1</v>
      </c>
      <c r="F1286" s="13" t="s">
        <v>326</v>
      </c>
      <c r="G1286" s="11" t="s">
        <v>1974</v>
      </c>
      <c r="H1286" s="14">
        <v>7</v>
      </c>
      <c r="I1286" s="15" t="s">
        <v>2373</v>
      </c>
      <c r="J1286" s="19" t="s">
        <v>7406</v>
      </c>
      <c r="K1286" s="109" t="s">
        <v>7381</v>
      </c>
      <c r="L1286" s="109" t="s">
        <v>7407</v>
      </c>
      <c r="M1286" s="6" t="s">
        <v>7383</v>
      </c>
      <c r="N1286" s="6" t="s">
        <v>7408</v>
      </c>
      <c r="O1286" s="6" t="s">
        <v>7409</v>
      </c>
      <c r="V1286" t="s">
        <v>2638</v>
      </c>
    </row>
    <row r="1287" spans="2:22" hidden="1">
      <c r="B1287" s="9">
        <v>15</v>
      </c>
      <c r="C1287" s="10" t="s">
        <v>326</v>
      </c>
      <c r="D1287" s="11" t="s">
        <v>470</v>
      </c>
      <c r="E1287" s="12">
        <v>1</v>
      </c>
      <c r="F1287" s="13" t="s">
        <v>326</v>
      </c>
      <c r="G1287" s="11" t="s">
        <v>1974</v>
      </c>
      <c r="H1287" s="14">
        <v>8</v>
      </c>
      <c r="I1287" s="15" t="s">
        <v>2424</v>
      </c>
      <c r="J1287" s="19" t="s">
        <v>7410</v>
      </c>
      <c r="K1287" s="109" t="s">
        <v>7381</v>
      </c>
      <c r="L1287" s="109" t="s">
        <v>7411</v>
      </c>
      <c r="M1287" s="6" t="s">
        <v>7383</v>
      </c>
      <c r="N1287" s="6" t="s">
        <v>7412</v>
      </c>
      <c r="O1287" s="6" t="s">
        <v>7413</v>
      </c>
      <c r="V1287" t="s">
        <v>2476</v>
      </c>
    </row>
    <row r="1288" spans="2:22" hidden="1">
      <c r="B1288" s="9">
        <v>15</v>
      </c>
      <c r="C1288" s="10" t="s">
        <v>326</v>
      </c>
      <c r="D1288" s="11" t="s">
        <v>470</v>
      </c>
      <c r="E1288" s="12">
        <v>1</v>
      </c>
      <c r="F1288" s="13" t="s">
        <v>326</v>
      </c>
      <c r="G1288" s="11" t="s">
        <v>1974</v>
      </c>
      <c r="H1288" s="14">
        <v>9</v>
      </c>
      <c r="I1288" s="15" t="s">
        <v>2467</v>
      </c>
      <c r="J1288" s="19" t="s">
        <v>7414</v>
      </c>
      <c r="K1288" s="109" t="s">
        <v>7381</v>
      </c>
      <c r="L1288" s="109" t="s">
        <v>7415</v>
      </c>
      <c r="M1288" s="6" t="s">
        <v>7383</v>
      </c>
      <c r="N1288" s="6" t="s">
        <v>7416</v>
      </c>
      <c r="O1288" s="6" t="s">
        <v>7417</v>
      </c>
      <c r="V1288" t="s">
        <v>1598</v>
      </c>
    </row>
    <row r="1289" spans="2:22" hidden="1">
      <c r="B1289" s="9">
        <v>15</v>
      </c>
      <c r="C1289" s="10" t="s">
        <v>326</v>
      </c>
      <c r="D1289" s="11" t="s">
        <v>470</v>
      </c>
      <c r="E1289" s="12">
        <v>1</v>
      </c>
      <c r="F1289" s="13" t="s">
        <v>326</v>
      </c>
      <c r="G1289" s="11" t="s">
        <v>1974</v>
      </c>
      <c r="H1289" s="14">
        <v>10</v>
      </c>
      <c r="I1289" s="15" t="s">
        <v>1295</v>
      </c>
      <c r="J1289" s="19" t="s">
        <v>7418</v>
      </c>
      <c r="K1289" s="109" t="s">
        <v>7381</v>
      </c>
      <c r="L1289" s="109" t="s">
        <v>7419</v>
      </c>
      <c r="M1289" s="6" t="s">
        <v>7383</v>
      </c>
      <c r="N1289" s="6" t="s">
        <v>7420</v>
      </c>
      <c r="O1289" s="6" t="s">
        <v>7421</v>
      </c>
      <c r="V1289" t="s">
        <v>2448</v>
      </c>
    </row>
    <row r="1290" spans="2:22" hidden="1">
      <c r="B1290" s="9">
        <v>15</v>
      </c>
      <c r="C1290" s="10" t="s">
        <v>326</v>
      </c>
      <c r="D1290" s="11" t="s">
        <v>470</v>
      </c>
      <c r="E1290" s="12">
        <v>1</v>
      </c>
      <c r="F1290" s="13" t="s">
        <v>326</v>
      </c>
      <c r="G1290" s="11" t="s">
        <v>1974</v>
      </c>
      <c r="H1290" s="14">
        <v>11</v>
      </c>
      <c r="I1290" s="15" t="s">
        <v>2529</v>
      </c>
      <c r="J1290" s="19" t="s">
        <v>7422</v>
      </c>
      <c r="K1290" s="109" t="s">
        <v>7381</v>
      </c>
      <c r="L1290" s="109" t="s">
        <v>7423</v>
      </c>
      <c r="M1290" s="6" t="s">
        <v>7383</v>
      </c>
      <c r="N1290" s="6" t="s">
        <v>7424</v>
      </c>
      <c r="O1290" s="6" t="s">
        <v>7425</v>
      </c>
      <c r="V1290" t="s">
        <v>1366</v>
      </c>
    </row>
    <row r="1291" spans="2:22" hidden="1">
      <c r="B1291" s="9">
        <v>15</v>
      </c>
      <c r="C1291" s="10" t="s">
        <v>326</v>
      </c>
      <c r="D1291" s="11" t="s">
        <v>470</v>
      </c>
      <c r="E1291" s="12">
        <v>1</v>
      </c>
      <c r="F1291" s="13" t="s">
        <v>326</v>
      </c>
      <c r="G1291" s="11" t="s">
        <v>1974</v>
      </c>
      <c r="H1291" s="14">
        <v>12</v>
      </c>
      <c r="I1291" s="15" t="s">
        <v>1118</v>
      </c>
      <c r="J1291" s="19" t="s">
        <v>7426</v>
      </c>
      <c r="K1291" s="109" t="s">
        <v>7381</v>
      </c>
      <c r="L1291" s="109" t="s">
        <v>7427</v>
      </c>
      <c r="M1291" s="6" t="s">
        <v>7383</v>
      </c>
      <c r="N1291" s="6" t="s">
        <v>7428</v>
      </c>
      <c r="O1291" s="6" t="s">
        <v>7429</v>
      </c>
      <c r="V1291" t="s">
        <v>1370</v>
      </c>
    </row>
    <row r="1292" spans="2:22" hidden="1">
      <c r="B1292" s="9">
        <v>15</v>
      </c>
      <c r="C1292" s="10" t="s">
        <v>326</v>
      </c>
      <c r="D1292" s="11" t="s">
        <v>470</v>
      </c>
      <c r="E1292" s="12">
        <v>1</v>
      </c>
      <c r="F1292" s="13" t="s">
        <v>326</v>
      </c>
      <c r="G1292" s="11" t="s">
        <v>1974</v>
      </c>
      <c r="H1292" s="14">
        <v>13</v>
      </c>
      <c r="I1292" s="15" t="s">
        <v>2576</v>
      </c>
      <c r="J1292" s="19" t="s">
        <v>7430</v>
      </c>
      <c r="K1292" s="109" t="s">
        <v>7381</v>
      </c>
      <c r="L1292" s="109" t="s">
        <v>7431</v>
      </c>
      <c r="M1292" s="6" t="s">
        <v>7383</v>
      </c>
      <c r="N1292" s="6" t="s">
        <v>7432</v>
      </c>
      <c r="O1292" s="6" t="s">
        <v>7433</v>
      </c>
      <c r="V1292" t="s">
        <v>1506</v>
      </c>
    </row>
    <row r="1293" spans="2:22" hidden="1">
      <c r="B1293" s="9">
        <v>15</v>
      </c>
      <c r="C1293" s="10" t="s">
        <v>326</v>
      </c>
      <c r="D1293" s="11" t="s">
        <v>470</v>
      </c>
      <c r="E1293" s="12">
        <v>1</v>
      </c>
      <c r="F1293" s="13" t="s">
        <v>326</v>
      </c>
      <c r="G1293" s="11" t="s">
        <v>1974</v>
      </c>
      <c r="H1293" s="14">
        <v>14</v>
      </c>
      <c r="I1293" s="15" t="s">
        <v>2590</v>
      </c>
      <c r="J1293" s="19" t="s">
        <v>7434</v>
      </c>
      <c r="K1293" s="109" t="s">
        <v>7381</v>
      </c>
      <c r="L1293" s="109" t="s">
        <v>7435</v>
      </c>
      <c r="M1293" s="6" t="s">
        <v>7383</v>
      </c>
      <c r="N1293" s="6" t="s">
        <v>7436</v>
      </c>
      <c r="O1293" s="6" t="s">
        <v>7437</v>
      </c>
      <c r="V1293" t="s">
        <v>350</v>
      </c>
    </row>
    <row r="1294" spans="2:22" hidden="1">
      <c r="B1294" s="9">
        <v>15</v>
      </c>
      <c r="C1294" s="10" t="s">
        <v>326</v>
      </c>
      <c r="D1294" s="11" t="s">
        <v>470</v>
      </c>
      <c r="E1294" s="12">
        <v>1</v>
      </c>
      <c r="F1294" s="13" t="s">
        <v>326</v>
      </c>
      <c r="G1294" s="11" t="s">
        <v>1974</v>
      </c>
      <c r="H1294" s="14">
        <v>15</v>
      </c>
      <c r="I1294" s="15" t="s">
        <v>2422</v>
      </c>
      <c r="J1294" s="19" t="s">
        <v>7438</v>
      </c>
      <c r="K1294" s="109" t="s">
        <v>7381</v>
      </c>
      <c r="L1294" s="109" t="s">
        <v>7439</v>
      </c>
      <c r="M1294" s="6" t="s">
        <v>7383</v>
      </c>
      <c r="N1294" s="6" t="s">
        <v>7440</v>
      </c>
      <c r="O1294" s="6" t="s">
        <v>7441</v>
      </c>
      <c r="V1294" t="s">
        <v>1412</v>
      </c>
    </row>
    <row r="1295" spans="2:22" hidden="1">
      <c r="B1295" s="9">
        <v>15</v>
      </c>
      <c r="C1295" s="10" t="s">
        <v>326</v>
      </c>
      <c r="D1295" s="11" t="s">
        <v>470</v>
      </c>
      <c r="E1295" s="12">
        <v>1</v>
      </c>
      <c r="F1295" s="13" t="s">
        <v>326</v>
      </c>
      <c r="G1295" s="11" t="s">
        <v>1974</v>
      </c>
      <c r="H1295" s="14">
        <v>16</v>
      </c>
      <c r="I1295" s="15" t="s">
        <v>2623</v>
      </c>
      <c r="J1295" s="19" t="s">
        <v>7442</v>
      </c>
      <c r="K1295" s="109" t="s">
        <v>7381</v>
      </c>
      <c r="L1295" s="109" t="s">
        <v>7443</v>
      </c>
      <c r="M1295" s="6" t="s">
        <v>7383</v>
      </c>
      <c r="N1295" s="6" t="s">
        <v>7444</v>
      </c>
      <c r="O1295" s="6" t="s">
        <v>7445</v>
      </c>
      <c r="V1295" t="s">
        <v>1643</v>
      </c>
    </row>
    <row r="1296" spans="2:22" hidden="1">
      <c r="B1296" s="9">
        <v>15</v>
      </c>
      <c r="C1296" s="10" t="s">
        <v>326</v>
      </c>
      <c r="D1296" s="11" t="s">
        <v>470</v>
      </c>
      <c r="E1296" s="12">
        <v>1</v>
      </c>
      <c r="F1296" s="13" t="s">
        <v>326</v>
      </c>
      <c r="G1296" s="11" t="s">
        <v>1974</v>
      </c>
      <c r="H1296" s="14">
        <v>17</v>
      </c>
      <c r="I1296" s="15" t="s">
        <v>2631</v>
      </c>
      <c r="J1296" s="19" t="s">
        <v>7446</v>
      </c>
      <c r="K1296" s="109" t="s">
        <v>7381</v>
      </c>
      <c r="L1296" s="109" t="s">
        <v>7447</v>
      </c>
      <c r="M1296" s="6" t="s">
        <v>7383</v>
      </c>
      <c r="N1296" s="6" t="s">
        <v>7448</v>
      </c>
      <c r="O1296" s="6" t="s">
        <v>7449</v>
      </c>
      <c r="V1296" t="s">
        <v>1299</v>
      </c>
    </row>
    <row r="1297" spans="2:22" hidden="1">
      <c r="B1297" s="9">
        <v>15</v>
      </c>
      <c r="C1297" s="10" t="s">
        <v>326</v>
      </c>
      <c r="D1297" s="11" t="s">
        <v>470</v>
      </c>
      <c r="E1297" s="12">
        <v>1</v>
      </c>
      <c r="F1297" s="13" t="s">
        <v>326</v>
      </c>
      <c r="G1297" s="11" t="s">
        <v>1974</v>
      </c>
      <c r="H1297" s="14">
        <v>18</v>
      </c>
      <c r="I1297" s="15" t="s">
        <v>2637</v>
      </c>
      <c r="J1297" s="19" t="s">
        <v>7450</v>
      </c>
      <c r="K1297" s="109" t="s">
        <v>7381</v>
      </c>
      <c r="L1297" s="109" t="s">
        <v>7451</v>
      </c>
      <c r="M1297" s="6" t="s">
        <v>7383</v>
      </c>
      <c r="N1297" s="6" t="s">
        <v>7452</v>
      </c>
      <c r="O1297" s="6" t="s">
        <v>7453</v>
      </c>
      <c r="V1297" t="s">
        <v>2514</v>
      </c>
    </row>
    <row r="1298" spans="2:22" hidden="1">
      <c r="B1298" s="9">
        <v>15</v>
      </c>
      <c r="C1298" s="10" t="s">
        <v>326</v>
      </c>
      <c r="D1298" s="11" t="s">
        <v>470</v>
      </c>
      <c r="E1298" s="12">
        <v>1</v>
      </c>
      <c r="F1298" s="13" t="s">
        <v>326</v>
      </c>
      <c r="G1298" s="11" t="s">
        <v>1974</v>
      </c>
      <c r="H1298" s="14">
        <v>19</v>
      </c>
      <c r="I1298" s="15" t="s">
        <v>2644</v>
      </c>
      <c r="J1298" s="19" t="s">
        <v>7454</v>
      </c>
      <c r="K1298" s="109" t="s">
        <v>7381</v>
      </c>
      <c r="L1298" s="109" t="s">
        <v>7455</v>
      </c>
      <c r="M1298" s="6" t="s">
        <v>7383</v>
      </c>
      <c r="N1298" s="6" t="s">
        <v>7456</v>
      </c>
      <c r="O1298" s="6" t="s">
        <v>7457</v>
      </c>
      <c r="V1298" t="s">
        <v>1550</v>
      </c>
    </row>
    <row r="1299" spans="2:22" hidden="1">
      <c r="B1299" s="9">
        <v>15</v>
      </c>
      <c r="C1299" s="10" t="s">
        <v>326</v>
      </c>
      <c r="D1299" s="11" t="s">
        <v>470</v>
      </c>
      <c r="E1299" s="12">
        <v>1</v>
      </c>
      <c r="F1299" s="13" t="s">
        <v>326</v>
      </c>
      <c r="G1299" s="11" t="s">
        <v>1974</v>
      </c>
      <c r="H1299" s="14">
        <v>20</v>
      </c>
      <c r="I1299" s="15" t="s">
        <v>2652</v>
      </c>
      <c r="J1299" s="19" t="s">
        <v>7458</v>
      </c>
      <c r="K1299" s="109" t="s">
        <v>7381</v>
      </c>
      <c r="L1299" s="109" t="s">
        <v>7459</v>
      </c>
      <c r="M1299" s="6" t="s">
        <v>7383</v>
      </c>
      <c r="N1299" s="6" t="s">
        <v>7460</v>
      </c>
      <c r="O1299" s="6" t="s">
        <v>7461</v>
      </c>
      <c r="V1299" t="s">
        <v>2447</v>
      </c>
    </row>
    <row r="1300" spans="2:22" hidden="1">
      <c r="B1300" s="9">
        <v>15</v>
      </c>
      <c r="C1300" s="10" t="s">
        <v>326</v>
      </c>
      <c r="D1300" s="11" t="s">
        <v>470</v>
      </c>
      <c r="E1300" s="12">
        <v>1</v>
      </c>
      <c r="F1300" s="13" t="s">
        <v>326</v>
      </c>
      <c r="G1300" s="11" t="s">
        <v>1974</v>
      </c>
      <c r="H1300" s="14">
        <v>21</v>
      </c>
      <c r="I1300" s="15" t="s">
        <v>1389</v>
      </c>
      <c r="J1300" s="19" t="s">
        <v>7462</v>
      </c>
      <c r="K1300" s="109" t="s">
        <v>7381</v>
      </c>
      <c r="L1300" s="109" t="s">
        <v>7463</v>
      </c>
      <c r="M1300" s="6" t="s">
        <v>7383</v>
      </c>
      <c r="N1300" s="6" t="s">
        <v>7464</v>
      </c>
      <c r="O1300" s="6" t="s">
        <v>7465</v>
      </c>
      <c r="V1300" t="s">
        <v>643</v>
      </c>
    </row>
    <row r="1301" spans="2:22" hidden="1">
      <c r="B1301" s="9">
        <v>15</v>
      </c>
      <c r="C1301" s="10" t="s">
        <v>326</v>
      </c>
      <c r="D1301" s="11" t="s">
        <v>470</v>
      </c>
      <c r="E1301" s="12">
        <v>1</v>
      </c>
      <c r="F1301" s="13" t="s">
        <v>326</v>
      </c>
      <c r="G1301" s="11" t="s">
        <v>1974</v>
      </c>
      <c r="H1301" s="14">
        <v>22</v>
      </c>
      <c r="I1301" s="15" t="s">
        <v>1368</v>
      </c>
      <c r="J1301" s="19" t="s">
        <v>7466</v>
      </c>
      <c r="K1301" s="109" t="s">
        <v>7381</v>
      </c>
      <c r="L1301" s="109" t="s">
        <v>7467</v>
      </c>
      <c r="M1301" s="6" t="s">
        <v>7383</v>
      </c>
      <c r="N1301" s="6" t="s">
        <v>7468</v>
      </c>
      <c r="O1301" s="6" t="s">
        <v>7469</v>
      </c>
      <c r="V1301" t="s">
        <v>1675</v>
      </c>
    </row>
    <row r="1302" spans="2:22" hidden="1">
      <c r="B1302" s="9">
        <v>15</v>
      </c>
      <c r="C1302" s="10" t="s">
        <v>326</v>
      </c>
      <c r="D1302" s="11" t="s">
        <v>470</v>
      </c>
      <c r="E1302" s="12">
        <v>1</v>
      </c>
      <c r="F1302" s="13" t="s">
        <v>326</v>
      </c>
      <c r="G1302" s="11" t="s">
        <v>1974</v>
      </c>
      <c r="H1302" s="14">
        <v>23</v>
      </c>
      <c r="I1302" s="15" t="s">
        <v>2664</v>
      </c>
      <c r="J1302" s="19" t="s">
        <v>7470</v>
      </c>
      <c r="K1302" s="109" t="s">
        <v>7381</v>
      </c>
      <c r="L1302" s="109" t="s">
        <v>7471</v>
      </c>
      <c r="M1302" s="6" t="s">
        <v>7383</v>
      </c>
      <c r="N1302" s="6" t="s">
        <v>7472</v>
      </c>
      <c r="O1302" s="6" t="s">
        <v>7473</v>
      </c>
      <c r="V1302" t="s">
        <v>360</v>
      </c>
    </row>
    <row r="1303" spans="2:22" hidden="1">
      <c r="B1303" s="9">
        <v>15</v>
      </c>
      <c r="C1303" s="10" t="s">
        <v>326</v>
      </c>
      <c r="D1303" s="11" t="s">
        <v>470</v>
      </c>
      <c r="E1303" s="12">
        <v>1</v>
      </c>
      <c r="F1303" s="13" t="s">
        <v>326</v>
      </c>
      <c r="G1303" s="11" t="s">
        <v>1974</v>
      </c>
      <c r="H1303" s="14">
        <v>24</v>
      </c>
      <c r="I1303" s="15" t="s">
        <v>2671</v>
      </c>
      <c r="J1303" s="19" t="s">
        <v>7474</v>
      </c>
      <c r="K1303" s="109" t="s">
        <v>7381</v>
      </c>
      <c r="L1303" s="109" t="s">
        <v>7475</v>
      </c>
      <c r="M1303" s="6" t="s">
        <v>7383</v>
      </c>
      <c r="N1303" s="6" t="s">
        <v>7476</v>
      </c>
      <c r="O1303" s="6" t="s">
        <v>7477</v>
      </c>
      <c r="V1303" t="s">
        <v>2295</v>
      </c>
    </row>
    <row r="1304" spans="2:22" hidden="1">
      <c r="B1304" s="9">
        <v>15</v>
      </c>
      <c r="C1304" s="10" t="s">
        <v>326</v>
      </c>
      <c r="D1304" s="11" t="s">
        <v>470</v>
      </c>
      <c r="E1304" s="12">
        <v>1</v>
      </c>
      <c r="F1304" s="13" t="s">
        <v>326</v>
      </c>
      <c r="G1304" s="11" t="s">
        <v>1974</v>
      </c>
      <c r="H1304" s="14">
        <v>25</v>
      </c>
      <c r="I1304" s="15" t="s">
        <v>2685</v>
      </c>
      <c r="J1304" s="19" t="s">
        <v>7478</v>
      </c>
      <c r="K1304" s="109" t="s">
        <v>7381</v>
      </c>
      <c r="L1304" s="109" t="s">
        <v>7479</v>
      </c>
      <c r="M1304" s="6" t="s">
        <v>7383</v>
      </c>
      <c r="N1304" s="6" t="s">
        <v>7480</v>
      </c>
      <c r="O1304" s="6" t="s">
        <v>7481</v>
      </c>
      <c r="V1304" t="s">
        <v>1478</v>
      </c>
    </row>
    <row r="1305" spans="2:22" hidden="1">
      <c r="B1305" s="9">
        <v>15</v>
      </c>
      <c r="C1305" s="10" t="s">
        <v>326</v>
      </c>
      <c r="D1305" s="11" t="s">
        <v>470</v>
      </c>
      <c r="E1305" s="12">
        <v>1</v>
      </c>
      <c r="F1305" s="13" t="s">
        <v>326</v>
      </c>
      <c r="G1305" s="11" t="s">
        <v>1974</v>
      </c>
      <c r="H1305" s="14">
        <v>26</v>
      </c>
      <c r="I1305" s="15" t="s">
        <v>2692</v>
      </c>
      <c r="J1305" s="19" t="s">
        <v>7482</v>
      </c>
      <c r="K1305" s="109" t="s">
        <v>7381</v>
      </c>
      <c r="L1305" s="109" t="s">
        <v>7483</v>
      </c>
      <c r="M1305" s="6" t="s">
        <v>7383</v>
      </c>
      <c r="N1305" s="6" t="s">
        <v>7484</v>
      </c>
      <c r="O1305" s="6" t="s">
        <v>7485</v>
      </c>
      <c r="V1305" t="s">
        <v>1180</v>
      </c>
    </row>
    <row r="1306" spans="2:22" hidden="1">
      <c r="B1306" s="9">
        <v>15</v>
      </c>
      <c r="C1306" s="10" t="s">
        <v>326</v>
      </c>
      <c r="D1306" s="11" t="s">
        <v>470</v>
      </c>
      <c r="E1306" s="12">
        <v>1</v>
      </c>
      <c r="F1306" s="13" t="s">
        <v>326</v>
      </c>
      <c r="G1306" s="11" t="s">
        <v>1974</v>
      </c>
      <c r="H1306" s="14">
        <v>27</v>
      </c>
      <c r="I1306" s="15" t="s">
        <v>2699</v>
      </c>
      <c r="J1306" s="19" t="s">
        <v>7486</v>
      </c>
      <c r="K1306" s="109" t="s">
        <v>7381</v>
      </c>
      <c r="L1306" s="109" t="s">
        <v>7487</v>
      </c>
      <c r="M1306" s="6" t="s">
        <v>7383</v>
      </c>
      <c r="N1306" s="6" t="s">
        <v>7488</v>
      </c>
      <c r="O1306" s="6" t="s">
        <v>7489</v>
      </c>
      <c r="V1306" t="s">
        <v>1828</v>
      </c>
    </row>
    <row r="1307" spans="2:22" hidden="1">
      <c r="B1307" s="9">
        <v>15</v>
      </c>
      <c r="C1307" s="10" t="s">
        <v>326</v>
      </c>
      <c r="D1307" s="11" t="s">
        <v>470</v>
      </c>
      <c r="E1307" s="12">
        <v>1</v>
      </c>
      <c r="F1307" s="13" t="s">
        <v>326</v>
      </c>
      <c r="G1307" s="11" t="s">
        <v>1974</v>
      </c>
      <c r="H1307" s="14">
        <v>28</v>
      </c>
      <c r="I1307" s="15" t="s">
        <v>2706</v>
      </c>
      <c r="J1307" s="19" t="s">
        <v>7490</v>
      </c>
      <c r="K1307" s="109" t="s">
        <v>7381</v>
      </c>
      <c r="L1307" s="109" t="s">
        <v>7491</v>
      </c>
      <c r="M1307" s="6" t="s">
        <v>7383</v>
      </c>
      <c r="N1307" s="6" t="s">
        <v>7492</v>
      </c>
      <c r="O1307" s="6" t="s">
        <v>7493</v>
      </c>
      <c r="V1307" t="s">
        <v>2687</v>
      </c>
    </row>
    <row r="1308" spans="2:22" hidden="1">
      <c r="B1308" s="9">
        <v>15</v>
      </c>
      <c r="C1308" s="10" t="s">
        <v>326</v>
      </c>
      <c r="D1308" s="11" t="s">
        <v>470</v>
      </c>
      <c r="E1308" s="12">
        <v>1</v>
      </c>
      <c r="F1308" s="13" t="s">
        <v>326</v>
      </c>
      <c r="G1308" s="11" t="s">
        <v>1974</v>
      </c>
      <c r="H1308" s="14">
        <v>29</v>
      </c>
      <c r="I1308" s="15" t="s">
        <v>2713</v>
      </c>
      <c r="J1308" s="19" t="s">
        <v>7494</v>
      </c>
      <c r="K1308" s="109" t="s">
        <v>7381</v>
      </c>
      <c r="L1308" s="109" t="s">
        <v>7495</v>
      </c>
      <c r="M1308" s="6" t="s">
        <v>7383</v>
      </c>
      <c r="N1308" s="6" t="s">
        <v>7496</v>
      </c>
      <c r="O1308" s="6" t="s">
        <v>7497</v>
      </c>
      <c r="V1308" t="s">
        <v>2245</v>
      </c>
    </row>
    <row r="1309" spans="2:22" hidden="1">
      <c r="B1309" s="9">
        <v>15</v>
      </c>
      <c r="C1309" s="10" t="s">
        <v>326</v>
      </c>
      <c r="D1309" s="11" t="s">
        <v>470</v>
      </c>
      <c r="E1309" s="12">
        <v>1</v>
      </c>
      <c r="F1309" s="13" t="s">
        <v>326</v>
      </c>
      <c r="G1309" s="11" t="s">
        <v>1974</v>
      </c>
      <c r="H1309" s="14">
        <v>30</v>
      </c>
      <c r="I1309" s="15" t="s">
        <v>2720</v>
      </c>
      <c r="J1309" s="19" t="s">
        <v>7498</v>
      </c>
      <c r="K1309" s="109" t="s">
        <v>7381</v>
      </c>
      <c r="L1309" s="109" t="s">
        <v>7499</v>
      </c>
      <c r="M1309" s="6" t="s">
        <v>7383</v>
      </c>
      <c r="N1309" s="6" t="s">
        <v>7500</v>
      </c>
      <c r="O1309" s="6" t="s">
        <v>7501</v>
      </c>
      <c r="V1309" t="s">
        <v>1564</v>
      </c>
    </row>
    <row r="1310" spans="2:22" hidden="1">
      <c r="B1310" s="9">
        <v>15</v>
      </c>
      <c r="C1310" s="10" t="s">
        <v>326</v>
      </c>
      <c r="D1310" s="11" t="s">
        <v>470</v>
      </c>
      <c r="E1310" s="12">
        <v>1</v>
      </c>
      <c r="F1310" s="13" t="s">
        <v>326</v>
      </c>
      <c r="G1310" s="11" t="s">
        <v>1974</v>
      </c>
      <c r="H1310" s="14">
        <v>31</v>
      </c>
      <c r="I1310" s="15" t="s">
        <v>1675</v>
      </c>
      <c r="J1310" s="19" t="s">
        <v>7502</v>
      </c>
      <c r="K1310" s="109" t="s">
        <v>7381</v>
      </c>
      <c r="L1310" s="109" t="s">
        <v>7503</v>
      </c>
      <c r="M1310" s="6" t="s">
        <v>7383</v>
      </c>
      <c r="N1310" s="6" t="s">
        <v>7504</v>
      </c>
      <c r="O1310" s="6" t="s">
        <v>7505</v>
      </c>
      <c r="V1310" t="s">
        <v>1344</v>
      </c>
    </row>
    <row r="1311" spans="2:22" hidden="1">
      <c r="B1311" s="9">
        <v>15</v>
      </c>
      <c r="C1311" s="10" t="s">
        <v>326</v>
      </c>
      <c r="D1311" s="11" t="s">
        <v>470</v>
      </c>
      <c r="E1311" s="12">
        <v>1</v>
      </c>
      <c r="F1311" s="13" t="s">
        <v>326</v>
      </c>
      <c r="G1311" s="11" t="s">
        <v>1974</v>
      </c>
      <c r="H1311" s="14">
        <v>32</v>
      </c>
      <c r="I1311" s="15" t="s">
        <v>2732</v>
      </c>
      <c r="J1311" s="19" t="s">
        <v>7506</v>
      </c>
      <c r="K1311" s="109" t="s">
        <v>7381</v>
      </c>
      <c r="L1311" s="109" t="s">
        <v>7507</v>
      </c>
      <c r="M1311" s="6" t="s">
        <v>7383</v>
      </c>
      <c r="N1311" s="6" t="s">
        <v>7508</v>
      </c>
      <c r="O1311" s="6" t="s">
        <v>7509</v>
      </c>
      <c r="V1311" t="s">
        <v>1726</v>
      </c>
    </row>
    <row r="1312" spans="2:22" hidden="1">
      <c r="B1312" s="9">
        <v>15</v>
      </c>
      <c r="C1312" s="10" t="s">
        <v>326</v>
      </c>
      <c r="D1312" s="11" t="s">
        <v>470</v>
      </c>
      <c r="E1312" s="12">
        <v>1</v>
      </c>
      <c r="F1312" s="13" t="s">
        <v>326</v>
      </c>
      <c r="G1312" s="11" t="s">
        <v>1974</v>
      </c>
      <c r="H1312" s="14">
        <v>33</v>
      </c>
      <c r="I1312" s="15" t="s">
        <v>2739</v>
      </c>
      <c r="J1312" s="19" t="s">
        <v>7510</v>
      </c>
      <c r="K1312" s="109" t="s">
        <v>7381</v>
      </c>
      <c r="L1312" s="109" t="s">
        <v>7511</v>
      </c>
      <c r="M1312" s="6" t="s">
        <v>7383</v>
      </c>
      <c r="N1312" s="6" t="s">
        <v>7512</v>
      </c>
      <c r="O1312" s="6" t="s">
        <v>7513</v>
      </c>
      <c r="V1312" t="s">
        <v>2148</v>
      </c>
    </row>
    <row r="1313" spans="2:22" hidden="1">
      <c r="B1313" s="9">
        <v>15</v>
      </c>
      <c r="C1313" s="10" t="s">
        <v>326</v>
      </c>
      <c r="D1313" s="11" t="s">
        <v>470</v>
      </c>
      <c r="E1313" s="12">
        <v>1</v>
      </c>
      <c r="F1313" s="13" t="s">
        <v>326</v>
      </c>
      <c r="G1313" s="11" t="s">
        <v>1974</v>
      </c>
      <c r="H1313" s="14">
        <v>34</v>
      </c>
      <c r="I1313" s="15" t="s">
        <v>887</v>
      </c>
      <c r="J1313" s="19" t="s">
        <v>7514</v>
      </c>
      <c r="K1313" s="109" t="s">
        <v>7381</v>
      </c>
      <c r="L1313" s="109" t="s">
        <v>7515</v>
      </c>
      <c r="M1313" s="6" t="s">
        <v>7383</v>
      </c>
      <c r="N1313" s="6" t="s">
        <v>7516</v>
      </c>
      <c r="O1313" s="6" t="s">
        <v>7517</v>
      </c>
      <c r="V1313" t="s">
        <v>1629</v>
      </c>
    </row>
    <row r="1314" spans="2:22" hidden="1">
      <c r="B1314" s="9">
        <v>15</v>
      </c>
      <c r="C1314" s="10" t="s">
        <v>326</v>
      </c>
      <c r="D1314" s="11" t="s">
        <v>470</v>
      </c>
      <c r="E1314" s="12">
        <v>1</v>
      </c>
      <c r="F1314" s="13" t="s">
        <v>326</v>
      </c>
      <c r="G1314" s="11" t="s">
        <v>1974</v>
      </c>
      <c r="H1314" s="14">
        <v>35</v>
      </c>
      <c r="I1314" s="15" t="s">
        <v>2748</v>
      </c>
      <c r="J1314" s="19" t="s">
        <v>7518</v>
      </c>
      <c r="K1314" s="109" t="s">
        <v>7381</v>
      </c>
      <c r="L1314" s="109" t="s">
        <v>7519</v>
      </c>
      <c r="M1314" s="6" t="s">
        <v>7383</v>
      </c>
      <c r="N1314" s="6" t="s">
        <v>7520</v>
      </c>
      <c r="O1314" s="6" t="s">
        <v>7521</v>
      </c>
      <c r="V1314" t="s">
        <v>1543</v>
      </c>
    </row>
    <row r="1315" spans="2:22" hidden="1">
      <c r="B1315" s="9">
        <v>15</v>
      </c>
      <c r="C1315" s="10" t="s">
        <v>326</v>
      </c>
      <c r="D1315" s="11" t="s">
        <v>470</v>
      </c>
      <c r="E1315" s="12">
        <v>1</v>
      </c>
      <c r="F1315" s="13" t="s">
        <v>326</v>
      </c>
      <c r="G1315" s="11" t="s">
        <v>1974</v>
      </c>
      <c r="H1315" s="14">
        <v>36</v>
      </c>
      <c r="I1315" s="15" t="s">
        <v>674</v>
      </c>
      <c r="J1315" s="19" t="s">
        <v>7522</v>
      </c>
      <c r="K1315" s="109" t="s">
        <v>7381</v>
      </c>
      <c r="L1315" s="109" t="s">
        <v>7523</v>
      </c>
      <c r="M1315" s="6" t="s">
        <v>7383</v>
      </c>
      <c r="N1315" s="6" t="s">
        <v>7524</v>
      </c>
      <c r="O1315" s="6" t="s">
        <v>4889</v>
      </c>
      <c r="V1315" t="s">
        <v>1635</v>
      </c>
    </row>
    <row r="1316" spans="2:22" hidden="1">
      <c r="B1316" s="9">
        <v>15</v>
      </c>
      <c r="C1316" s="10" t="s">
        <v>326</v>
      </c>
      <c r="D1316" s="11" t="s">
        <v>470</v>
      </c>
      <c r="E1316" s="12">
        <v>1</v>
      </c>
      <c r="F1316" s="13" t="s">
        <v>326</v>
      </c>
      <c r="G1316" s="11" t="s">
        <v>1974</v>
      </c>
      <c r="H1316" s="14">
        <v>37</v>
      </c>
      <c r="I1316" s="15" t="s">
        <v>2758</v>
      </c>
      <c r="J1316" s="19" t="s">
        <v>7525</v>
      </c>
      <c r="K1316" s="109" t="s">
        <v>7381</v>
      </c>
      <c r="L1316" s="109" t="s">
        <v>7526</v>
      </c>
      <c r="M1316" s="6" t="s">
        <v>7383</v>
      </c>
      <c r="N1316" s="6" t="s">
        <v>7527</v>
      </c>
      <c r="O1316" s="6" t="s">
        <v>7528</v>
      </c>
      <c r="V1316" t="s">
        <v>1463</v>
      </c>
    </row>
    <row r="1317" spans="2:22" hidden="1">
      <c r="B1317" s="9">
        <v>15</v>
      </c>
      <c r="C1317" s="10" t="s">
        <v>326</v>
      </c>
      <c r="D1317" s="11" t="s">
        <v>470</v>
      </c>
      <c r="E1317" s="12">
        <v>1</v>
      </c>
      <c r="F1317" s="13" t="s">
        <v>326</v>
      </c>
      <c r="G1317" s="11" t="s">
        <v>1974</v>
      </c>
      <c r="H1317" s="14">
        <v>38</v>
      </c>
      <c r="I1317" s="15" t="s">
        <v>2763</v>
      </c>
      <c r="J1317" s="19" t="s">
        <v>7529</v>
      </c>
      <c r="K1317" s="109" t="s">
        <v>7381</v>
      </c>
      <c r="L1317" s="109" t="s">
        <v>7530</v>
      </c>
      <c r="M1317" s="6" t="s">
        <v>7383</v>
      </c>
      <c r="N1317" s="6" t="s">
        <v>7531</v>
      </c>
      <c r="O1317" s="6" t="s">
        <v>7532</v>
      </c>
      <c r="V1317" t="s">
        <v>1608</v>
      </c>
    </row>
    <row r="1318" spans="2:22" hidden="1">
      <c r="B1318" s="9">
        <v>15</v>
      </c>
      <c r="C1318" s="10" t="s">
        <v>326</v>
      </c>
      <c r="D1318" s="11" t="s">
        <v>470</v>
      </c>
      <c r="E1318" s="12">
        <v>1</v>
      </c>
      <c r="F1318" s="13" t="s">
        <v>326</v>
      </c>
      <c r="G1318" s="11" t="s">
        <v>1974</v>
      </c>
      <c r="H1318" s="14">
        <v>39</v>
      </c>
      <c r="I1318" s="15" t="s">
        <v>1541</v>
      </c>
      <c r="J1318" s="19" t="s">
        <v>7533</v>
      </c>
      <c r="K1318" s="109" t="s">
        <v>7381</v>
      </c>
      <c r="L1318" s="109" t="s">
        <v>7534</v>
      </c>
      <c r="M1318" s="6" t="s">
        <v>7383</v>
      </c>
      <c r="N1318" s="6" t="s">
        <v>7535</v>
      </c>
      <c r="O1318" s="6" t="s">
        <v>7536</v>
      </c>
      <c r="V1318" t="s">
        <v>2437</v>
      </c>
    </row>
    <row r="1319" spans="2:22" hidden="1">
      <c r="B1319" s="9">
        <v>15</v>
      </c>
      <c r="C1319" s="10" t="s">
        <v>326</v>
      </c>
      <c r="D1319" s="11" t="s">
        <v>470</v>
      </c>
      <c r="E1319" s="12">
        <v>1</v>
      </c>
      <c r="F1319" s="13" t="s">
        <v>326</v>
      </c>
      <c r="G1319" s="11" t="s">
        <v>1974</v>
      </c>
      <c r="H1319" s="14">
        <v>40</v>
      </c>
      <c r="I1319" s="15" t="s">
        <v>2773</v>
      </c>
      <c r="J1319" s="19" t="s">
        <v>7537</v>
      </c>
      <c r="K1319" s="109" t="s">
        <v>7381</v>
      </c>
      <c r="L1319" s="109" t="s">
        <v>7538</v>
      </c>
      <c r="M1319" s="6" t="s">
        <v>7383</v>
      </c>
      <c r="N1319" s="6" t="s">
        <v>7539</v>
      </c>
      <c r="O1319" s="6" t="s">
        <v>7540</v>
      </c>
      <c r="V1319" t="s">
        <v>243</v>
      </c>
    </row>
    <row r="1320" spans="2:22" hidden="1">
      <c r="B1320" s="9">
        <v>15</v>
      </c>
      <c r="C1320" s="10" t="s">
        <v>326</v>
      </c>
      <c r="D1320" s="11" t="s">
        <v>470</v>
      </c>
      <c r="E1320" s="12">
        <v>1</v>
      </c>
      <c r="F1320" s="13" t="s">
        <v>326</v>
      </c>
      <c r="G1320" s="11" t="s">
        <v>1974</v>
      </c>
      <c r="H1320" s="14">
        <v>41</v>
      </c>
      <c r="I1320" s="15" t="s">
        <v>2778</v>
      </c>
      <c r="J1320" s="19" t="s">
        <v>7541</v>
      </c>
      <c r="K1320" s="109" t="s">
        <v>7381</v>
      </c>
      <c r="L1320" s="109" t="s">
        <v>7542</v>
      </c>
      <c r="M1320" s="6" t="s">
        <v>7383</v>
      </c>
      <c r="N1320" s="6" t="s">
        <v>7543</v>
      </c>
      <c r="O1320" s="6" t="s">
        <v>7544</v>
      </c>
      <c r="V1320" t="s">
        <v>1548</v>
      </c>
    </row>
    <row r="1321" spans="2:22" hidden="1">
      <c r="B1321" s="9">
        <v>15</v>
      </c>
      <c r="C1321" s="10" t="s">
        <v>326</v>
      </c>
      <c r="D1321" s="11" t="s">
        <v>470</v>
      </c>
      <c r="E1321" s="12">
        <v>1</v>
      </c>
      <c r="F1321" s="13" t="s">
        <v>326</v>
      </c>
      <c r="G1321" s="11" t="s">
        <v>1974</v>
      </c>
      <c r="H1321" s="14">
        <v>42</v>
      </c>
      <c r="I1321" s="15" t="s">
        <v>2783</v>
      </c>
      <c r="J1321" s="19" t="s">
        <v>7545</v>
      </c>
      <c r="K1321" s="109" t="s">
        <v>7381</v>
      </c>
      <c r="L1321" s="109" t="s">
        <v>7546</v>
      </c>
      <c r="M1321" s="6" t="s">
        <v>7383</v>
      </c>
      <c r="N1321" s="6" t="s">
        <v>7547</v>
      </c>
      <c r="O1321" s="6" t="s">
        <v>7548</v>
      </c>
      <c r="V1321" t="s">
        <v>2645</v>
      </c>
    </row>
    <row r="1322" spans="2:22" hidden="1">
      <c r="B1322" s="9">
        <v>15</v>
      </c>
      <c r="C1322" s="10" t="s">
        <v>326</v>
      </c>
      <c r="D1322" s="11" t="s">
        <v>470</v>
      </c>
      <c r="E1322" s="12">
        <v>1</v>
      </c>
      <c r="F1322" s="13" t="s">
        <v>326</v>
      </c>
      <c r="G1322" s="11" t="s">
        <v>1974</v>
      </c>
      <c r="H1322" s="14">
        <v>43</v>
      </c>
      <c r="I1322" s="15" t="s">
        <v>2789</v>
      </c>
      <c r="J1322" s="19" t="s">
        <v>7549</v>
      </c>
      <c r="K1322" s="109" t="s">
        <v>7381</v>
      </c>
      <c r="L1322" s="109" t="s">
        <v>7550</v>
      </c>
      <c r="M1322" s="6" t="s">
        <v>7383</v>
      </c>
      <c r="N1322" s="6" t="s">
        <v>7551</v>
      </c>
      <c r="O1322" s="6" t="s">
        <v>7552</v>
      </c>
      <c r="V1322" t="s">
        <v>2364</v>
      </c>
    </row>
    <row r="1323" spans="2:22" hidden="1">
      <c r="B1323" s="9">
        <v>15</v>
      </c>
      <c r="C1323" s="10" t="s">
        <v>326</v>
      </c>
      <c r="D1323" s="11" t="s">
        <v>470</v>
      </c>
      <c r="E1323" s="12">
        <v>2</v>
      </c>
      <c r="F1323" s="13" t="s">
        <v>376</v>
      </c>
      <c r="G1323" s="11" t="s">
        <v>1975</v>
      </c>
      <c r="H1323" s="14">
        <v>1</v>
      </c>
      <c r="I1323" s="15" t="s">
        <v>376</v>
      </c>
      <c r="J1323" s="19" t="s">
        <v>7553</v>
      </c>
      <c r="K1323" s="109" t="s">
        <v>7554</v>
      </c>
      <c r="L1323" s="109" t="s">
        <v>7555</v>
      </c>
      <c r="M1323" s="6" t="s">
        <v>7383</v>
      </c>
      <c r="N1323" s="6" t="s">
        <v>7556</v>
      </c>
      <c r="O1323" s="6" t="s">
        <v>7557</v>
      </c>
      <c r="V1323" t="s">
        <v>2416</v>
      </c>
    </row>
    <row r="1324" spans="2:22" hidden="1">
      <c r="B1324" s="9">
        <v>15</v>
      </c>
      <c r="C1324" s="10" t="s">
        <v>326</v>
      </c>
      <c r="D1324" s="11" t="s">
        <v>470</v>
      </c>
      <c r="E1324" s="12">
        <v>2</v>
      </c>
      <c r="F1324" s="13" t="s">
        <v>376</v>
      </c>
      <c r="G1324" s="11" t="s">
        <v>1975</v>
      </c>
      <c r="H1324" s="14">
        <v>2</v>
      </c>
      <c r="I1324" s="15" t="s">
        <v>2110</v>
      </c>
      <c r="J1324" s="19" t="s">
        <v>7558</v>
      </c>
      <c r="K1324" s="109" t="s">
        <v>7554</v>
      </c>
      <c r="L1324" s="109" t="s">
        <v>7559</v>
      </c>
      <c r="M1324" s="6" t="s">
        <v>7383</v>
      </c>
      <c r="N1324" s="6" t="s">
        <v>7560</v>
      </c>
      <c r="O1324" s="6" t="s">
        <v>7561</v>
      </c>
      <c r="V1324" t="s">
        <v>2357</v>
      </c>
    </row>
    <row r="1325" spans="2:22" hidden="1">
      <c r="B1325" s="9">
        <v>15</v>
      </c>
      <c r="C1325" s="10" t="s">
        <v>326</v>
      </c>
      <c r="D1325" s="11" t="s">
        <v>470</v>
      </c>
      <c r="E1325" s="12">
        <v>2</v>
      </c>
      <c r="F1325" s="13" t="s">
        <v>376</v>
      </c>
      <c r="G1325" s="11" t="s">
        <v>1975</v>
      </c>
      <c r="H1325" s="14">
        <v>3</v>
      </c>
      <c r="I1325" s="15" t="s">
        <v>2185</v>
      </c>
      <c r="J1325" s="19" t="s">
        <v>7562</v>
      </c>
      <c r="K1325" s="109" t="s">
        <v>7554</v>
      </c>
      <c r="L1325" s="109" t="s">
        <v>7563</v>
      </c>
      <c r="M1325" s="6" t="s">
        <v>7383</v>
      </c>
      <c r="N1325" s="6" t="s">
        <v>7564</v>
      </c>
      <c r="O1325" s="6" t="s">
        <v>7565</v>
      </c>
      <c r="V1325" t="s">
        <v>1768</v>
      </c>
    </row>
    <row r="1326" spans="2:22" hidden="1">
      <c r="B1326" s="9">
        <v>15</v>
      </c>
      <c r="C1326" s="10" t="s">
        <v>326</v>
      </c>
      <c r="D1326" s="11" t="s">
        <v>470</v>
      </c>
      <c r="E1326" s="12">
        <v>2</v>
      </c>
      <c r="F1326" s="13" t="s">
        <v>376</v>
      </c>
      <c r="G1326" s="11" t="s">
        <v>1975</v>
      </c>
      <c r="H1326" s="14">
        <v>4</v>
      </c>
      <c r="I1326" s="15" t="s">
        <v>2252</v>
      </c>
      <c r="J1326" s="19" t="s">
        <v>7566</v>
      </c>
      <c r="K1326" s="109" t="s">
        <v>7554</v>
      </c>
      <c r="L1326" s="109" t="s">
        <v>7567</v>
      </c>
      <c r="M1326" s="6" t="s">
        <v>7383</v>
      </c>
      <c r="N1326" s="6" t="s">
        <v>7568</v>
      </c>
      <c r="O1326" s="6" t="s">
        <v>7569</v>
      </c>
      <c r="V1326" t="s">
        <v>1452</v>
      </c>
    </row>
    <row r="1327" spans="2:22" hidden="1">
      <c r="B1327" s="9">
        <v>15</v>
      </c>
      <c r="C1327" s="10" t="s">
        <v>326</v>
      </c>
      <c r="D1327" s="11" t="s">
        <v>470</v>
      </c>
      <c r="E1327" s="12">
        <v>2</v>
      </c>
      <c r="F1327" s="13" t="s">
        <v>376</v>
      </c>
      <c r="G1327" s="11" t="s">
        <v>1975</v>
      </c>
      <c r="H1327" s="14">
        <v>5</v>
      </c>
      <c r="I1327" s="15" t="s">
        <v>2317</v>
      </c>
      <c r="J1327" s="19" t="s">
        <v>7570</v>
      </c>
      <c r="K1327" s="109" t="s">
        <v>7554</v>
      </c>
      <c r="L1327" s="109" t="s">
        <v>7571</v>
      </c>
      <c r="M1327" s="6" t="s">
        <v>7383</v>
      </c>
      <c r="N1327" s="6" t="s">
        <v>7572</v>
      </c>
      <c r="O1327" s="6" t="s">
        <v>7573</v>
      </c>
      <c r="V1327" t="s">
        <v>2732</v>
      </c>
    </row>
    <row r="1328" spans="2:22" hidden="1">
      <c r="B1328" s="9">
        <v>15</v>
      </c>
      <c r="C1328" s="10" t="s">
        <v>326</v>
      </c>
      <c r="D1328" s="11" t="s">
        <v>470</v>
      </c>
      <c r="E1328" s="12">
        <v>3</v>
      </c>
      <c r="F1328" s="13" t="s">
        <v>439</v>
      </c>
      <c r="G1328" s="11" t="s">
        <v>1976</v>
      </c>
      <c r="H1328" s="14">
        <v>1</v>
      </c>
      <c r="I1328" s="15" t="s">
        <v>439</v>
      </c>
      <c r="J1328" s="19" t="s">
        <v>7574</v>
      </c>
      <c r="K1328" s="109" t="s">
        <v>7575</v>
      </c>
      <c r="L1328" s="109" t="s">
        <v>7576</v>
      </c>
      <c r="M1328" s="6" t="s">
        <v>7383</v>
      </c>
      <c r="N1328" s="6" t="s">
        <v>7577</v>
      </c>
      <c r="O1328" s="6" t="s">
        <v>7578</v>
      </c>
      <c r="V1328" t="s">
        <v>2739</v>
      </c>
    </row>
    <row r="1329" spans="2:22" hidden="1">
      <c r="B1329" s="9">
        <v>15</v>
      </c>
      <c r="C1329" s="10" t="s">
        <v>326</v>
      </c>
      <c r="D1329" s="11" t="s">
        <v>470</v>
      </c>
      <c r="E1329" s="12">
        <v>3</v>
      </c>
      <c r="F1329" s="13" t="s">
        <v>439</v>
      </c>
      <c r="G1329" s="11" t="s">
        <v>1976</v>
      </c>
      <c r="H1329" s="14">
        <v>2</v>
      </c>
      <c r="I1329" s="15" t="s">
        <v>2111</v>
      </c>
      <c r="J1329" s="19" t="s">
        <v>7579</v>
      </c>
      <c r="K1329" s="109" t="s">
        <v>7575</v>
      </c>
      <c r="L1329" s="109" t="s">
        <v>7580</v>
      </c>
      <c r="M1329" s="6" t="s">
        <v>7383</v>
      </c>
      <c r="N1329" s="6" t="s">
        <v>7581</v>
      </c>
      <c r="O1329" s="6" t="s">
        <v>7582</v>
      </c>
      <c r="V1329" t="s">
        <v>1307</v>
      </c>
    </row>
    <row r="1330" spans="2:22" hidden="1">
      <c r="B1330" s="9">
        <v>15</v>
      </c>
      <c r="C1330" s="10" t="s">
        <v>326</v>
      </c>
      <c r="D1330" s="11" t="s">
        <v>470</v>
      </c>
      <c r="E1330" s="12">
        <v>3</v>
      </c>
      <c r="F1330" s="13" t="s">
        <v>439</v>
      </c>
      <c r="G1330" s="11" t="s">
        <v>1976</v>
      </c>
      <c r="H1330" s="14">
        <v>3</v>
      </c>
      <c r="I1330" s="15" t="s">
        <v>2186</v>
      </c>
      <c r="J1330" s="19" t="s">
        <v>7583</v>
      </c>
      <c r="K1330" s="109" t="s">
        <v>7575</v>
      </c>
      <c r="L1330" s="109" t="s">
        <v>7584</v>
      </c>
      <c r="M1330" s="6" t="s">
        <v>7383</v>
      </c>
      <c r="N1330" s="6" t="s">
        <v>7585</v>
      </c>
      <c r="O1330" s="6" t="s">
        <v>7586</v>
      </c>
      <c r="V1330" t="s">
        <v>2594</v>
      </c>
    </row>
    <row r="1331" spans="2:22" hidden="1">
      <c r="B1331" s="9">
        <v>15</v>
      </c>
      <c r="C1331" s="10" t="s">
        <v>326</v>
      </c>
      <c r="D1331" s="11" t="s">
        <v>470</v>
      </c>
      <c r="E1331" s="12">
        <v>3</v>
      </c>
      <c r="F1331" s="13" t="s">
        <v>439</v>
      </c>
      <c r="G1331" s="11" t="s">
        <v>1976</v>
      </c>
      <c r="H1331" s="14">
        <v>4</v>
      </c>
      <c r="I1331" s="15" t="s">
        <v>2253</v>
      </c>
      <c r="J1331" s="19" t="s">
        <v>7587</v>
      </c>
      <c r="K1331" s="109" t="s">
        <v>7575</v>
      </c>
      <c r="L1331" s="109" t="s">
        <v>7588</v>
      </c>
      <c r="M1331" s="6" t="s">
        <v>7383</v>
      </c>
      <c r="N1331" s="6" t="s">
        <v>7589</v>
      </c>
      <c r="O1331" s="6" t="s">
        <v>7590</v>
      </c>
      <c r="V1331" t="s">
        <v>1791</v>
      </c>
    </row>
    <row r="1332" spans="2:22" hidden="1">
      <c r="B1332" s="9">
        <v>15</v>
      </c>
      <c r="C1332" s="10" t="s">
        <v>326</v>
      </c>
      <c r="D1332" s="11" t="s">
        <v>470</v>
      </c>
      <c r="E1332" s="12">
        <v>3</v>
      </c>
      <c r="F1332" s="13" t="s">
        <v>439</v>
      </c>
      <c r="G1332" s="11" t="s">
        <v>1976</v>
      </c>
      <c r="H1332" s="14">
        <v>5</v>
      </c>
      <c r="I1332" s="15" t="s">
        <v>2318</v>
      </c>
      <c r="J1332" s="19" t="s">
        <v>7591</v>
      </c>
      <c r="K1332" s="109" t="s">
        <v>7575</v>
      </c>
      <c r="L1332" s="109" t="s">
        <v>7592</v>
      </c>
      <c r="M1332" s="6" t="s">
        <v>7383</v>
      </c>
      <c r="N1332" s="6" t="s">
        <v>7593</v>
      </c>
      <c r="O1332" s="6" t="s">
        <v>7594</v>
      </c>
      <c r="V1332" t="s">
        <v>2653</v>
      </c>
    </row>
    <row r="1333" spans="2:22" hidden="1">
      <c r="B1333" s="9">
        <v>15</v>
      </c>
      <c r="C1333" s="10" t="s">
        <v>326</v>
      </c>
      <c r="D1333" s="11" t="s">
        <v>470</v>
      </c>
      <c r="E1333" s="12">
        <v>4</v>
      </c>
      <c r="F1333" s="13" t="s">
        <v>530</v>
      </c>
      <c r="G1333" s="11" t="s">
        <v>1977</v>
      </c>
      <c r="H1333" s="14">
        <v>1</v>
      </c>
      <c r="I1333" s="15" t="s">
        <v>530</v>
      </c>
      <c r="J1333" s="19" t="s">
        <v>7595</v>
      </c>
      <c r="K1333" s="109" t="s">
        <v>7596</v>
      </c>
      <c r="L1333" s="109" t="s">
        <v>7597</v>
      </c>
      <c r="M1333" s="6" t="s">
        <v>7383</v>
      </c>
      <c r="N1333" s="6" t="s">
        <v>7598</v>
      </c>
      <c r="O1333" s="6" t="s">
        <v>7599</v>
      </c>
      <c r="V1333" t="s">
        <v>1802</v>
      </c>
    </row>
    <row r="1334" spans="2:22" hidden="1">
      <c r="B1334" s="9">
        <v>15</v>
      </c>
      <c r="C1334" s="10" t="s">
        <v>326</v>
      </c>
      <c r="D1334" s="11" t="s">
        <v>470</v>
      </c>
      <c r="E1334" s="12">
        <v>4</v>
      </c>
      <c r="F1334" s="13" t="s">
        <v>530</v>
      </c>
      <c r="G1334" s="11" t="s">
        <v>1977</v>
      </c>
      <c r="H1334" s="14">
        <v>2</v>
      </c>
      <c r="I1334" s="15" t="s">
        <v>1894</v>
      </c>
      <c r="J1334" s="19" t="s">
        <v>7600</v>
      </c>
      <c r="K1334" s="109" t="s">
        <v>7596</v>
      </c>
      <c r="L1334" s="109" t="s">
        <v>7601</v>
      </c>
      <c r="M1334" s="6" t="s">
        <v>7383</v>
      </c>
      <c r="N1334" s="6" t="s">
        <v>7602</v>
      </c>
      <c r="O1334" s="6" t="s">
        <v>7603</v>
      </c>
      <c r="V1334" t="s">
        <v>1512</v>
      </c>
    </row>
    <row r="1335" spans="2:22" hidden="1">
      <c r="B1335" s="9">
        <v>15</v>
      </c>
      <c r="C1335" s="10" t="s">
        <v>326</v>
      </c>
      <c r="D1335" s="11" t="s">
        <v>470</v>
      </c>
      <c r="E1335" s="12">
        <v>4</v>
      </c>
      <c r="F1335" s="13" t="s">
        <v>530</v>
      </c>
      <c r="G1335" s="11" t="s">
        <v>1977</v>
      </c>
      <c r="H1335" s="14">
        <v>3</v>
      </c>
      <c r="I1335" s="15" t="s">
        <v>2187</v>
      </c>
      <c r="J1335" s="19" t="s">
        <v>7604</v>
      </c>
      <c r="K1335" s="109" t="s">
        <v>7596</v>
      </c>
      <c r="L1335" s="109" t="s">
        <v>7605</v>
      </c>
      <c r="M1335" s="6" t="s">
        <v>7383</v>
      </c>
      <c r="N1335" s="6" t="s">
        <v>7606</v>
      </c>
      <c r="O1335" s="6" t="s">
        <v>7607</v>
      </c>
      <c r="V1335" t="s">
        <v>2445</v>
      </c>
    </row>
    <row r="1336" spans="2:22" hidden="1">
      <c r="B1336" s="9">
        <v>15</v>
      </c>
      <c r="C1336" s="10" t="s">
        <v>326</v>
      </c>
      <c r="D1336" s="11" t="s">
        <v>470</v>
      </c>
      <c r="E1336" s="12">
        <v>4</v>
      </c>
      <c r="F1336" s="13" t="s">
        <v>530</v>
      </c>
      <c r="G1336" s="11" t="s">
        <v>1977</v>
      </c>
      <c r="H1336" s="14">
        <v>4</v>
      </c>
      <c r="I1336" s="15" t="s">
        <v>2254</v>
      </c>
      <c r="J1336" s="19" t="s">
        <v>7608</v>
      </c>
      <c r="K1336" s="109" t="s">
        <v>7596</v>
      </c>
      <c r="L1336" s="109" t="s">
        <v>7609</v>
      </c>
      <c r="M1336" s="6" t="s">
        <v>7383</v>
      </c>
      <c r="N1336" s="6" t="s">
        <v>7610</v>
      </c>
      <c r="O1336" s="6" t="s">
        <v>7611</v>
      </c>
      <c r="V1336" t="s">
        <v>1866</v>
      </c>
    </row>
    <row r="1337" spans="2:22" hidden="1">
      <c r="B1337" s="9">
        <v>15</v>
      </c>
      <c r="C1337" s="10" t="s">
        <v>326</v>
      </c>
      <c r="D1337" s="11" t="s">
        <v>470</v>
      </c>
      <c r="E1337" s="12">
        <v>4</v>
      </c>
      <c r="F1337" s="13" t="s">
        <v>530</v>
      </c>
      <c r="G1337" s="11" t="s">
        <v>1977</v>
      </c>
      <c r="H1337" s="14">
        <v>5</v>
      </c>
      <c r="I1337" s="15" t="s">
        <v>2319</v>
      </c>
      <c r="J1337" s="19" t="s">
        <v>7612</v>
      </c>
      <c r="K1337" s="109" t="s">
        <v>7596</v>
      </c>
      <c r="L1337" s="109" t="s">
        <v>7613</v>
      </c>
      <c r="M1337" s="6" t="s">
        <v>7383</v>
      </c>
      <c r="N1337" s="6" t="s">
        <v>7614</v>
      </c>
      <c r="O1337" s="6" t="s">
        <v>7615</v>
      </c>
      <c r="V1337" t="s">
        <v>2658</v>
      </c>
    </row>
    <row r="1338" spans="2:22" hidden="1">
      <c r="B1338" s="9">
        <v>15</v>
      </c>
      <c r="C1338" s="10" t="s">
        <v>326</v>
      </c>
      <c r="D1338" s="11" t="s">
        <v>470</v>
      </c>
      <c r="E1338" s="12">
        <v>4</v>
      </c>
      <c r="F1338" s="13" t="s">
        <v>530</v>
      </c>
      <c r="G1338" s="11" t="s">
        <v>1977</v>
      </c>
      <c r="H1338" s="14">
        <v>6</v>
      </c>
      <c r="I1338" s="15" t="s">
        <v>1202</v>
      </c>
      <c r="J1338" s="19" t="s">
        <v>7616</v>
      </c>
      <c r="K1338" s="109" t="s">
        <v>7596</v>
      </c>
      <c r="L1338" s="109" t="s">
        <v>7617</v>
      </c>
      <c r="M1338" s="6" t="s">
        <v>7383</v>
      </c>
      <c r="N1338" s="6" t="s">
        <v>7618</v>
      </c>
      <c r="O1338" s="6" t="s">
        <v>7619</v>
      </c>
      <c r="V1338" t="s">
        <v>887</v>
      </c>
    </row>
    <row r="1339" spans="2:22" hidden="1">
      <c r="B1339" s="9">
        <v>15</v>
      </c>
      <c r="C1339" s="10" t="s">
        <v>326</v>
      </c>
      <c r="D1339" s="11" t="s">
        <v>470</v>
      </c>
      <c r="E1339" s="12">
        <v>4</v>
      </c>
      <c r="F1339" s="13" t="s">
        <v>530</v>
      </c>
      <c r="G1339" s="11" t="s">
        <v>1977</v>
      </c>
      <c r="H1339" s="14">
        <v>7</v>
      </c>
      <c r="I1339" s="15" t="s">
        <v>2425</v>
      </c>
      <c r="J1339" s="19" t="s">
        <v>7620</v>
      </c>
      <c r="K1339" s="109" t="s">
        <v>7596</v>
      </c>
      <c r="L1339" s="109" t="s">
        <v>7621</v>
      </c>
      <c r="M1339" s="6" t="s">
        <v>7383</v>
      </c>
      <c r="N1339" s="6" t="s">
        <v>7622</v>
      </c>
      <c r="O1339" s="6" t="s">
        <v>7623</v>
      </c>
      <c r="V1339" t="s">
        <v>1597</v>
      </c>
    </row>
    <row r="1340" spans="2:22" hidden="1">
      <c r="B1340" s="9">
        <v>15</v>
      </c>
      <c r="C1340" s="10" t="s">
        <v>326</v>
      </c>
      <c r="D1340" s="11" t="s">
        <v>470</v>
      </c>
      <c r="E1340" s="12">
        <v>5</v>
      </c>
      <c r="F1340" s="13" t="s">
        <v>205</v>
      </c>
      <c r="G1340" s="11" t="s">
        <v>1978</v>
      </c>
      <c r="H1340" s="14">
        <v>1</v>
      </c>
      <c r="I1340" s="15" t="s">
        <v>2601</v>
      </c>
      <c r="J1340" s="19" t="s">
        <v>7624</v>
      </c>
      <c r="K1340" s="109" t="s">
        <v>7625</v>
      </c>
      <c r="L1340" s="109" t="s">
        <v>7626</v>
      </c>
      <c r="M1340" s="6" t="s">
        <v>7383</v>
      </c>
      <c r="N1340" s="6" t="s">
        <v>7627</v>
      </c>
      <c r="O1340" s="6" t="s">
        <v>7628</v>
      </c>
      <c r="V1340" t="s">
        <v>1211</v>
      </c>
    </row>
    <row r="1341" spans="2:22" hidden="1">
      <c r="B1341" s="9">
        <v>15</v>
      </c>
      <c r="C1341" s="10" t="s">
        <v>326</v>
      </c>
      <c r="D1341" s="11" t="s">
        <v>470</v>
      </c>
      <c r="E1341" s="12">
        <v>5</v>
      </c>
      <c r="F1341" s="13" t="s">
        <v>205</v>
      </c>
      <c r="G1341" s="11" t="s">
        <v>1978</v>
      </c>
      <c r="H1341" s="14">
        <v>2</v>
      </c>
      <c r="I1341" s="15" t="s">
        <v>1933</v>
      </c>
      <c r="J1341" s="19" t="s">
        <v>7629</v>
      </c>
      <c r="K1341" s="109" t="s">
        <v>7625</v>
      </c>
      <c r="L1341" s="109" t="s">
        <v>7630</v>
      </c>
      <c r="M1341" s="6" t="s">
        <v>7383</v>
      </c>
      <c r="N1341" s="6" t="s">
        <v>7631</v>
      </c>
      <c r="O1341" s="6" t="s">
        <v>7632</v>
      </c>
      <c r="V1341" t="s">
        <v>657</v>
      </c>
    </row>
    <row r="1342" spans="2:22" hidden="1">
      <c r="B1342" s="9">
        <v>15</v>
      </c>
      <c r="C1342" s="10" t="s">
        <v>326</v>
      </c>
      <c r="D1342" s="11" t="s">
        <v>470</v>
      </c>
      <c r="E1342" s="12">
        <v>5</v>
      </c>
      <c r="F1342" s="13" t="s">
        <v>205</v>
      </c>
      <c r="G1342" s="11" t="s">
        <v>1978</v>
      </c>
      <c r="H1342" s="14">
        <v>3</v>
      </c>
      <c r="I1342" s="15" t="s">
        <v>2112</v>
      </c>
      <c r="J1342" s="19" t="s">
        <v>7633</v>
      </c>
      <c r="K1342" s="109" t="s">
        <v>7625</v>
      </c>
      <c r="L1342" s="109" t="s">
        <v>7634</v>
      </c>
      <c r="M1342" s="6" t="s">
        <v>7383</v>
      </c>
      <c r="N1342" s="6" t="s">
        <v>7635</v>
      </c>
      <c r="O1342" s="6" t="s">
        <v>7636</v>
      </c>
      <c r="V1342" t="s">
        <v>1783</v>
      </c>
    </row>
    <row r="1343" spans="2:22" hidden="1">
      <c r="B1343" s="9">
        <v>15</v>
      </c>
      <c r="C1343" s="10" t="s">
        <v>326</v>
      </c>
      <c r="D1343" s="11" t="s">
        <v>470</v>
      </c>
      <c r="E1343" s="12">
        <v>5</v>
      </c>
      <c r="F1343" s="13" t="s">
        <v>205</v>
      </c>
      <c r="G1343" s="11" t="s">
        <v>1978</v>
      </c>
      <c r="H1343" s="14">
        <v>4</v>
      </c>
      <c r="I1343" s="15" t="s">
        <v>2188</v>
      </c>
      <c r="J1343" s="19" t="s">
        <v>7637</v>
      </c>
      <c r="K1343" s="109" t="s">
        <v>7625</v>
      </c>
      <c r="L1343" s="109" t="s">
        <v>7638</v>
      </c>
      <c r="M1343" s="6" t="s">
        <v>7383</v>
      </c>
      <c r="N1343" s="6" t="s">
        <v>7639</v>
      </c>
      <c r="O1343" s="6" t="s">
        <v>7640</v>
      </c>
      <c r="V1343" t="s">
        <v>396</v>
      </c>
    </row>
    <row r="1344" spans="2:22" hidden="1">
      <c r="B1344" s="9">
        <v>15</v>
      </c>
      <c r="C1344" s="10" t="s">
        <v>326</v>
      </c>
      <c r="D1344" s="11" t="s">
        <v>470</v>
      </c>
      <c r="E1344" s="12">
        <v>5</v>
      </c>
      <c r="F1344" s="13" t="s">
        <v>205</v>
      </c>
      <c r="G1344" s="11" t="s">
        <v>1978</v>
      </c>
      <c r="H1344" s="14">
        <v>5</v>
      </c>
      <c r="I1344" s="15" t="s">
        <v>1210</v>
      </c>
      <c r="J1344" s="19" t="s">
        <v>7641</v>
      </c>
      <c r="K1344" s="109" t="s">
        <v>7625</v>
      </c>
      <c r="L1344" s="109" t="s">
        <v>7642</v>
      </c>
      <c r="M1344" s="6" t="s">
        <v>7383</v>
      </c>
      <c r="N1344" s="6" t="s">
        <v>7643</v>
      </c>
      <c r="O1344" s="6" t="s">
        <v>7644</v>
      </c>
      <c r="V1344" t="s">
        <v>2748</v>
      </c>
    </row>
    <row r="1345" spans="2:22" hidden="1">
      <c r="B1345" s="9">
        <v>15</v>
      </c>
      <c r="C1345" s="10" t="s">
        <v>326</v>
      </c>
      <c r="D1345" s="11" t="s">
        <v>470</v>
      </c>
      <c r="E1345" s="12">
        <v>5</v>
      </c>
      <c r="F1345" s="13" t="s">
        <v>205</v>
      </c>
      <c r="G1345" s="11" t="s">
        <v>1978</v>
      </c>
      <c r="H1345" s="14">
        <v>6</v>
      </c>
      <c r="I1345" s="15" t="s">
        <v>2320</v>
      </c>
      <c r="J1345" s="19" t="s">
        <v>7645</v>
      </c>
      <c r="K1345" s="109" t="s">
        <v>7625</v>
      </c>
      <c r="L1345" s="109" t="s">
        <v>7646</v>
      </c>
      <c r="M1345" s="6" t="s">
        <v>7383</v>
      </c>
      <c r="N1345" s="6" t="s">
        <v>7647</v>
      </c>
      <c r="O1345" s="6" t="s">
        <v>7648</v>
      </c>
      <c r="V1345" t="s">
        <v>2665</v>
      </c>
    </row>
    <row r="1346" spans="2:22" hidden="1">
      <c r="B1346" s="9">
        <v>15</v>
      </c>
      <c r="C1346" s="10" t="s">
        <v>326</v>
      </c>
      <c r="D1346" s="11" t="s">
        <v>470</v>
      </c>
      <c r="E1346" s="12">
        <v>5</v>
      </c>
      <c r="F1346" s="13" t="s">
        <v>205</v>
      </c>
      <c r="G1346" s="11" t="s">
        <v>1978</v>
      </c>
      <c r="H1346" s="14">
        <v>7</v>
      </c>
      <c r="I1346" s="15" t="s">
        <v>2374</v>
      </c>
      <c r="J1346" s="19" t="s">
        <v>7649</v>
      </c>
      <c r="K1346" s="109" t="s">
        <v>7625</v>
      </c>
      <c r="L1346" s="109" t="s">
        <v>7650</v>
      </c>
      <c r="M1346" s="6" t="s">
        <v>7383</v>
      </c>
      <c r="N1346" s="6" t="s">
        <v>7651</v>
      </c>
      <c r="O1346" s="6" t="s">
        <v>7652</v>
      </c>
      <c r="V1346" t="s">
        <v>2672</v>
      </c>
    </row>
    <row r="1347" spans="2:22" hidden="1">
      <c r="B1347" s="9">
        <v>15</v>
      </c>
      <c r="C1347" s="10" t="s">
        <v>326</v>
      </c>
      <c r="D1347" s="11" t="s">
        <v>470</v>
      </c>
      <c r="E1347" s="12">
        <v>5</v>
      </c>
      <c r="F1347" s="13" t="s">
        <v>205</v>
      </c>
      <c r="G1347" s="11" t="s">
        <v>1978</v>
      </c>
      <c r="H1347" s="14">
        <v>8</v>
      </c>
      <c r="I1347" s="15" t="s">
        <v>2426</v>
      </c>
      <c r="J1347" s="19" t="s">
        <v>7653</v>
      </c>
      <c r="K1347" s="109" t="s">
        <v>7625</v>
      </c>
      <c r="L1347" s="109" t="s">
        <v>7654</v>
      </c>
      <c r="M1347" s="6" t="s">
        <v>7383</v>
      </c>
      <c r="N1347" s="6" t="s">
        <v>7655</v>
      </c>
      <c r="O1347" s="6" t="s">
        <v>7656</v>
      </c>
      <c r="V1347" t="s">
        <v>674</v>
      </c>
    </row>
    <row r="1348" spans="2:22" hidden="1">
      <c r="B1348" s="9">
        <v>15</v>
      </c>
      <c r="C1348" s="10" t="s">
        <v>326</v>
      </c>
      <c r="D1348" s="11" t="s">
        <v>470</v>
      </c>
      <c r="E1348" s="12">
        <v>5</v>
      </c>
      <c r="F1348" s="13" t="s">
        <v>205</v>
      </c>
      <c r="G1348" s="11" t="s">
        <v>1978</v>
      </c>
      <c r="H1348" s="14">
        <v>9</v>
      </c>
      <c r="I1348" s="15" t="s">
        <v>2468</v>
      </c>
      <c r="J1348" s="19" t="s">
        <v>7657</v>
      </c>
      <c r="K1348" s="109" t="s">
        <v>7625</v>
      </c>
      <c r="L1348" s="109" t="s">
        <v>7658</v>
      </c>
      <c r="M1348" s="6" t="s">
        <v>7383</v>
      </c>
      <c r="N1348" s="6" t="s">
        <v>7659</v>
      </c>
      <c r="O1348" s="6" t="s">
        <v>7660</v>
      </c>
      <c r="V1348" t="s">
        <v>1459</v>
      </c>
    </row>
    <row r="1349" spans="2:22" hidden="1">
      <c r="B1349" s="9">
        <v>15</v>
      </c>
      <c r="C1349" s="10" t="s">
        <v>326</v>
      </c>
      <c r="D1349" s="11" t="s">
        <v>470</v>
      </c>
      <c r="E1349" s="12">
        <v>5</v>
      </c>
      <c r="F1349" s="13" t="s">
        <v>205</v>
      </c>
      <c r="G1349" s="11" t="s">
        <v>1978</v>
      </c>
      <c r="H1349" s="14">
        <v>10</v>
      </c>
      <c r="I1349" s="15" t="s">
        <v>2501</v>
      </c>
      <c r="J1349" s="19" t="s">
        <v>7661</v>
      </c>
      <c r="K1349" s="109" t="s">
        <v>7625</v>
      </c>
      <c r="L1349" s="109" t="s">
        <v>7662</v>
      </c>
      <c r="M1349" s="6" t="s">
        <v>7383</v>
      </c>
      <c r="N1349" s="6" t="s">
        <v>7663</v>
      </c>
      <c r="O1349" s="6" t="s">
        <v>7664</v>
      </c>
      <c r="V1349" t="s">
        <v>2502</v>
      </c>
    </row>
    <row r="1350" spans="2:22" hidden="1">
      <c r="B1350" s="9">
        <v>15</v>
      </c>
      <c r="C1350" s="10" t="s">
        <v>326</v>
      </c>
      <c r="D1350" s="11" t="s">
        <v>470</v>
      </c>
      <c r="E1350" s="12">
        <v>5</v>
      </c>
      <c r="F1350" s="13" t="s">
        <v>205</v>
      </c>
      <c r="G1350" s="11" t="s">
        <v>1978</v>
      </c>
      <c r="H1350" s="14">
        <v>11</v>
      </c>
      <c r="I1350" s="15" t="s">
        <v>2530</v>
      </c>
      <c r="J1350" s="19" t="s">
        <v>7665</v>
      </c>
      <c r="K1350" s="109" t="s">
        <v>7625</v>
      </c>
      <c r="L1350" s="109" t="s">
        <v>7666</v>
      </c>
      <c r="M1350" s="6" t="s">
        <v>7383</v>
      </c>
      <c r="N1350" s="6" t="s">
        <v>7667</v>
      </c>
      <c r="O1350" s="6" t="s">
        <v>7668</v>
      </c>
      <c r="V1350" t="s">
        <v>1446</v>
      </c>
    </row>
    <row r="1351" spans="2:22" hidden="1">
      <c r="B1351" s="9">
        <v>15</v>
      </c>
      <c r="C1351" s="10" t="s">
        <v>326</v>
      </c>
      <c r="D1351" s="11" t="s">
        <v>470</v>
      </c>
      <c r="E1351" s="12">
        <v>5</v>
      </c>
      <c r="F1351" s="13" t="s">
        <v>205</v>
      </c>
      <c r="G1351" s="11" t="s">
        <v>1978</v>
      </c>
      <c r="H1351" s="14">
        <v>12</v>
      </c>
      <c r="I1351" s="15" t="s">
        <v>2558</v>
      </c>
      <c r="J1351" s="19" t="s">
        <v>7669</v>
      </c>
      <c r="K1351" s="109" t="s">
        <v>7625</v>
      </c>
      <c r="L1351" s="109" t="s">
        <v>7670</v>
      </c>
      <c r="M1351" s="6" t="s">
        <v>7383</v>
      </c>
      <c r="N1351" s="6" t="s">
        <v>7671</v>
      </c>
      <c r="O1351" s="6" t="s">
        <v>7672</v>
      </c>
      <c r="V1351" t="s">
        <v>1751</v>
      </c>
    </row>
    <row r="1352" spans="2:22" hidden="1">
      <c r="B1352" s="9">
        <v>15</v>
      </c>
      <c r="C1352" s="10" t="s">
        <v>326</v>
      </c>
      <c r="D1352" s="11" t="s">
        <v>470</v>
      </c>
      <c r="E1352" s="12">
        <v>5</v>
      </c>
      <c r="F1352" s="13" t="s">
        <v>205</v>
      </c>
      <c r="G1352" s="11" t="s">
        <v>1978</v>
      </c>
      <c r="H1352" s="14">
        <v>13</v>
      </c>
      <c r="I1352" s="15" t="s">
        <v>1582</v>
      </c>
      <c r="J1352" s="19" t="s">
        <v>7673</v>
      </c>
      <c r="K1352" s="109" t="s">
        <v>7625</v>
      </c>
      <c r="L1352" s="109" t="s">
        <v>7674</v>
      </c>
      <c r="M1352" s="6" t="s">
        <v>7383</v>
      </c>
      <c r="N1352" s="6" t="s">
        <v>7675</v>
      </c>
      <c r="O1352" s="6" t="s">
        <v>7676</v>
      </c>
      <c r="V1352" t="s">
        <v>1709</v>
      </c>
    </row>
    <row r="1353" spans="2:22" hidden="1">
      <c r="B1353" s="9">
        <v>15</v>
      </c>
      <c r="C1353" s="10" t="s">
        <v>326</v>
      </c>
      <c r="D1353" s="11" t="s">
        <v>470</v>
      </c>
      <c r="E1353" s="12">
        <v>5</v>
      </c>
      <c r="F1353" s="13" t="s">
        <v>205</v>
      </c>
      <c r="G1353" s="11" t="s">
        <v>1978</v>
      </c>
      <c r="H1353" s="14">
        <v>14</v>
      </c>
      <c r="I1353" s="15" t="s">
        <v>887</v>
      </c>
      <c r="J1353" s="19" t="s">
        <v>7677</v>
      </c>
      <c r="K1353" s="109" t="s">
        <v>7625</v>
      </c>
      <c r="L1353" s="109" t="s">
        <v>7678</v>
      </c>
      <c r="M1353" s="6" t="s">
        <v>7383</v>
      </c>
      <c r="N1353" s="6" t="s">
        <v>7679</v>
      </c>
      <c r="O1353" s="6" t="s">
        <v>7680</v>
      </c>
      <c r="V1353" t="s">
        <v>2390</v>
      </c>
    </row>
    <row r="1354" spans="2:22" hidden="1">
      <c r="B1354" s="9">
        <v>15</v>
      </c>
      <c r="C1354" s="10" t="s">
        <v>326</v>
      </c>
      <c r="D1354" s="11" t="s">
        <v>470</v>
      </c>
      <c r="E1354" s="12">
        <v>5</v>
      </c>
      <c r="F1354" s="13" t="s">
        <v>205</v>
      </c>
      <c r="G1354" s="11" t="s">
        <v>1978</v>
      </c>
      <c r="H1354" s="14">
        <v>15</v>
      </c>
      <c r="I1354" s="15" t="s">
        <v>2613</v>
      </c>
      <c r="J1354" s="19" t="s">
        <v>7681</v>
      </c>
      <c r="K1354" s="109" t="s">
        <v>7625</v>
      </c>
      <c r="L1354" s="109" t="s">
        <v>7682</v>
      </c>
      <c r="M1354" s="6" t="s">
        <v>7383</v>
      </c>
      <c r="N1354" s="6" t="s">
        <v>7683</v>
      </c>
      <c r="O1354" s="6" t="s">
        <v>7684</v>
      </c>
      <c r="V1354" t="s">
        <v>1603</v>
      </c>
    </row>
    <row r="1355" spans="2:22" hidden="1">
      <c r="B1355" s="9">
        <v>15</v>
      </c>
      <c r="C1355" s="10" t="s">
        <v>326</v>
      </c>
      <c r="D1355" s="11" t="s">
        <v>470</v>
      </c>
      <c r="E1355" s="12">
        <v>5</v>
      </c>
      <c r="F1355" s="13" t="s">
        <v>205</v>
      </c>
      <c r="G1355" s="11" t="s">
        <v>1978</v>
      </c>
      <c r="H1355" s="14">
        <v>16</v>
      </c>
      <c r="I1355" s="15" t="s">
        <v>2624</v>
      </c>
      <c r="J1355" s="19" t="s">
        <v>7685</v>
      </c>
      <c r="K1355" s="109" t="s">
        <v>7625</v>
      </c>
      <c r="L1355" s="109" t="s">
        <v>7686</v>
      </c>
      <c r="M1355" s="6" t="s">
        <v>7383</v>
      </c>
      <c r="N1355" s="6" t="s">
        <v>7687</v>
      </c>
      <c r="O1355" s="6" t="s">
        <v>7688</v>
      </c>
      <c r="V1355" t="s">
        <v>960</v>
      </c>
    </row>
    <row r="1356" spans="2:22" hidden="1">
      <c r="B1356" s="9">
        <v>15</v>
      </c>
      <c r="C1356" s="10" t="s">
        <v>326</v>
      </c>
      <c r="D1356" s="11" t="s">
        <v>470</v>
      </c>
      <c r="E1356" s="12">
        <v>6</v>
      </c>
      <c r="F1356" s="13" t="s">
        <v>574</v>
      </c>
      <c r="G1356" s="11" t="s">
        <v>1979</v>
      </c>
      <c r="H1356" s="14">
        <v>1</v>
      </c>
      <c r="I1356" s="15" t="s">
        <v>574</v>
      </c>
      <c r="J1356" s="19" t="s">
        <v>7689</v>
      </c>
      <c r="K1356" s="109" t="s">
        <v>7690</v>
      </c>
      <c r="L1356" s="109" t="s">
        <v>7691</v>
      </c>
      <c r="M1356" s="6" t="s">
        <v>7383</v>
      </c>
      <c r="N1356" s="6" t="s">
        <v>7692</v>
      </c>
      <c r="O1356" s="6" t="s">
        <v>7693</v>
      </c>
      <c r="V1356" t="s">
        <v>686</v>
      </c>
    </row>
    <row r="1357" spans="2:22" hidden="1">
      <c r="B1357" s="9">
        <v>15</v>
      </c>
      <c r="C1357" s="10" t="s">
        <v>326</v>
      </c>
      <c r="D1357" s="11" t="s">
        <v>470</v>
      </c>
      <c r="E1357" s="12">
        <v>6</v>
      </c>
      <c r="F1357" s="13" t="s">
        <v>574</v>
      </c>
      <c r="G1357" s="11" t="s">
        <v>1979</v>
      </c>
      <c r="H1357" s="14">
        <v>2</v>
      </c>
      <c r="I1357" s="15" t="s">
        <v>2046</v>
      </c>
      <c r="J1357" s="19" t="s">
        <v>7694</v>
      </c>
      <c r="K1357" s="109" t="s">
        <v>7690</v>
      </c>
      <c r="L1357" s="109" t="s">
        <v>7695</v>
      </c>
      <c r="M1357" s="6" t="s">
        <v>7383</v>
      </c>
      <c r="N1357" s="6" t="s">
        <v>7696</v>
      </c>
      <c r="O1357" s="6" t="s">
        <v>7697</v>
      </c>
      <c r="V1357" t="s">
        <v>1561</v>
      </c>
    </row>
    <row r="1358" spans="2:22" hidden="1">
      <c r="B1358" s="9">
        <v>15</v>
      </c>
      <c r="C1358" s="10" t="s">
        <v>326</v>
      </c>
      <c r="D1358" s="11" t="s">
        <v>470</v>
      </c>
      <c r="E1358" s="12">
        <v>6</v>
      </c>
      <c r="F1358" s="13" t="s">
        <v>574</v>
      </c>
      <c r="G1358" s="11" t="s">
        <v>1979</v>
      </c>
      <c r="H1358" s="14">
        <v>3</v>
      </c>
      <c r="I1358" s="15" t="s">
        <v>2094</v>
      </c>
      <c r="J1358" s="19" t="s">
        <v>7698</v>
      </c>
      <c r="K1358" s="109" t="s">
        <v>7690</v>
      </c>
      <c r="L1358" s="109" t="s">
        <v>7699</v>
      </c>
      <c r="M1358" s="6" t="s">
        <v>7383</v>
      </c>
      <c r="N1358" s="6" t="s">
        <v>7700</v>
      </c>
      <c r="O1358" s="6" t="s">
        <v>7701</v>
      </c>
      <c r="V1358" t="s">
        <v>1354</v>
      </c>
    </row>
    <row r="1359" spans="2:22" hidden="1">
      <c r="B1359" s="9">
        <v>15</v>
      </c>
      <c r="C1359" s="10" t="s">
        <v>326</v>
      </c>
      <c r="D1359" s="11" t="s">
        <v>470</v>
      </c>
      <c r="E1359" s="12">
        <v>6</v>
      </c>
      <c r="F1359" s="13" t="s">
        <v>574</v>
      </c>
      <c r="G1359" s="11" t="s">
        <v>1979</v>
      </c>
      <c r="H1359" s="14">
        <v>4</v>
      </c>
      <c r="I1359" s="15" t="s">
        <v>2189</v>
      </c>
      <c r="J1359" s="19" t="s">
        <v>7702</v>
      </c>
      <c r="K1359" s="109" t="s">
        <v>7690</v>
      </c>
      <c r="L1359" s="109" t="s">
        <v>7703</v>
      </c>
      <c r="M1359" s="6" t="s">
        <v>7383</v>
      </c>
      <c r="N1359" s="6" t="s">
        <v>7704</v>
      </c>
      <c r="O1359" s="6" t="s">
        <v>7705</v>
      </c>
      <c r="V1359" t="s">
        <v>1464</v>
      </c>
    </row>
    <row r="1360" spans="2:22" hidden="1">
      <c r="B1360" s="9">
        <v>15</v>
      </c>
      <c r="C1360" s="10" t="s">
        <v>326</v>
      </c>
      <c r="D1360" s="11" t="s">
        <v>470</v>
      </c>
      <c r="E1360" s="12">
        <v>6</v>
      </c>
      <c r="F1360" s="13" t="s">
        <v>574</v>
      </c>
      <c r="G1360" s="11" t="s">
        <v>1979</v>
      </c>
      <c r="H1360" s="14">
        <v>5</v>
      </c>
      <c r="I1360" s="15" t="s">
        <v>917</v>
      </c>
      <c r="J1360" s="19" t="s">
        <v>7706</v>
      </c>
      <c r="K1360" s="109" t="s">
        <v>7690</v>
      </c>
      <c r="L1360" s="109" t="s">
        <v>7707</v>
      </c>
      <c r="M1360" s="6" t="s">
        <v>7383</v>
      </c>
      <c r="N1360" s="6" t="s">
        <v>7708</v>
      </c>
      <c r="O1360" s="6" t="s">
        <v>7709</v>
      </c>
      <c r="V1360" t="s">
        <v>2414</v>
      </c>
    </row>
    <row r="1361" spans="2:22" hidden="1">
      <c r="B1361" s="9">
        <v>15</v>
      </c>
      <c r="C1361" s="10" t="s">
        <v>326</v>
      </c>
      <c r="D1361" s="11" t="s">
        <v>470</v>
      </c>
      <c r="E1361" s="12">
        <v>6</v>
      </c>
      <c r="F1361" s="13" t="s">
        <v>574</v>
      </c>
      <c r="G1361" s="11" t="s">
        <v>1979</v>
      </c>
      <c r="H1361" s="14">
        <v>6</v>
      </c>
      <c r="I1361" s="15" t="s">
        <v>2375</v>
      </c>
      <c r="J1361" s="19" t="s">
        <v>7710</v>
      </c>
      <c r="K1361" s="109" t="s">
        <v>7690</v>
      </c>
      <c r="L1361" s="109" t="s">
        <v>7711</v>
      </c>
      <c r="M1361" s="6" t="s">
        <v>7383</v>
      </c>
      <c r="N1361" s="6" t="s">
        <v>7712</v>
      </c>
      <c r="O1361" s="6" t="s">
        <v>7713</v>
      </c>
      <c r="V1361" t="s">
        <v>2678</v>
      </c>
    </row>
    <row r="1362" spans="2:22" hidden="1">
      <c r="B1362" s="9">
        <v>15</v>
      </c>
      <c r="C1362" s="10" t="s">
        <v>326</v>
      </c>
      <c r="D1362" s="11" t="s">
        <v>470</v>
      </c>
      <c r="E1362" s="12">
        <v>6</v>
      </c>
      <c r="F1362" s="13" t="s">
        <v>574</v>
      </c>
      <c r="G1362" s="11" t="s">
        <v>1979</v>
      </c>
      <c r="H1362" s="14">
        <v>7</v>
      </c>
      <c r="I1362" s="15" t="s">
        <v>2427</v>
      </c>
      <c r="J1362" s="19" t="s">
        <v>7714</v>
      </c>
      <c r="K1362" s="109" t="s">
        <v>7690</v>
      </c>
      <c r="L1362" s="109" t="s">
        <v>7715</v>
      </c>
      <c r="M1362" s="6" t="s">
        <v>7383</v>
      </c>
      <c r="N1362" s="6" t="s">
        <v>7716</v>
      </c>
      <c r="O1362" s="6" t="s">
        <v>7717</v>
      </c>
      <c r="V1362" t="s">
        <v>1733</v>
      </c>
    </row>
    <row r="1363" spans="2:22" hidden="1">
      <c r="B1363" s="9">
        <v>15</v>
      </c>
      <c r="C1363" s="10" t="s">
        <v>326</v>
      </c>
      <c r="D1363" s="11" t="s">
        <v>470</v>
      </c>
      <c r="E1363" s="12">
        <v>6</v>
      </c>
      <c r="F1363" s="13" t="s">
        <v>574</v>
      </c>
      <c r="G1363" s="11" t="s">
        <v>1979</v>
      </c>
      <c r="H1363" s="14">
        <v>8</v>
      </c>
      <c r="I1363" s="15" t="s">
        <v>2469</v>
      </c>
      <c r="J1363" s="19" t="s">
        <v>7718</v>
      </c>
      <c r="K1363" s="109" t="s">
        <v>7690</v>
      </c>
      <c r="L1363" s="109" t="s">
        <v>7719</v>
      </c>
      <c r="M1363" s="6" t="s">
        <v>7383</v>
      </c>
      <c r="N1363" s="6" t="s">
        <v>7720</v>
      </c>
      <c r="O1363" s="6" t="s">
        <v>7721</v>
      </c>
      <c r="V1363" t="s">
        <v>1606</v>
      </c>
    </row>
    <row r="1364" spans="2:22" hidden="1">
      <c r="B1364" s="9">
        <v>15</v>
      </c>
      <c r="C1364" s="10" t="s">
        <v>326</v>
      </c>
      <c r="D1364" s="11" t="s">
        <v>470</v>
      </c>
      <c r="E1364" s="12">
        <v>6</v>
      </c>
      <c r="F1364" s="13" t="s">
        <v>574</v>
      </c>
      <c r="G1364" s="11" t="s">
        <v>1979</v>
      </c>
      <c r="H1364" s="14">
        <v>9</v>
      </c>
      <c r="I1364" s="15" t="s">
        <v>2502</v>
      </c>
      <c r="J1364" s="19" t="s">
        <v>7722</v>
      </c>
      <c r="K1364" s="109" t="s">
        <v>7690</v>
      </c>
      <c r="L1364" s="109" t="s">
        <v>7723</v>
      </c>
      <c r="M1364" s="6" t="s">
        <v>7383</v>
      </c>
      <c r="N1364" s="6" t="s">
        <v>7724</v>
      </c>
      <c r="O1364" s="6" t="s">
        <v>7725</v>
      </c>
      <c r="V1364" t="s">
        <v>1872</v>
      </c>
    </row>
    <row r="1365" spans="2:22" hidden="1">
      <c r="B1365" s="9">
        <v>15</v>
      </c>
      <c r="C1365" s="10" t="s">
        <v>326</v>
      </c>
      <c r="D1365" s="11" t="s">
        <v>470</v>
      </c>
      <c r="E1365" s="12">
        <v>6</v>
      </c>
      <c r="F1365" s="13" t="s">
        <v>574</v>
      </c>
      <c r="G1365" s="11" t="s">
        <v>1979</v>
      </c>
      <c r="H1365" s="14">
        <v>10</v>
      </c>
      <c r="I1365" s="15" t="s">
        <v>2531</v>
      </c>
      <c r="J1365" s="19" t="s">
        <v>7726</v>
      </c>
      <c r="K1365" s="109" t="s">
        <v>7690</v>
      </c>
      <c r="L1365" s="109" t="s">
        <v>7727</v>
      </c>
      <c r="M1365" s="6" t="s">
        <v>7383</v>
      </c>
      <c r="N1365" s="6" t="s">
        <v>7728</v>
      </c>
      <c r="O1365" s="6" t="s">
        <v>7729</v>
      </c>
      <c r="V1365" t="s">
        <v>1642</v>
      </c>
    </row>
    <row r="1366" spans="2:22" hidden="1">
      <c r="B1366" s="9">
        <v>15</v>
      </c>
      <c r="C1366" s="10" t="s">
        <v>326</v>
      </c>
      <c r="D1366" s="11" t="s">
        <v>470</v>
      </c>
      <c r="E1366" s="12">
        <v>6</v>
      </c>
      <c r="F1366" s="13" t="s">
        <v>574</v>
      </c>
      <c r="G1366" s="11" t="s">
        <v>1979</v>
      </c>
      <c r="H1366" s="14">
        <v>11</v>
      </c>
      <c r="I1366" s="15" t="s">
        <v>2559</v>
      </c>
      <c r="J1366" s="19" t="s">
        <v>7730</v>
      </c>
      <c r="K1366" s="109" t="s">
        <v>7690</v>
      </c>
      <c r="L1366" s="109" t="s">
        <v>7731</v>
      </c>
      <c r="M1366" s="6" t="s">
        <v>7383</v>
      </c>
      <c r="N1366" s="6" t="s">
        <v>7732</v>
      </c>
      <c r="O1366" s="6" t="s">
        <v>7733</v>
      </c>
      <c r="V1366" t="s">
        <v>1565</v>
      </c>
    </row>
    <row r="1367" spans="2:22" hidden="1">
      <c r="B1367" s="9">
        <v>15</v>
      </c>
      <c r="C1367" s="10" t="s">
        <v>326</v>
      </c>
      <c r="D1367" s="11" t="s">
        <v>470</v>
      </c>
      <c r="E1367" s="12">
        <v>6</v>
      </c>
      <c r="F1367" s="13" t="s">
        <v>574</v>
      </c>
      <c r="G1367" s="11" t="s">
        <v>1979</v>
      </c>
      <c r="H1367" s="14">
        <v>12</v>
      </c>
      <c r="I1367" s="15" t="s">
        <v>2577</v>
      </c>
      <c r="J1367" s="19" t="s">
        <v>7734</v>
      </c>
      <c r="K1367" s="109" t="s">
        <v>7690</v>
      </c>
      <c r="L1367" s="109" t="s">
        <v>7735</v>
      </c>
      <c r="M1367" s="6" t="s">
        <v>7383</v>
      </c>
      <c r="N1367" s="6" t="s">
        <v>7736</v>
      </c>
      <c r="O1367" s="6" t="s">
        <v>7737</v>
      </c>
      <c r="V1367" t="s">
        <v>2686</v>
      </c>
    </row>
    <row r="1368" spans="2:22" hidden="1">
      <c r="B1368" s="9">
        <v>15</v>
      </c>
      <c r="C1368" s="10" t="s">
        <v>326</v>
      </c>
      <c r="D1368" s="11" t="s">
        <v>470</v>
      </c>
      <c r="E1368" s="12">
        <v>7</v>
      </c>
      <c r="F1368" s="13" t="s">
        <v>594</v>
      </c>
      <c r="G1368" s="11" t="s">
        <v>1980</v>
      </c>
      <c r="H1368" s="14">
        <v>1</v>
      </c>
      <c r="I1368" s="15" t="s">
        <v>2591</v>
      </c>
      <c r="J1368" s="19" t="s">
        <v>7738</v>
      </c>
      <c r="K1368" s="109" t="s">
        <v>7739</v>
      </c>
      <c r="L1368" s="109" t="s">
        <v>7740</v>
      </c>
      <c r="M1368" s="6" t="s">
        <v>7383</v>
      </c>
      <c r="N1368" s="6" t="s">
        <v>7741</v>
      </c>
      <c r="O1368" s="6" t="s">
        <v>7742</v>
      </c>
      <c r="V1368" t="s">
        <v>1479</v>
      </c>
    </row>
    <row r="1369" spans="2:22" hidden="1">
      <c r="B1369" s="9">
        <v>15</v>
      </c>
      <c r="C1369" s="10" t="s">
        <v>326</v>
      </c>
      <c r="D1369" s="11" t="s">
        <v>470</v>
      </c>
      <c r="E1369" s="12">
        <v>7</v>
      </c>
      <c r="F1369" s="13" t="s">
        <v>594</v>
      </c>
      <c r="G1369" s="11" t="s">
        <v>1980</v>
      </c>
      <c r="H1369" s="14">
        <v>2</v>
      </c>
      <c r="I1369" s="15" t="s">
        <v>1849</v>
      </c>
      <c r="J1369" s="19" t="s">
        <v>7743</v>
      </c>
      <c r="K1369" s="109" t="s">
        <v>7739</v>
      </c>
      <c r="L1369" s="109" t="s">
        <v>7744</v>
      </c>
      <c r="M1369" s="6" t="s">
        <v>7383</v>
      </c>
      <c r="N1369" s="6" t="s">
        <v>7745</v>
      </c>
      <c r="O1369" s="6" t="s">
        <v>7746</v>
      </c>
      <c r="V1369" t="s">
        <v>2309</v>
      </c>
    </row>
    <row r="1370" spans="2:22" hidden="1">
      <c r="B1370" s="9">
        <v>15</v>
      </c>
      <c r="C1370" s="10" t="s">
        <v>326</v>
      </c>
      <c r="D1370" s="11" t="s">
        <v>470</v>
      </c>
      <c r="E1370" s="12">
        <v>7</v>
      </c>
      <c r="F1370" s="13" t="s">
        <v>594</v>
      </c>
      <c r="G1370" s="11" t="s">
        <v>1980</v>
      </c>
      <c r="H1370" s="14">
        <v>3</v>
      </c>
      <c r="I1370" s="15" t="s">
        <v>2113</v>
      </c>
      <c r="J1370" s="19" t="s">
        <v>7747</v>
      </c>
      <c r="K1370" s="109" t="s">
        <v>7739</v>
      </c>
      <c r="L1370" s="109" t="s">
        <v>7748</v>
      </c>
      <c r="M1370" s="6" t="s">
        <v>7383</v>
      </c>
      <c r="N1370" s="6" t="s">
        <v>7749</v>
      </c>
      <c r="O1370" s="6" t="s">
        <v>7750</v>
      </c>
      <c r="V1370" t="s">
        <v>1780</v>
      </c>
    </row>
    <row r="1371" spans="2:22" hidden="1">
      <c r="B1371" s="9">
        <v>15</v>
      </c>
      <c r="C1371" s="10" t="s">
        <v>326</v>
      </c>
      <c r="D1371" s="11" t="s">
        <v>470</v>
      </c>
      <c r="E1371" s="12">
        <v>7</v>
      </c>
      <c r="F1371" s="13" t="s">
        <v>594</v>
      </c>
      <c r="G1371" s="11" t="s">
        <v>1980</v>
      </c>
      <c r="H1371" s="14">
        <v>4</v>
      </c>
      <c r="I1371" s="15" t="s">
        <v>2190</v>
      </c>
      <c r="J1371" s="19" t="s">
        <v>7751</v>
      </c>
      <c r="K1371" s="109" t="s">
        <v>7739</v>
      </c>
      <c r="L1371" s="109" t="s">
        <v>7752</v>
      </c>
      <c r="M1371" s="6" t="s">
        <v>7383</v>
      </c>
      <c r="N1371" s="6" t="s">
        <v>7753</v>
      </c>
      <c r="O1371" s="6" t="s">
        <v>7754</v>
      </c>
      <c r="V1371" t="s">
        <v>2694</v>
      </c>
    </row>
    <row r="1372" spans="2:22" hidden="1">
      <c r="B1372" s="9">
        <v>15</v>
      </c>
      <c r="C1372" s="10" t="s">
        <v>326</v>
      </c>
      <c r="D1372" s="11" t="s">
        <v>470</v>
      </c>
      <c r="E1372" s="12">
        <v>7</v>
      </c>
      <c r="F1372" s="13" t="s">
        <v>594</v>
      </c>
      <c r="G1372" s="11" t="s">
        <v>1980</v>
      </c>
      <c r="H1372" s="14">
        <v>5</v>
      </c>
      <c r="I1372" s="15" t="s">
        <v>2255</v>
      </c>
      <c r="J1372" s="19" t="s">
        <v>7755</v>
      </c>
      <c r="K1372" s="109" t="s">
        <v>7739</v>
      </c>
      <c r="L1372" s="109" t="s">
        <v>7756</v>
      </c>
      <c r="M1372" s="6" t="s">
        <v>7383</v>
      </c>
      <c r="N1372" s="6" t="s">
        <v>7757</v>
      </c>
      <c r="O1372" s="6" t="s">
        <v>7758</v>
      </c>
      <c r="V1372" t="s">
        <v>2266</v>
      </c>
    </row>
    <row r="1373" spans="2:22" hidden="1">
      <c r="B1373" s="9">
        <v>15</v>
      </c>
      <c r="C1373" s="10" t="s">
        <v>326</v>
      </c>
      <c r="D1373" s="11" t="s">
        <v>470</v>
      </c>
      <c r="E1373" s="12">
        <v>7</v>
      </c>
      <c r="F1373" s="13" t="s">
        <v>594</v>
      </c>
      <c r="G1373" s="11" t="s">
        <v>1980</v>
      </c>
      <c r="H1373" s="14">
        <v>6</v>
      </c>
      <c r="I1373" s="15" t="s">
        <v>1276</v>
      </c>
      <c r="J1373" s="19" t="s">
        <v>7759</v>
      </c>
      <c r="K1373" s="109" t="s">
        <v>7739</v>
      </c>
      <c r="L1373" s="109" t="s">
        <v>7760</v>
      </c>
      <c r="M1373" s="6" t="s">
        <v>7383</v>
      </c>
      <c r="N1373" s="6" t="s">
        <v>7761</v>
      </c>
      <c r="O1373" s="6" t="s">
        <v>7762</v>
      </c>
      <c r="V1373" t="s">
        <v>2484</v>
      </c>
    </row>
    <row r="1374" spans="2:22" hidden="1">
      <c r="B1374" s="9">
        <v>15</v>
      </c>
      <c r="C1374" s="10" t="s">
        <v>326</v>
      </c>
      <c r="D1374" s="11" t="s">
        <v>470</v>
      </c>
      <c r="E1374" s="12">
        <v>7</v>
      </c>
      <c r="F1374" s="13" t="s">
        <v>594</v>
      </c>
      <c r="G1374" s="11" t="s">
        <v>1980</v>
      </c>
      <c r="H1374" s="14">
        <v>7</v>
      </c>
      <c r="I1374" s="15" t="s">
        <v>2376</v>
      </c>
      <c r="J1374" s="19" t="s">
        <v>7763</v>
      </c>
      <c r="K1374" s="109" t="s">
        <v>7739</v>
      </c>
      <c r="L1374" s="109" t="s">
        <v>7764</v>
      </c>
      <c r="M1374" s="6" t="s">
        <v>7383</v>
      </c>
      <c r="N1374" s="6" t="s">
        <v>7765</v>
      </c>
      <c r="O1374" s="6" t="s">
        <v>7766</v>
      </c>
      <c r="V1374" t="s">
        <v>1442</v>
      </c>
    </row>
    <row r="1375" spans="2:22" hidden="1">
      <c r="B1375" s="9">
        <v>15</v>
      </c>
      <c r="C1375" s="10" t="s">
        <v>326</v>
      </c>
      <c r="D1375" s="11" t="s">
        <v>470</v>
      </c>
      <c r="E1375" s="12">
        <v>7</v>
      </c>
      <c r="F1375" s="13" t="s">
        <v>594</v>
      </c>
      <c r="G1375" s="11" t="s">
        <v>1980</v>
      </c>
      <c r="H1375" s="14">
        <v>8</v>
      </c>
      <c r="I1375" s="15" t="s">
        <v>2428</v>
      </c>
      <c r="J1375" s="19" t="s">
        <v>7767</v>
      </c>
      <c r="K1375" s="109" t="s">
        <v>7739</v>
      </c>
      <c r="L1375" s="109" t="s">
        <v>7768</v>
      </c>
      <c r="M1375" s="6" t="s">
        <v>7383</v>
      </c>
      <c r="N1375" s="6" t="s">
        <v>7769</v>
      </c>
      <c r="O1375" s="6" t="s">
        <v>7770</v>
      </c>
      <c r="V1375" t="s">
        <v>1296</v>
      </c>
    </row>
    <row r="1376" spans="2:22" hidden="1">
      <c r="B1376" s="9">
        <v>15</v>
      </c>
      <c r="C1376" s="10" t="s">
        <v>326</v>
      </c>
      <c r="D1376" s="11" t="s">
        <v>470</v>
      </c>
      <c r="E1376" s="12">
        <v>7</v>
      </c>
      <c r="F1376" s="13" t="s">
        <v>594</v>
      </c>
      <c r="G1376" s="11" t="s">
        <v>1980</v>
      </c>
      <c r="H1376" s="14">
        <v>9</v>
      </c>
      <c r="I1376" s="15" t="s">
        <v>594</v>
      </c>
      <c r="J1376" s="19" t="s">
        <v>7771</v>
      </c>
      <c r="K1376" s="109" t="s">
        <v>7739</v>
      </c>
      <c r="L1376" s="109" t="s">
        <v>7772</v>
      </c>
      <c r="M1376" s="6" t="s">
        <v>7383</v>
      </c>
      <c r="N1376" s="6" t="s">
        <v>7773</v>
      </c>
      <c r="O1376" s="6" t="s">
        <v>7774</v>
      </c>
      <c r="V1376" t="s">
        <v>2485</v>
      </c>
    </row>
    <row r="1377" spans="2:22" hidden="1">
      <c r="B1377" s="9">
        <v>15</v>
      </c>
      <c r="C1377" s="10" t="s">
        <v>326</v>
      </c>
      <c r="D1377" s="11" t="s">
        <v>470</v>
      </c>
      <c r="E1377" s="12">
        <v>7</v>
      </c>
      <c r="F1377" s="13" t="s">
        <v>594</v>
      </c>
      <c r="G1377" s="11" t="s">
        <v>1980</v>
      </c>
      <c r="H1377" s="14">
        <v>10</v>
      </c>
      <c r="I1377" s="15" t="s">
        <v>2503</v>
      </c>
      <c r="J1377" s="19" t="s">
        <v>7775</v>
      </c>
      <c r="K1377" s="109" t="s">
        <v>7739</v>
      </c>
      <c r="L1377" s="109" t="s">
        <v>7776</v>
      </c>
      <c r="M1377" s="6" t="s">
        <v>7383</v>
      </c>
      <c r="N1377" s="6" t="s">
        <v>7777</v>
      </c>
      <c r="O1377" s="6" t="s">
        <v>7778</v>
      </c>
      <c r="V1377" t="s">
        <v>1352</v>
      </c>
    </row>
    <row r="1378" spans="2:22" hidden="1">
      <c r="B1378" s="9">
        <v>15</v>
      </c>
      <c r="C1378" s="10" t="s">
        <v>326</v>
      </c>
      <c r="D1378" s="11" t="s">
        <v>470</v>
      </c>
      <c r="E1378" s="12">
        <v>7</v>
      </c>
      <c r="F1378" s="13" t="s">
        <v>594</v>
      </c>
      <c r="G1378" s="11" t="s">
        <v>1980</v>
      </c>
      <c r="H1378" s="14">
        <v>11</v>
      </c>
      <c r="I1378" s="15" t="s">
        <v>2532</v>
      </c>
      <c r="J1378" s="19" t="s">
        <v>7779</v>
      </c>
      <c r="K1378" s="109" t="s">
        <v>7739</v>
      </c>
      <c r="L1378" s="109" t="s">
        <v>7780</v>
      </c>
      <c r="M1378" s="6" t="s">
        <v>7383</v>
      </c>
      <c r="N1378" s="6" t="s">
        <v>7781</v>
      </c>
      <c r="O1378" s="6" t="s">
        <v>7782</v>
      </c>
      <c r="V1378" t="s">
        <v>1544</v>
      </c>
    </row>
    <row r="1379" spans="2:22" hidden="1">
      <c r="B1379" s="9">
        <v>15</v>
      </c>
      <c r="C1379" s="10" t="s">
        <v>326</v>
      </c>
      <c r="D1379" s="11" t="s">
        <v>470</v>
      </c>
      <c r="E1379" s="12">
        <v>7</v>
      </c>
      <c r="F1379" s="13" t="s">
        <v>594</v>
      </c>
      <c r="G1379" s="11" t="s">
        <v>1980</v>
      </c>
      <c r="H1379" s="14">
        <v>12</v>
      </c>
      <c r="I1379" s="15" t="s">
        <v>2560</v>
      </c>
      <c r="J1379" s="19" t="s">
        <v>7783</v>
      </c>
      <c r="K1379" s="109" t="s">
        <v>7739</v>
      </c>
      <c r="L1379" s="109" t="s">
        <v>7784</v>
      </c>
      <c r="M1379" s="6" t="s">
        <v>7383</v>
      </c>
      <c r="N1379" s="6" t="s">
        <v>7785</v>
      </c>
      <c r="O1379" s="6" t="s">
        <v>7786</v>
      </c>
      <c r="V1379" t="s">
        <v>1265</v>
      </c>
    </row>
    <row r="1380" spans="2:22" hidden="1">
      <c r="B1380" s="9">
        <v>15</v>
      </c>
      <c r="C1380" s="10" t="s">
        <v>326</v>
      </c>
      <c r="D1380" s="11" t="s">
        <v>470</v>
      </c>
      <c r="E1380" s="12">
        <v>7</v>
      </c>
      <c r="F1380" s="13" t="s">
        <v>594</v>
      </c>
      <c r="G1380" s="11" t="s">
        <v>1980</v>
      </c>
      <c r="H1380" s="14">
        <v>13</v>
      </c>
      <c r="I1380" s="15" t="s">
        <v>2578</v>
      </c>
      <c r="J1380" s="19" t="s">
        <v>7787</v>
      </c>
      <c r="K1380" s="109" t="s">
        <v>7739</v>
      </c>
      <c r="L1380" s="109" t="s">
        <v>7788</v>
      </c>
      <c r="M1380" s="6" t="s">
        <v>7383</v>
      </c>
      <c r="N1380" s="6" t="s">
        <v>7789</v>
      </c>
      <c r="O1380" s="6" t="s">
        <v>7790</v>
      </c>
      <c r="V1380" t="s">
        <v>1636</v>
      </c>
    </row>
    <row r="1381" spans="2:22" hidden="1">
      <c r="B1381" s="9">
        <v>15</v>
      </c>
      <c r="C1381" s="10" t="s">
        <v>326</v>
      </c>
      <c r="D1381" s="11" t="s">
        <v>470</v>
      </c>
      <c r="E1381" s="12">
        <v>7</v>
      </c>
      <c r="F1381" s="13" t="s">
        <v>594</v>
      </c>
      <c r="G1381" s="11" t="s">
        <v>1980</v>
      </c>
      <c r="H1381" s="14">
        <v>14</v>
      </c>
      <c r="I1381" s="15" t="s">
        <v>2602</v>
      </c>
      <c r="J1381" s="19" t="s">
        <v>7791</v>
      </c>
      <c r="K1381" s="109" t="s">
        <v>7739</v>
      </c>
      <c r="L1381" s="109" t="s">
        <v>7792</v>
      </c>
      <c r="M1381" s="6" t="s">
        <v>7383</v>
      </c>
      <c r="N1381" s="6" t="s">
        <v>7793</v>
      </c>
      <c r="O1381" s="6" t="s">
        <v>7794</v>
      </c>
      <c r="V1381" t="s">
        <v>2601</v>
      </c>
    </row>
    <row r="1382" spans="2:22" hidden="1">
      <c r="B1382" s="9">
        <v>15</v>
      </c>
      <c r="C1382" s="10" t="s">
        <v>326</v>
      </c>
      <c r="D1382" s="11" t="s">
        <v>470</v>
      </c>
      <c r="E1382" s="12">
        <v>7</v>
      </c>
      <c r="F1382" s="13" t="s">
        <v>594</v>
      </c>
      <c r="G1382" s="11" t="s">
        <v>1980</v>
      </c>
      <c r="H1382" s="14">
        <v>15</v>
      </c>
      <c r="I1382" s="15" t="s">
        <v>2614</v>
      </c>
      <c r="J1382" s="19" t="s">
        <v>7795</v>
      </c>
      <c r="K1382" s="109" t="s">
        <v>7739</v>
      </c>
      <c r="L1382" s="109" t="s">
        <v>7796</v>
      </c>
      <c r="M1382" s="6" t="s">
        <v>7383</v>
      </c>
      <c r="N1382" s="6" t="s">
        <v>7797</v>
      </c>
      <c r="O1382" s="6" t="s">
        <v>7798</v>
      </c>
      <c r="V1382" t="s">
        <v>2369</v>
      </c>
    </row>
    <row r="1383" spans="2:22" hidden="1">
      <c r="B1383" s="9">
        <v>15</v>
      </c>
      <c r="C1383" s="10" t="s">
        <v>326</v>
      </c>
      <c r="D1383" s="11" t="s">
        <v>470</v>
      </c>
      <c r="E1383" s="12">
        <v>7</v>
      </c>
      <c r="F1383" s="13" t="s">
        <v>594</v>
      </c>
      <c r="G1383" s="11" t="s">
        <v>1980</v>
      </c>
      <c r="H1383" s="14">
        <v>16</v>
      </c>
      <c r="I1383" s="15" t="s">
        <v>1582</v>
      </c>
      <c r="J1383" s="19" t="s">
        <v>7799</v>
      </c>
      <c r="K1383" s="109" t="s">
        <v>7739</v>
      </c>
      <c r="L1383" s="109" t="s">
        <v>7800</v>
      </c>
      <c r="M1383" s="6" t="s">
        <v>7383</v>
      </c>
      <c r="N1383" s="6" t="s">
        <v>7801</v>
      </c>
      <c r="O1383" s="6" t="s">
        <v>7802</v>
      </c>
      <c r="V1383" t="s">
        <v>1070</v>
      </c>
    </row>
    <row r="1384" spans="2:22" hidden="1">
      <c r="B1384" s="9">
        <v>15</v>
      </c>
      <c r="C1384" s="10" t="s">
        <v>326</v>
      </c>
      <c r="D1384" s="11" t="s">
        <v>470</v>
      </c>
      <c r="E1384" s="12">
        <v>7</v>
      </c>
      <c r="F1384" s="13" t="s">
        <v>594</v>
      </c>
      <c r="G1384" s="11" t="s">
        <v>1980</v>
      </c>
      <c r="H1384" s="14">
        <v>17</v>
      </c>
      <c r="I1384" s="15" t="s">
        <v>2632</v>
      </c>
      <c r="J1384" s="19" t="s">
        <v>7803</v>
      </c>
      <c r="K1384" s="109" t="s">
        <v>7739</v>
      </c>
      <c r="L1384" s="109" t="s">
        <v>7804</v>
      </c>
      <c r="M1384" s="6" t="s">
        <v>7383</v>
      </c>
      <c r="N1384" s="6" t="s">
        <v>7805</v>
      </c>
      <c r="O1384" s="6" t="s">
        <v>7806</v>
      </c>
      <c r="V1384" t="s">
        <v>689</v>
      </c>
    </row>
    <row r="1385" spans="2:22" hidden="1">
      <c r="B1385" s="9">
        <v>15</v>
      </c>
      <c r="C1385" s="10" t="s">
        <v>326</v>
      </c>
      <c r="D1385" s="11" t="s">
        <v>470</v>
      </c>
      <c r="E1385" s="12">
        <v>7</v>
      </c>
      <c r="F1385" s="13" t="s">
        <v>594</v>
      </c>
      <c r="G1385" s="11" t="s">
        <v>1980</v>
      </c>
      <c r="H1385" s="14">
        <v>18</v>
      </c>
      <c r="I1385" s="15" t="s">
        <v>2638</v>
      </c>
      <c r="J1385" s="19" t="s">
        <v>7807</v>
      </c>
      <c r="K1385" s="109" t="s">
        <v>7739</v>
      </c>
      <c r="L1385" s="109" t="s">
        <v>7808</v>
      </c>
      <c r="M1385" s="6" t="s">
        <v>7383</v>
      </c>
      <c r="N1385" s="6" t="s">
        <v>7809</v>
      </c>
      <c r="O1385" s="6" t="s">
        <v>7810</v>
      </c>
      <c r="V1385" t="s">
        <v>2693</v>
      </c>
    </row>
    <row r="1386" spans="2:22" hidden="1">
      <c r="B1386" s="9">
        <v>15</v>
      </c>
      <c r="C1386" s="10" t="s">
        <v>326</v>
      </c>
      <c r="D1386" s="11" t="s">
        <v>470</v>
      </c>
      <c r="E1386" s="12">
        <v>7</v>
      </c>
      <c r="F1386" s="13" t="s">
        <v>594</v>
      </c>
      <c r="G1386" s="11" t="s">
        <v>1980</v>
      </c>
      <c r="H1386" s="14">
        <v>19</v>
      </c>
      <c r="I1386" s="15" t="s">
        <v>2645</v>
      </c>
      <c r="J1386" s="19" t="s">
        <v>7811</v>
      </c>
      <c r="K1386" s="109" t="s">
        <v>7739</v>
      </c>
      <c r="L1386" s="109" t="s">
        <v>7812</v>
      </c>
      <c r="M1386" s="6" t="s">
        <v>7383</v>
      </c>
      <c r="N1386" s="6" t="s">
        <v>7813</v>
      </c>
      <c r="O1386" s="6" t="s">
        <v>7814</v>
      </c>
      <c r="V1386" t="s">
        <v>1426</v>
      </c>
    </row>
    <row r="1387" spans="2:22" hidden="1">
      <c r="B1387" s="9">
        <v>15</v>
      </c>
      <c r="C1387" s="10" t="s">
        <v>326</v>
      </c>
      <c r="D1387" s="11" t="s">
        <v>470</v>
      </c>
      <c r="E1387" s="12">
        <v>7</v>
      </c>
      <c r="F1387" s="13" t="s">
        <v>594</v>
      </c>
      <c r="G1387" s="11" t="s">
        <v>1980</v>
      </c>
      <c r="H1387" s="14">
        <v>20</v>
      </c>
      <c r="I1387" s="15" t="s">
        <v>2653</v>
      </c>
      <c r="J1387" s="19" t="s">
        <v>7815</v>
      </c>
      <c r="K1387" s="109" t="s">
        <v>7739</v>
      </c>
      <c r="L1387" s="109" t="s">
        <v>7816</v>
      </c>
      <c r="M1387" s="6" t="s">
        <v>7383</v>
      </c>
      <c r="N1387" s="6" t="s">
        <v>7817</v>
      </c>
      <c r="O1387" s="6" t="s">
        <v>7818</v>
      </c>
      <c r="V1387" t="s">
        <v>736</v>
      </c>
    </row>
    <row r="1388" spans="2:22" hidden="1">
      <c r="B1388" s="9">
        <v>15</v>
      </c>
      <c r="C1388" s="10" t="s">
        <v>326</v>
      </c>
      <c r="D1388" s="11" t="s">
        <v>470</v>
      </c>
      <c r="E1388" s="12">
        <v>7</v>
      </c>
      <c r="F1388" s="13" t="s">
        <v>594</v>
      </c>
      <c r="G1388" s="11" t="s">
        <v>1980</v>
      </c>
      <c r="H1388" s="14">
        <v>21</v>
      </c>
      <c r="I1388" s="15" t="s">
        <v>2658</v>
      </c>
      <c r="J1388" s="19" t="s">
        <v>7819</v>
      </c>
      <c r="K1388" s="109" t="s">
        <v>7739</v>
      </c>
      <c r="L1388" s="109" t="s">
        <v>7820</v>
      </c>
      <c r="M1388" s="6" t="s">
        <v>7383</v>
      </c>
      <c r="N1388" s="6" t="s">
        <v>7821</v>
      </c>
      <c r="O1388" s="6" t="s">
        <v>7822</v>
      </c>
      <c r="V1388" t="s">
        <v>1600</v>
      </c>
    </row>
    <row r="1389" spans="2:22" hidden="1">
      <c r="B1389" s="9">
        <v>15</v>
      </c>
      <c r="C1389" s="10" t="s">
        <v>326</v>
      </c>
      <c r="D1389" s="11" t="s">
        <v>470</v>
      </c>
      <c r="E1389" s="12">
        <v>7</v>
      </c>
      <c r="F1389" s="13" t="s">
        <v>594</v>
      </c>
      <c r="G1389" s="11" t="s">
        <v>1980</v>
      </c>
      <c r="H1389" s="14">
        <v>22</v>
      </c>
      <c r="I1389" s="15" t="s">
        <v>2665</v>
      </c>
      <c r="J1389" s="19" t="s">
        <v>7823</v>
      </c>
      <c r="K1389" s="109" t="s">
        <v>7739</v>
      </c>
      <c r="L1389" s="109" t="s">
        <v>7824</v>
      </c>
      <c r="M1389" s="6" t="s">
        <v>7383</v>
      </c>
      <c r="N1389" s="6" t="s">
        <v>7825</v>
      </c>
      <c r="O1389" s="6" t="s">
        <v>7826</v>
      </c>
      <c r="V1389" t="s">
        <v>1804</v>
      </c>
    </row>
    <row r="1390" spans="2:22" hidden="1">
      <c r="B1390" s="9">
        <v>15</v>
      </c>
      <c r="C1390" s="10" t="s">
        <v>326</v>
      </c>
      <c r="D1390" s="11" t="s">
        <v>470</v>
      </c>
      <c r="E1390" s="12">
        <v>7</v>
      </c>
      <c r="F1390" s="13" t="s">
        <v>594</v>
      </c>
      <c r="G1390" s="11" t="s">
        <v>1980</v>
      </c>
      <c r="H1390" s="14">
        <v>23</v>
      </c>
      <c r="I1390" s="15" t="s">
        <v>2672</v>
      </c>
      <c r="J1390" s="19" t="s">
        <v>7827</v>
      </c>
      <c r="K1390" s="109" t="s">
        <v>7739</v>
      </c>
      <c r="L1390" s="109" t="s">
        <v>7828</v>
      </c>
      <c r="M1390" s="6" t="s">
        <v>7383</v>
      </c>
      <c r="N1390" s="6" t="s">
        <v>7829</v>
      </c>
      <c r="O1390" s="6" t="s">
        <v>7830</v>
      </c>
      <c r="V1390" t="s">
        <v>2331</v>
      </c>
    </row>
    <row r="1391" spans="2:22" hidden="1">
      <c r="B1391" s="9">
        <v>15</v>
      </c>
      <c r="C1391" s="10" t="s">
        <v>326</v>
      </c>
      <c r="D1391" s="11" t="s">
        <v>470</v>
      </c>
      <c r="E1391" s="12">
        <v>7</v>
      </c>
      <c r="F1391" s="13" t="s">
        <v>594</v>
      </c>
      <c r="G1391" s="11" t="s">
        <v>1980</v>
      </c>
      <c r="H1391" s="14">
        <v>24</v>
      </c>
      <c r="I1391" s="15" t="s">
        <v>2678</v>
      </c>
      <c r="J1391" s="19" t="s">
        <v>7831</v>
      </c>
      <c r="K1391" s="109" t="s">
        <v>7739</v>
      </c>
      <c r="L1391" s="109" t="s">
        <v>7832</v>
      </c>
      <c r="M1391" s="6" t="s">
        <v>7383</v>
      </c>
      <c r="N1391" s="6" t="s">
        <v>7833</v>
      </c>
      <c r="O1391" s="6" t="s">
        <v>7834</v>
      </c>
      <c r="V1391" t="s">
        <v>2758</v>
      </c>
    </row>
    <row r="1392" spans="2:22" hidden="1">
      <c r="B1392" s="9">
        <v>15</v>
      </c>
      <c r="C1392" s="10" t="s">
        <v>326</v>
      </c>
      <c r="D1392" s="11" t="s">
        <v>470</v>
      </c>
      <c r="E1392" s="12">
        <v>7</v>
      </c>
      <c r="F1392" s="13" t="s">
        <v>594</v>
      </c>
      <c r="G1392" s="11" t="s">
        <v>1980</v>
      </c>
      <c r="H1392" s="14">
        <v>25</v>
      </c>
      <c r="I1392" s="15" t="s">
        <v>2686</v>
      </c>
      <c r="J1392" s="19" t="s">
        <v>7835</v>
      </c>
      <c r="K1392" s="109" t="s">
        <v>7739</v>
      </c>
      <c r="L1392" s="109" t="s">
        <v>7836</v>
      </c>
      <c r="M1392" s="6" t="s">
        <v>7383</v>
      </c>
      <c r="N1392" s="6" t="s">
        <v>7837</v>
      </c>
      <c r="O1392" s="6" t="s">
        <v>7838</v>
      </c>
      <c r="V1392" t="s">
        <v>2415</v>
      </c>
    </row>
    <row r="1393" spans="2:22" hidden="1">
      <c r="B1393" s="9">
        <v>15</v>
      </c>
      <c r="C1393" s="10" t="s">
        <v>326</v>
      </c>
      <c r="D1393" s="11" t="s">
        <v>470</v>
      </c>
      <c r="E1393" s="12">
        <v>7</v>
      </c>
      <c r="F1393" s="13" t="s">
        <v>594</v>
      </c>
      <c r="G1393" s="11" t="s">
        <v>1980</v>
      </c>
      <c r="H1393" s="14">
        <v>26</v>
      </c>
      <c r="I1393" s="15" t="s">
        <v>2693</v>
      </c>
      <c r="J1393" s="19" t="s">
        <v>7839</v>
      </c>
      <c r="K1393" s="109" t="s">
        <v>7739</v>
      </c>
      <c r="L1393" s="109" t="s">
        <v>7840</v>
      </c>
      <c r="M1393" s="6" t="s">
        <v>7383</v>
      </c>
      <c r="N1393" s="6" t="s">
        <v>7841</v>
      </c>
      <c r="O1393" s="6" t="s">
        <v>7842</v>
      </c>
      <c r="V1393" t="s">
        <v>1518</v>
      </c>
    </row>
    <row r="1394" spans="2:22" hidden="1">
      <c r="B1394" s="9">
        <v>15</v>
      </c>
      <c r="C1394" s="10" t="s">
        <v>326</v>
      </c>
      <c r="D1394" s="11" t="s">
        <v>470</v>
      </c>
      <c r="E1394" s="12">
        <v>7</v>
      </c>
      <c r="F1394" s="13" t="s">
        <v>594</v>
      </c>
      <c r="G1394" s="11" t="s">
        <v>1980</v>
      </c>
      <c r="H1394" s="14">
        <v>27</v>
      </c>
      <c r="I1394" s="15" t="s">
        <v>2700</v>
      </c>
      <c r="J1394" s="19" t="s">
        <v>7843</v>
      </c>
      <c r="K1394" s="109" t="s">
        <v>7739</v>
      </c>
      <c r="L1394" s="109" t="s">
        <v>7844</v>
      </c>
      <c r="M1394" s="6" t="s">
        <v>7383</v>
      </c>
      <c r="N1394" s="6" t="s">
        <v>7845</v>
      </c>
      <c r="O1394" s="6" t="s">
        <v>7846</v>
      </c>
      <c r="V1394" t="s">
        <v>2481</v>
      </c>
    </row>
    <row r="1395" spans="2:22" hidden="1">
      <c r="B1395" s="9">
        <v>15</v>
      </c>
      <c r="C1395" s="10" t="s">
        <v>326</v>
      </c>
      <c r="D1395" s="11" t="s">
        <v>470</v>
      </c>
      <c r="E1395" s="12">
        <v>7</v>
      </c>
      <c r="F1395" s="13" t="s">
        <v>594</v>
      </c>
      <c r="G1395" s="11" t="s">
        <v>1980</v>
      </c>
      <c r="H1395" s="14">
        <v>28</v>
      </c>
      <c r="I1395" s="15" t="s">
        <v>2707</v>
      </c>
      <c r="J1395" s="19" t="s">
        <v>7847</v>
      </c>
      <c r="K1395" s="109" t="s">
        <v>7739</v>
      </c>
      <c r="L1395" s="109" t="s">
        <v>7848</v>
      </c>
      <c r="M1395" s="6" t="s">
        <v>7383</v>
      </c>
      <c r="N1395" s="6" t="s">
        <v>7849</v>
      </c>
      <c r="O1395" s="6" t="s">
        <v>7850</v>
      </c>
      <c r="V1395" t="s">
        <v>697</v>
      </c>
    </row>
    <row r="1396" spans="2:22" hidden="1">
      <c r="B1396" s="9">
        <v>15</v>
      </c>
      <c r="C1396" s="10" t="s">
        <v>326</v>
      </c>
      <c r="D1396" s="11" t="s">
        <v>470</v>
      </c>
      <c r="E1396" s="12">
        <v>7</v>
      </c>
      <c r="F1396" s="13" t="s">
        <v>594</v>
      </c>
      <c r="G1396" s="11" t="s">
        <v>1980</v>
      </c>
      <c r="H1396" s="14">
        <v>29</v>
      </c>
      <c r="I1396" s="15" t="s">
        <v>2714</v>
      </c>
      <c r="J1396" s="19" t="s">
        <v>7851</v>
      </c>
      <c r="K1396" s="109" t="s">
        <v>7739</v>
      </c>
      <c r="L1396" s="109" t="s">
        <v>7852</v>
      </c>
      <c r="M1396" s="6" t="s">
        <v>7383</v>
      </c>
      <c r="N1396" s="6" t="s">
        <v>7853</v>
      </c>
      <c r="O1396" s="6" t="s">
        <v>7854</v>
      </c>
      <c r="V1396" t="s">
        <v>2531</v>
      </c>
    </row>
    <row r="1397" spans="2:22" hidden="1">
      <c r="B1397" s="9">
        <v>15</v>
      </c>
      <c r="C1397" s="10" t="s">
        <v>326</v>
      </c>
      <c r="D1397" s="11" t="s">
        <v>470</v>
      </c>
      <c r="E1397" s="12">
        <v>7</v>
      </c>
      <c r="F1397" s="13" t="s">
        <v>594</v>
      </c>
      <c r="G1397" s="11" t="s">
        <v>1980</v>
      </c>
      <c r="H1397" s="14">
        <v>30</v>
      </c>
      <c r="I1397" s="15" t="s">
        <v>2721</v>
      </c>
      <c r="J1397" s="19" t="s">
        <v>7855</v>
      </c>
      <c r="K1397" s="109" t="s">
        <v>7739</v>
      </c>
      <c r="L1397" s="109" t="s">
        <v>7856</v>
      </c>
      <c r="M1397" s="6" t="s">
        <v>7383</v>
      </c>
      <c r="N1397" s="6" t="s">
        <v>7857</v>
      </c>
      <c r="O1397" s="6" t="s">
        <v>7858</v>
      </c>
      <c r="V1397" t="s">
        <v>2370</v>
      </c>
    </row>
    <row r="1398" spans="2:22" hidden="1">
      <c r="B1398" s="9">
        <v>15</v>
      </c>
      <c r="C1398" s="10" t="s">
        <v>326</v>
      </c>
      <c r="D1398" s="11" t="s">
        <v>470</v>
      </c>
      <c r="E1398" s="12">
        <v>7</v>
      </c>
      <c r="F1398" s="13" t="s">
        <v>594</v>
      </c>
      <c r="G1398" s="11" t="s">
        <v>1980</v>
      </c>
      <c r="H1398" s="14">
        <v>31</v>
      </c>
      <c r="I1398" s="15" t="s">
        <v>2727</v>
      </c>
      <c r="J1398" s="19" t="s">
        <v>7859</v>
      </c>
      <c r="K1398" s="109" t="s">
        <v>7739</v>
      </c>
      <c r="L1398" s="109" t="s">
        <v>7860</v>
      </c>
      <c r="M1398" s="6" t="s">
        <v>7383</v>
      </c>
      <c r="N1398" s="6" t="s">
        <v>7861</v>
      </c>
      <c r="O1398" s="6" t="s">
        <v>7862</v>
      </c>
      <c r="V1398" t="s">
        <v>2700</v>
      </c>
    </row>
    <row r="1399" spans="2:22" hidden="1">
      <c r="B1399" s="9">
        <v>15</v>
      </c>
      <c r="C1399" s="10" t="s">
        <v>326</v>
      </c>
      <c r="D1399" s="11" t="s">
        <v>470</v>
      </c>
      <c r="E1399" s="12">
        <v>7</v>
      </c>
      <c r="F1399" s="13" t="s">
        <v>594</v>
      </c>
      <c r="G1399" s="11" t="s">
        <v>1980</v>
      </c>
      <c r="H1399" s="14">
        <v>32</v>
      </c>
      <c r="I1399" s="15" t="s">
        <v>2733</v>
      </c>
      <c r="J1399" s="19" t="s">
        <v>7863</v>
      </c>
      <c r="K1399" s="109" t="s">
        <v>7739</v>
      </c>
      <c r="L1399" s="109" t="s">
        <v>7864</v>
      </c>
      <c r="M1399" s="6" t="s">
        <v>7383</v>
      </c>
      <c r="N1399" s="6" t="s">
        <v>7865</v>
      </c>
      <c r="O1399" s="6" t="s">
        <v>7866</v>
      </c>
      <c r="V1399" t="s">
        <v>2613</v>
      </c>
    </row>
    <row r="1400" spans="2:22" hidden="1">
      <c r="B1400" s="9">
        <v>15</v>
      </c>
      <c r="C1400" s="10" t="s">
        <v>326</v>
      </c>
      <c r="D1400" s="11" t="s">
        <v>470</v>
      </c>
      <c r="E1400" s="12">
        <v>8</v>
      </c>
      <c r="F1400" s="13" t="s">
        <v>615</v>
      </c>
      <c r="G1400" s="11" t="s">
        <v>1981</v>
      </c>
      <c r="H1400" s="14">
        <v>1</v>
      </c>
      <c r="I1400" s="15" t="s">
        <v>2256</v>
      </c>
      <c r="J1400" s="19" t="s">
        <v>7867</v>
      </c>
      <c r="K1400" s="109" t="s">
        <v>7868</v>
      </c>
      <c r="L1400" s="109" t="s">
        <v>7869</v>
      </c>
      <c r="M1400" s="6" t="s">
        <v>7383</v>
      </c>
      <c r="N1400" s="6" t="s">
        <v>7870</v>
      </c>
      <c r="O1400" s="6" t="s">
        <v>7871</v>
      </c>
      <c r="V1400" t="s">
        <v>1341</v>
      </c>
    </row>
    <row r="1401" spans="2:22" hidden="1">
      <c r="B1401" s="9">
        <v>15</v>
      </c>
      <c r="C1401" s="10" t="s">
        <v>326</v>
      </c>
      <c r="D1401" s="11" t="s">
        <v>470</v>
      </c>
      <c r="E1401" s="12">
        <v>8</v>
      </c>
      <c r="F1401" s="13" t="s">
        <v>615</v>
      </c>
      <c r="G1401" s="11" t="s">
        <v>1981</v>
      </c>
      <c r="H1401" s="14">
        <v>2</v>
      </c>
      <c r="I1401" s="15" t="s">
        <v>761</v>
      </c>
      <c r="J1401" s="19" t="s">
        <v>7872</v>
      </c>
      <c r="K1401" s="109" t="s">
        <v>7868</v>
      </c>
      <c r="L1401" s="109" t="s">
        <v>7873</v>
      </c>
      <c r="M1401" s="6" t="s">
        <v>7383</v>
      </c>
      <c r="N1401" s="6" t="s">
        <v>7874</v>
      </c>
      <c r="O1401" s="6" t="s">
        <v>7875</v>
      </c>
      <c r="V1401" t="s">
        <v>2707</v>
      </c>
    </row>
    <row r="1402" spans="2:22" hidden="1">
      <c r="B1402" s="9">
        <v>15</v>
      </c>
      <c r="C1402" s="10" t="s">
        <v>326</v>
      </c>
      <c r="D1402" s="11" t="s">
        <v>470</v>
      </c>
      <c r="E1402" s="12">
        <v>8</v>
      </c>
      <c r="F1402" s="13" t="s">
        <v>615</v>
      </c>
      <c r="G1402" s="11" t="s">
        <v>1981</v>
      </c>
      <c r="H1402" s="14">
        <v>3</v>
      </c>
      <c r="I1402" s="15" t="s">
        <v>2114</v>
      </c>
      <c r="J1402" s="19" t="s">
        <v>7876</v>
      </c>
      <c r="K1402" s="109" t="s">
        <v>7868</v>
      </c>
      <c r="L1402" s="109" t="s">
        <v>7877</v>
      </c>
      <c r="M1402" s="6" t="s">
        <v>7383</v>
      </c>
      <c r="N1402" s="6" t="s">
        <v>7878</v>
      </c>
      <c r="O1402" s="6" t="s">
        <v>7879</v>
      </c>
      <c r="V1402" t="s">
        <v>1812</v>
      </c>
    </row>
    <row r="1403" spans="2:22" hidden="1">
      <c r="B1403" s="9">
        <v>15</v>
      </c>
      <c r="C1403" s="10" t="s">
        <v>326</v>
      </c>
      <c r="D1403" s="11" t="s">
        <v>470</v>
      </c>
      <c r="E1403" s="12">
        <v>8</v>
      </c>
      <c r="F1403" s="13" t="s">
        <v>615</v>
      </c>
      <c r="G1403" s="11" t="s">
        <v>1981</v>
      </c>
      <c r="H1403" s="14">
        <v>4</v>
      </c>
      <c r="I1403" s="15" t="s">
        <v>2191</v>
      </c>
      <c r="J1403" s="19" t="s">
        <v>7880</v>
      </c>
      <c r="K1403" s="109" t="s">
        <v>7868</v>
      </c>
      <c r="L1403" s="109" t="s">
        <v>7881</v>
      </c>
      <c r="M1403" s="6" t="s">
        <v>7383</v>
      </c>
      <c r="N1403" s="6" t="s">
        <v>7882</v>
      </c>
      <c r="O1403" s="6" t="s">
        <v>7883</v>
      </c>
      <c r="V1403" t="s">
        <v>2504</v>
      </c>
    </row>
    <row r="1404" spans="2:22" hidden="1">
      <c r="B1404" s="9">
        <v>15</v>
      </c>
      <c r="C1404" s="10" t="s">
        <v>326</v>
      </c>
      <c r="D1404" s="11" t="s">
        <v>470</v>
      </c>
      <c r="E1404" s="12">
        <v>8</v>
      </c>
      <c r="F1404" s="13" t="s">
        <v>615</v>
      </c>
      <c r="G1404" s="11" t="s">
        <v>1981</v>
      </c>
      <c r="H1404" s="14">
        <v>5</v>
      </c>
      <c r="I1404" s="15" t="s">
        <v>2321</v>
      </c>
      <c r="J1404" s="19" t="s">
        <v>7884</v>
      </c>
      <c r="K1404" s="109" t="s">
        <v>7868</v>
      </c>
      <c r="L1404" s="109" t="s">
        <v>7885</v>
      </c>
      <c r="M1404" s="6" t="s">
        <v>7383</v>
      </c>
      <c r="N1404" s="6" t="s">
        <v>7886</v>
      </c>
      <c r="O1404" s="6" t="s">
        <v>7887</v>
      </c>
      <c r="V1404" t="s">
        <v>1813</v>
      </c>
    </row>
    <row r="1405" spans="2:22" hidden="1">
      <c r="B1405" s="9">
        <v>15</v>
      </c>
      <c r="C1405" s="10" t="s">
        <v>326</v>
      </c>
      <c r="D1405" s="11" t="s">
        <v>470</v>
      </c>
      <c r="E1405" s="12">
        <v>8</v>
      </c>
      <c r="F1405" s="13" t="s">
        <v>615</v>
      </c>
      <c r="G1405" s="11" t="s">
        <v>1981</v>
      </c>
      <c r="H1405" s="14">
        <v>6</v>
      </c>
      <c r="I1405" s="15" t="s">
        <v>615</v>
      </c>
      <c r="J1405" s="19" t="s">
        <v>7888</v>
      </c>
      <c r="K1405" s="109" t="s">
        <v>7868</v>
      </c>
      <c r="L1405" s="109" t="s">
        <v>7889</v>
      </c>
      <c r="M1405" s="6" t="s">
        <v>7383</v>
      </c>
      <c r="N1405" s="6" t="s">
        <v>7890</v>
      </c>
      <c r="O1405" s="6" t="s">
        <v>7891</v>
      </c>
      <c r="V1405" t="s">
        <v>2533</v>
      </c>
    </row>
    <row r="1406" spans="2:22" hidden="1">
      <c r="B1406" s="9">
        <v>15</v>
      </c>
      <c r="C1406" s="10" t="s">
        <v>326</v>
      </c>
      <c r="D1406" s="11" t="s">
        <v>470</v>
      </c>
      <c r="E1406" s="12">
        <v>8</v>
      </c>
      <c r="F1406" s="13" t="s">
        <v>615</v>
      </c>
      <c r="G1406" s="11" t="s">
        <v>1981</v>
      </c>
      <c r="H1406" s="14">
        <v>7</v>
      </c>
      <c r="I1406" s="15" t="s">
        <v>612</v>
      </c>
      <c r="J1406" s="19" t="s">
        <v>7892</v>
      </c>
      <c r="K1406" s="109" t="s">
        <v>7868</v>
      </c>
      <c r="L1406" s="109" t="s">
        <v>7893</v>
      </c>
      <c r="M1406" s="6" t="s">
        <v>7383</v>
      </c>
      <c r="N1406" s="6" t="s">
        <v>7894</v>
      </c>
      <c r="O1406" s="6" t="s">
        <v>7895</v>
      </c>
      <c r="V1406" t="s">
        <v>1764</v>
      </c>
    </row>
    <row r="1407" spans="2:22" hidden="1">
      <c r="B1407" s="9">
        <v>15</v>
      </c>
      <c r="C1407" s="10" t="s">
        <v>326</v>
      </c>
      <c r="D1407" s="11" t="s">
        <v>470</v>
      </c>
      <c r="E1407" s="12">
        <v>8</v>
      </c>
      <c r="F1407" s="13" t="s">
        <v>615</v>
      </c>
      <c r="G1407" s="11" t="s">
        <v>1981</v>
      </c>
      <c r="H1407" s="14">
        <v>8</v>
      </c>
      <c r="I1407" s="15" t="s">
        <v>2470</v>
      </c>
      <c r="J1407" s="19" t="s">
        <v>7896</v>
      </c>
      <c r="K1407" s="109" t="s">
        <v>7868</v>
      </c>
      <c r="L1407" s="109" t="s">
        <v>7897</v>
      </c>
      <c r="M1407" s="6" t="s">
        <v>7383</v>
      </c>
      <c r="N1407" s="6" t="s">
        <v>7898</v>
      </c>
      <c r="O1407" s="6" t="s">
        <v>7899</v>
      </c>
      <c r="V1407" t="s">
        <v>2763</v>
      </c>
    </row>
    <row r="1408" spans="2:22" hidden="1">
      <c r="B1408" s="9">
        <v>15</v>
      </c>
      <c r="C1408" s="10" t="s">
        <v>326</v>
      </c>
      <c r="D1408" s="11" t="s">
        <v>470</v>
      </c>
      <c r="E1408" s="12">
        <v>8</v>
      </c>
      <c r="F1408" s="13" t="s">
        <v>615</v>
      </c>
      <c r="G1408" s="11" t="s">
        <v>1981</v>
      </c>
      <c r="H1408" s="14">
        <v>9</v>
      </c>
      <c r="I1408" s="15" t="s">
        <v>2504</v>
      </c>
      <c r="J1408" s="19" t="s">
        <v>7900</v>
      </c>
      <c r="K1408" s="109" t="s">
        <v>7868</v>
      </c>
      <c r="L1408" s="109" t="s">
        <v>7901</v>
      </c>
      <c r="M1408" s="6" t="s">
        <v>7383</v>
      </c>
      <c r="N1408" s="6" t="s">
        <v>7902</v>
      </c>
      <c r="O1408" s="6" t="s">
        <v>7903</v>
      </c>
      <c r="V1408" t="s">
        <v>1645</v>
      </c>
    </row>
    <row r="1409" spans="2:22" hidden="1">
      <c r="B1409" s="9">
        <v>15</v>
      </c>
      <c r="C1409" s="10" t="s">
        <v>326</v>
      </c>
      <c r="D1409" s="11" t="s">
        <v>470</v>
      </c>
      <c r="E1409" s="12">
        <v>8</v>
      </c>
      <c r="F1409" s="13" t="s">
        <v>615</v>
      </c>
      <c r="G1409" s="11" t="s">
        <v>1981</v>
      </c>
      <c r="H1409" s="14">
        <v>10</v>
      </c>
      <c r="I1409" s="15" t="s">
        <v>2533</v>
      </c>
      <c r="J1409" s="19" t="s">
        <v>7904</v>
      </c>
      <c r="K1409" s="109" t="s">
        <v>7868</v>
      </c>
      <c r="L1409" s="109" t="s">
        <v>7905</v>
      </c>
      <c r="M1409" s="6" t="s">
        <v>7383</v>
      </c>
      <c r="N1409" s="6" t="s">
        <v>7906</v>
      </c>
      <c r="O1409" s="6" t="s">
        <v>7907</v>
      </c>
      <c r="V1409" t="s">
        <v>1820</v>
      </c>
    </row>
    <row r="1410" spans="2:22" hidden="1">
      <c r="B1410" s="9">
        <v>15</v>
      </c>
      <c r="C1410" s="10" t="s">
        <v>326</v>
      </c>
      <c r="D1410" s="11" t="s">
        <v>470</v>
      </c>
      <c r="E1410" s="12">
        <v>8</v>
      </c>
      <c r="F1410" s="13" t="s">
        <v>615</v>
      </c>
      <c r="G1410" s="11" t="s">
        <v>1981</v>
      </c>
      <c r="H1410" s="14">
        <v>11</v>
      </c>
      <c r="I1410" s="15" t="s">
        <v>2561</v>
      </c>
      <c r="J1410" s="19" t="s">
        <v>7908</v>
      </c>
      <c r="K1410" s="109" t="s">
        <v>7868</v>
      </c>
      <c r="L1410" s="109" t="s">
        <v>7909</v>
      </c>
      <c r="M1410" s="6" t="s">
        <v>7383</v>
      </c>
      <c r="N1410" s="6" t="s">
        <v>7910</v>
      </c>
      <c r="O1410" s="6" t="s">
        <v>7911</v>
      </c>
      <c r="V1410" t="s">
        <v>1541</v>
      </c>
    </row>
    <row r="1411" spans="2:22" hidden="1">
      <c r="B1411" s="9">
        <v>15</v>
      </c>
      <c r="C1411" s="10" t="s">
        <v>326</v>
      </c>
      <c r="D1411" s="11" t="s">
        <v>470</v>
      </c>
      <c r="E1411" s="12">
        <v>8</v>
      </c>
      <c r="F1411" s="13" t="s">
        <v>615</v>
      </c>
      <c r="G1411" s="11" t="s">
        <v>1981</v>
      </c>
      <c r="H1411" s="14">
        <v>12</v>
      </c>
      <c r="I1411" s="15" t="s">
        <v>2579</v>
      </c>
      <c r="J1411" s="19" t="s">
        <v>7912</v>
      </c>
      <c r="K1411" s="109" t="s">
        <v>7868</v>
      </c>
      <c r="L1411" s="109" t="s">
        <v>7913</v>
      </c>
      <c r="M1411" s="6" t="s">
        <v>7383</v>
      </c>
      <c r="N1411" s="6" t="s">
        <v>7914</v>
      </c>
      <c r="O1411" s="6" t="s">
        <v>7915</v>
      </c>
      <c r="V1411" t="s">
        <v>1287</v>
      </c>
    </row>
    <row r="1412" spans="2:22" hidden="1">
      <c r="B1412" s="9">
        <v>15</v>
      </c>
      <c r="C1412" s="10" t="s">
        <v>326</v>
      </c>
      <c r="D1412" s="11" t="s">
        <v>470</v>
      </c>
      <c r="E1412" s="12">
        <v>9</v>
      </c>
      <c r="F1412" s="13" t="s">
        <v>648</v>
      </c>
      <c r="G1412" s="11" t="s">
        <v>1982</v>
      </c>
      <c r="H1412" s="14">
        <v>1</v>
      </c>
      <c r="I1412" s="15" t="s">
        <v>648</v>
      </c>
      <c r="J1412" s="19" t="s">
        <v>7916</v>
      </c>
      <c r="K1412" s="109" t="s">
        <v>7917</v>
      </c>
      <c r="L1412" s="109" t="s">
        <v>7918</v>
      </c>
      <c r="M1412" s="6" t="s">
        <v>7383</v>
      </c>
      <c r="N1412" s="6" t="s">
        <v>7919</v>
      </c>
      <c r="O1412" s="6" t="s">
        <v>7920</v>
      </c>
      <c r="V1412" t="s">
        <v>1744</v>
      </c>
    </row>
    <row r="1413" spans="2:22" hidden="1">
      <c r="B1413" s="9">
        <v>15</v>
      </c>
      <c r="C1413" s="10" t="s">
        <v>326</v>
      </c>
      <c r="D1413" s="11" t="s">
        <v>470</v>
      </c>
      <c r="E1413" s="12">
        <v>9</v>
      </c>
      <c r="F1413" s="13" t="s">
        <v>648</v>
      </c>
      <c r="G1413" s="11" t="s">
        <v>1982</v>
      </c>
      <c r="H1413" s="14">
        <v>2</v>
      </c>
      <c r="I1413" s="15" t="s">
        <v>1685</v>
      </c>
      <c r="J1413" s="19" t="s">
        <v>7921</v>
      </c>
      <c r="K1413" s="109" t="s">
        <v>7917</v>
      </c>
      <c r="L1413" s="109" t="s">
        <v>7922</v>
      </c>
      <c r="M1413" s="6" t="s">
        <v>7383</v>
      </c>
      <c r="N1413" s="6" t="s">
        <v>7923</v>
      </c>
      <c r="O1413" s="6" t="s">
        <v>7924</v>
      </c>
      <c r="V1413" t="s">
        <v>2425</v>
      </c>
    </row>
    <row r="1414" spans="2:22" hidden="1">
      <c r="B1414" s="9">
        <v>15</v>
      </c>
      <c r="C1414" s="10" t="s">
        <v>326</v>
      </c>
      <c r="D1414" s="11" t="s">
        <v>470</v>
      </c>
      <c r="E1414" s="12">
        <v>9</v>
      </c>
      <c r="F1414" s="13" t="s">
        <v>648</v>
      </c>
      <c r="G1414" s="11" t="s">
        <v>1982</v>
      </c>
      <c r="H1414" s="14">
        <v>3</v>
      </c>
      <c r="I1414" s="15" t="s">
        <v>2115</v>
      </c>
      <c r="J1414" s="19" t="s">
        <v>7925</v>
      </c>
      <c r="K1414" s="109" t="s">
        <v>7917</v>
      </c>
      <c r="L1414" s="109" t="s">
        <v>7926</v>
      </c>
      <c r="M1414" s="6" t="s">
        <v>7383</v>
      </c>
      <c r="N1414" s="6" t="s">
        <v>7927</v>
      </c>
      <c r="O1414" s="6" t="s">
        <v>7928</v>
      </c>
      <c r="V1414" t="s">
        <v>2459</v>
      </c>
    </row>
    <row r="1415" spans="2:22" hidden="1">
      <c r="B1415" s="9">
        <v>15</v>
      </c>
      <c r="C1415" s="10" t="s">
        <v>326</v>
      </c>
      <c r="D1415" s="11" t="s">
        <v>470</v>
      </c>
      <c r="E1415" s="12">
        <v>9</v>
      </c>
      <c r="F1415" s="13" t="s">
        <v>648</v>
      </c>
      <c r="G1415" s="11" t="s">
        <v>1982</v>
      </c>
      <c r="H1415" s="14">
        <v>4</v>
      </c>
      <c r="I1415" s="15" t="s">
        <v>2192</v>
      </c>
      <c r="J1415" s="19" t="s">
        <v>7929</v>
      </c>
      <c r="K1415" s="109" t="s">
        <v>7917</v>
      </c>
      <c r="L1415" s="109" t="s">
        <v>7930</v>
      </c>
      <c r="M1415" s="6" t="s">
        <v>7383</v>
      </c>
      <c r="N1415" s="6" t="s">
        <v>7931</v>
      </c>
      <c r="O1415" s="6" t="s">
        <v>7932</v>
      </c>
      <c r="V1415" t="s">
        <v>1638</v>
      </c>
    </row>
    <row r="1416" spans="2:22" hidden="1">
      <c r="B1416" s="9">
        <v>15</v>
      </c>
      <c r="C1416" s="10" t="s">
        <v>326</v>
      </c>
      <c r="D1416" s="11" t="s">
        <v>470</v>
      </c>
      <c r="E1416" s="12">
        <v>9</v>
      </c>
      <c r="F1416" s="13" t="s">
        <v>648</v>
      </c>
      <c r="G1416" s="11" t="s">
        <v>1982</v>
      </c>
      <c r="H1416" s="14">
        <v>5</v>
      </c>
      <c r="I1416" s="15" t="s">
        <v>2257</v>
      </c>
      <c r="J1416" s="19" t="s">
        <v>7933</v>
      </c>
      <c r="K1416" s="109" t="s">
        <v>7917</v>
      </c>
      <c r="L1416" s="109" t="s">
        <v>7934</v>
      </c>
      <c r="M1416" s="6" t="s">
        <v>7383</v>
      </c>
      <c r="N1416" s="6" t="s">
        <v>7935</v>
      </c>
      <c r="O1416" s="6" t="s">
        <v>7936</v>
      </c>
      <c r="V1416" t="s">
        <v>1349</v>
      </c>
    </row>
    <row r="1417" spans="2:22" hidden="1">
      <c r="B1417" s="9">
        <v>15</v>
      </c>
      <c r="C1417" s="10" t="s">
        <v>326</v>
      </c>
      <c r="D1417" s="11" t="s">
        <v>470</v>
      </c>
      <c r="E1417" s="12">
        <v>9</v>
      </c>
      <c r="F1417" s="13" t="s">
        <v>648</v>
      </c>
      <c r="G1417" s="11" t="s">
        <v>1982</v>
      </c>
      <c r="H1417" s="14">
        <v>6</v>
      </c>
      <c r="I1417" s="15" t="s">
        <v>2377</v>
      </c>
      <c r="J1417" s="19" t="s">
        <v>7937</v>
      </c>
      <c r="K1417" s="109" t="s">
        <v>7917</v>
      </c>
      <c r="L1417" s="109" t="s">
        <v>7938</v>
      </c>
      <c r="M1417" s="6" t="s">
        <v>7383</v>
      </c>
      <c r="N1417" s="6" t="s">
        <v>7939</v>
      </c>
      <c r="O1417" s="6" t="s">
        <v>7940</v>
      </c>
      <c r="V1417" t="s">
        <v>2714</v>
      </c>
    </row>
    <row r="1418" spans="2:22" hidden="1">
      <c r="B1418" s="9">
        <v>15</v>
      </c>
      <c r="C1418" s="10" t="s">
        <v>326</v>
      </c>
      <c r="D1418" s="11" t="s">
        <v>470</v>
      </c>
      <c r="E1418" s="12">
        <v>10</v>
      </c>
      <c r="F1418" s="13" t="s">
        <v>661</v>
      </c>
      <c r="G1418" s="11" t="s">
        <v>1983</v>
      </c>
      <c r="H1418" s="14">
        <v>1</v>
      </c>
      <c r="I1418" s="15" t="s">
        <v>661</v>
      </c>
      <c r="J1418" s="19" t="s">
        <v>7941</v>
      </c>
      <c r="K1418" s="109" t="s">
        <v>7942</v>
      </c>
      <c r="L1418" s="109" t="s">
        <v>7943</v>
      </c>
      <c r="M1418" s="6" t="s">
        <v>7383</v>
      </c>
      <c r="N1418" s="6" t="s">
        <v>7944</v>
      </c>
      <c r="O1418" s="6" t="s">
        <v>7945</v>
      </c>
      <c r="V1418" t="s">
        <v>2462</v>
      </c>
    </row>
    <row r="1419" spans="2:22" hidden="1">
      <c r="B1419" s="9">
        <v>15</v>
      </c>
      <c r="C1419" s="10" t="s">
        <v>326</v>
      </c>
      <c r="D1419" s="11" t="s">
        <v>470</v>
      </c>
      <c r="E1419" s="12">
        <v>10</v>
      </c>
      <c r="F1419" s="13" t="s">
        <v>661</v>
      </c>
      <c r="G1419" s="11" t="s">
        <v>1983</v>
      </c>
      <c r="H1419" s="14">
        <v>2</v>
      </c>
      <c r="I1419" s="15" t="s">
        <v>624</v>
      </c>
      <c r="J1419" s="19" t="s">
        <v>7946</v>
      </c>
      <c r="K1419" s="109" t="s">
        <v>7942</v>
      </c>
      <c r="L1419" s="109" t="s">
        <v>7947</v>
      </c>
      <c r="M1419" s="6" t="s">
        <v>7383</v>
      </c>
      <c r="N1419" s="6" t="s">
        <v>7948</v>
      </c>
      <c r="O1419" s="6" t="s">
        <v>7949</v>
      </c>
      <c r="V1419" t="s">
        <v>2527</v>
      </c>
    </row>
    <row r="1420" spans="2:22" hidden="1">
      <c r="B1420" s="9">
        <v>15</v>
      </c>
      <c r="C1420" s="10" t="s">
        <v>326</v>
      </c>
      <c r="D1420" s="11" t="s">
        <v>470</v>
      </c>
      <c r="E1420" s="12">
        <v>10</v>
      </c>
      <c r="F1420" s="13" t="s">
        <v>661</v>
      </c>
      <c r="G1420" s="11" t="s">
        <v>1983</v>
      </c>
      <c r="H1420" s="14">
        <v>3</v>
      </c>
      <c r="I1420" s="15" t="s">
        <v>2116</v>
      </c>
      <c r="J1420" s="19" t="s">
        <v>7950</v>
      </c>
      <c r="K1420" s="109" t="s">
        <v>7942</v>
      </c>
      <c r="L1420" s="109" t="s">
        <v>7951</v>
      </c>
      <c r="M1420" s="6" t="s">
        <v>7383</v>
      </c>
      <c r="N1420" s="6" t="s">
        <v>7952</v>
      </c>
      <c r="O1420" s="6" t="s">
        <v>7953</v>
      </c>
      <c r="V1420" t="s">
        <v>1577</v>
      </c>
    </row>
    <row r="1421" spans="2:22" hidden="1">
      <c r="B1421" s="9">
        <v>15</v>
      </c>
      <c r="C1421" s="10" t="s">
        <v>326</v>
      </c>
      <c r="D1421" s="11" t="s">
        <v>470</v>
      </c>
      <c r="E1421" s="12">
        <v>10</v>
      </c>
      <c r="F1421" s="13" t="s">
        <v>661</v>
      </c>
      <c r="G1421" s="11" t="s">
        <v>1983</v>
      </c>
      <c r="H1421" s="14">
        <v>4</v>
      </c>
      <c r="I1421" s="15" t="s">
        <v>2140</v>
      </c>
      <c r="J1421" s="19" t="s">
        <v>7954</v>
      </c>
      <c r="K1421" s="109" t="s">
        <v>7942</v>
      </c>
      <c r="L1421" s="109" t="s">
        <v>7955</v>
      </c>
      <c r="M1421" s="6" t="s">
        <v>7383</v>
      </c>
      <c r="N1421" s="6" t="s">
        <v>7956</v>
      </c>
      <c r="O1421" s="6" t="s">
        <v>7957</v>
      </c>
      <c r="V1421" t="s">
        <v>1699</v>
      </c>
    </row>
    <row r="1422" spans="2:22" hidden="1">
      <c r="B1422" s="9">
        <v>15</v>
      </c>
      <c r="C1422" s="10" t="s">
        <v>326</v>
      </c>
      <c r="D1422" s="11" t="s">
        <v>470</v>
      </c>
      <c r="E1422" s="12">
        <v>10</v>
      </c>
      <c r="F1422" s="13" t="s">
        <v>661</v>
      </c>
      <c r="G1422" s="11" t="s">
        <v>1983</v>
      </c>
      <c r="H1422" s="14">
        <v>5</v>
      </c>
      <c r="I1422" s="15" t="s">
        <v>356</v>
      </c>
      <c r="J1422" s="19" t="s">
        <v>7958</v>
      </c>
      <c r="K1422" s="109" t="s">
        <v>7942</v>
      </c>
      <c r="L1422" s="109" t="s">
        <v>7959</v>
      </c>
      <c r="M1422" s="6" t="s">
        <v>7383</v>
      </c>
      <c r="N1422" s="6" t="s">
        <v>7960</v>
      </c>
      <c r="O1422" s="6" t="s">
        <v>7961</v>
      </c>
      <c r="V1422" t="s">
        <v>660</v>
      </c>
    </row>
    <row r="1423" spans="2:22" hidden="1">
      <c r="B1423" s="9">
        <v>15</v>
      </c>
      <c r="C1423" s="10" t="s">
        <v>326</v>
      </c>
      <c r="D1423" s="11" t="s">
        <v>470</v>
      </c>
      <c r="E1423" s="12">
        <v>10</v>
      </c>
      <c r="F1423" s="13" t="s">
        <v>661</v>
      </c>
      <c r="G1423" s="11" t="s">
        <v>1983</v>
      </c>
      <c r="H1423" s="14">
        <v>6</v>
      </c>
      <c r="I1423" s="15" t="s">
        <v>2322</v>
      </c>
      <c r="J1423" s="19" t="s">
        <v>7962</v>
      </c>
      <c r="K1423" s="109" t="s">
        <v>7942</v>
      </c>
      <c r="L1423" s="109" t="s">
        <v>7963</v>
      </c>
      <c r="M1423" s="6" t="s">
        <v>7383</v>
      </c>
      <c r="N1423" s="6" t="s">
        <v>7964</v>
      </c>
      <c r="O1423" s="6" t="s">
        <v>7965</v>
      </c>
      <c r="V1423" t="s">
        <v>1161</v>
      </c>
    </row>
    <row r="1424" spans="2:22" hidden="1">
      <c r="B1424" s="9">
        <v>15</v>
      </c>
      <c r="C1424" s="10" t="s">
        <v>326</v>
      </c>
      <c r="D1424" s="11" t="s">
        <v>470</v>
      </c>
      <c r="E1424" s="12">
        <v>10</v>
      </c>
      <c r="F1424" s="13" t="s">
        <v>661</v>
      </c>
      <c r="G1424" s="11" t="s">
        <v>1983</v>
      </c>
      <c r="H1424" s="14">
        <v>7</v>
      </c>
      <c r="I1424" s="15" t="s">
        <v>2378</v>
      </c>
      <c r="J1424" s="19" t="s">
        <v>7966</v>
      </c>
      <c r="K1424" s="109" t="s">
        <v>7942</v>
      </c>
      <c r="L1424" s="109" t="s">
        <v>7967</v>
      </c>
      <c r="M1424" s="6" t="s">
        <v>7383</v>
      </c>
      <c r="N1424" s="6" t="s">
        <v>7968</v>
      </c>
      <c r="O1424" s="6" t="s">
        <v>7969</v>
      </c>
      <c r="V1424" t="s">
        <v>1592</v>
      </c>
    </row>
    <row r="1425" spans="2:22" hidden="1">
      <c r="B1425" s="9">
        <v>15</v>
      </c>
      <c r="C1425" s="10" t="s">
        <v>326</v>
      </c>
      <c r="D1425" s="11" t="s">
        <v>470</v>
      </c>
      <c r="E1425" s="12">
        <v>10</v>
      </c>
      <c r="F1425" s="13" t="s">
        <v>661</v>
      </c>
      <c r="G1425" s="11" t="s">
        <v>1983</v>
      </c>
      <c r="H1425" s="14">
        <v>8</v>
      </c>
      <c r="I1425" s="15" t="s">
        <v>2429</v>
      </c>
      <c r="J1425" s="19" t="s">
        <v>7970</v>
      </c>
      <c r="K1425" s="109" t="s">
        <v>7942</v>
      </c>
      <c r="L1425" s="109" t="s">
        <v>7971</v>
      </c>
      <c r="M1425" s="6" t="s">
        <v>7383</v>
      </c>
      <c r="N1425" s="6" t="s">
        <v>7972</v>
      </c>
      <c r="O1425" s="6" t="s">
        <v>7973</v>
      </c>
      <c r="V1425" t="s">
        <v>1693</v>
      </c>
    </row>
    <row r="1426" spans="2:22" hidden="1">
      <c r="B1426" s="9">
        <v>15</v>
      </c>
      <c r="C1426" s="10" t="s">
        <v>326</v>
      </c>
      <c r="D1426" s="11" t="s">
        <v>470</v>
      </c>
      <c r="E1426" s="12">
        <v>10</v>
      </c>
      <c r="F1426" s="13" t="s">
        <v>661</v>
      </c>
      <c r="G1426" s="11" t="s">
        <v>1983</v>
      </c>
      <c r="H1426" s="14">
        <v>9</v>
      </c>
      <c r="I1426" s="15" t="s">
        <v>2471</v>
      </c>
      <c r="J1426" s="19" t="s">
        <v>7974</v>
      </c>
      <c r="K1426" s="109" t="s">
        <v>7942</v>
      </c>
      <c r="L1426" s="109" t="s">
        <v>7975</v>
      </c>
      <c r="M1426" s="6" t="s">
        <v>7383</v>
      </c>
      <c r="N1426" s="6" t="s">
        <v>7976</v>
      </c>
      <c r="O1426" s="6" t="s">
        <v>7977</v>
      </c>
      <c r="V1426" t="s">
        <v>2605</v>
      </c>
    </row>
    <row r="1427" spans="2:22" hidden="1">
      <c r="B1427" s="9">
        <v>15</v>
      </c>
      <c r="C1427" s="10" t="s">
        <v>326</v>
      </c>
      <c r="D1427" s="11" t="s">
        <v>470</v>
      </c>
      <c r="E1427" s="12">
        <v>10</v>
      </c>
      <c r="F1427" s="13" t="s">
        <v>661</v>
      </c>
      <c r="G1427" s="11" t="s">
        <v>1983</v>
      </c>
      <c r="H1427" s="14">
        <v>10</v>
      </c>
      <c r="I1427" s="15" t="s">
        <v>1141</v>
      </c>
      <c r="J1427" s="19" t="s">
        <v>7978</v>
      </c>
      <c r="K1427" s="109" t="s">
        <v>7942</v>
      </c>
      <c r="L1427" s="109" t="s">
        <v>7979</v>
      </c>
      <c r="M1427" s="6" t="s">
        <v>7383</v>
      </c>
      <c r="N1427" s="6" t="s">
        <v>7980</v>
      </c>
      <c r="O1427" s="6" t="s">
        <v>7981</v>
      </c>
      <c r="V1427" t="s">
        <v>1722</v>
      </c>
    </row>
    <row r="1428" spans="2:22" hidden="1">
      <c r="B1428" s="9">
        <v>15</v>
      </c>
      <c r="C1428" s="10" t="s">
        <v>326</v>
      </c>
      <c r="D1428" s="11" t="s">
        <v>470</v>
      </c>
      <c r="E1428" s="12">
        <v>10</v>
      </c>
      <c r="F1428" s="13" t="s">
        <v>661</v>
      </c>
      <c r="G1428" s="11" t="s">
        <v>1983</v>
      </c>
      <c r="H1428" s="14">
        <v>11</v>
      </c>
      <c r="I1428" s="15" t="s">
        <v>2534</v>
      </c>
      <c r="J1428" s="19" t="s">
        <v>7982</v>
      </c>
      <c r="K1428" s="109" t="s">
        <v>7942</v>
      </c>
      <c r="L1428" s="109" t="s">
        <v>7983</v>
      </c>
      <c r="M1428" s="6" t="s">
        <v>7383</v>
      </c>
      <c r="N1428" s="6" t="s">
        <v>7984</v>
      </c>
      <c r="O1428" s="6" t="s">
        <v>7985</v>
      </c>
      <c r="V1428" t="s">
        <v>2773</v>
      </c>
    </row>
    <row r="1429" spans="2:22" hidden="1">
      <c r="B1429" s="9">
        <v>15</v>
      </c>
      <c r="C1429" s="10" t="s">
        <v>326</v>
      </c>
      <c r="D1429" s="11" t="s">
        <v>470</v>
      </c>
      <c r="E1429" s="12">
        <v>10</v>
      </c>
      <c r="F1429" s="13" t="s">
        <v>661</v>
      </c>
      <c r="G1429" s="11" t="s">
        <v>1983</v>
      </c>
      <c r="H1429" s="14">
        <v>12</v>
      </c>
      <c r="I1429" s="15" t="s">
        <v>2562</v>
      </c>
      <c r="J1429" s="19" t="s">
        <v>7986</v>
      </c>
      <c r="K1429" s="109" t="s">
        <v>7942</v>
      </c>
      <c r="L1429" s="109" t="s">
        <v>7987</v>
      </c>
      <c r="M1429" s="6" t="s">
        <v>7383</v>
      </c>
      <c r="N1429" s="6" t="s">
        <v>7988</v>
      </c>
      <c r="O1429" s="6" t="s">
        <v>7989</v>
      </c>
      <c r="V1429" t="s">
        <v>2721</v>
      </c>
    </row>
    <row r="1430" spans="2:22" hidden="1">
      <c r="B1430" s="9">
        <v>15</v>
      </c>
      <c r="C1430" s="10" t="s">
        <v>326</v>
      </c>
      <c r="D1430" s="11" t="s">
        <v>470</v>
      </c>
      <c r="E1430" s="12">
        <v>10</v>
      </c>
      <c r="F1430" s="13" t="s">
        <v>661</v>
      </c>
      <c r="G1430" s="11" t="s">
        <v>1983</v>
      </c>
      <c r="H1430" s="14">
        <v>13</v>
      </c>
      <c r="I1430" s="15" t="s">
        <v>2580</v>
      </c>
      <c r="J1430" s="19" t="s">
        <v>7990</v>
      </c>
      <c r="K1430" s="109" t="s">
        <v>7942</v>
      </c>
      <c r="L1430" s="109" t="s">
        <v>7991</v>
      </c>
      <c r="M1430" s="6" t="s">
        <v>7383</v>
      </c>
      <c r="N1430" s="6" t="s">
        <v>7992</v>
      </c>
      <c r="O1430" s="6" t="s">
        <v>7993</v>
      </c>
      <c r="V1430" t="s">
        <v>1589</v>
      </c>
    </row>
    <row r="1431" spans="2:22" hidden="1">
      <c r="B1431" s="9">
        <v>15</v>
      </c>
      <c r="C1431" s="10" t="s">
        <v>326</v>
      </c>
      <c r="D1431" s="11" t="s">
        <v>470</v>
      </c>
      <c r="E1431" s="12">
        <v>10</v>
      </c>
      <c r="F1431" s="13" t="s">
        <v>661</v>
      </c>
      <c r="G1431" s="11" t="s">
        <v>1983</v>
      </c>
      <c r="H1431" s="14">
        <v>14</v>
      </c>
      <c r="I1431" s="15" t="s">
        <v>2592</v>
      </c>
      <c r="J1431" s="19" t="s">
        <v>7994</v>
      </c>
      <c r="K1431" s="109" t="s">
        <v>7942</v>
      </c>
      <c r="L1431" s="109" t="s">
        <v>7995</v>
      </c>
      <c r="M1431" s="6" t="s">
        <v>7383</v>
      </c>
      <c r="N1431" s="6" t="s">
        <v>7996</v>
      </c>
      <c r="O1431" s="6" t="s">
        <v>7997</v>
      </c>
      <c r="V1431" t="s">
        <v>2511</v>
      </c>
    </row>
    <row r="1432" spans="2:22" hidden="1">
      <c r="B1432" s="9">
        <v>15</v>
      </c>
      <c r="C1432" s="10" t="s">
        <v>326</v>
      </c>
      <c r="D1432" s="11" t="s">
        <v>470</v>
      </c>
      <c r="E1432" s="12">
        <v>10</v>
      </c>
      <c r="F1432" s="13" t="s">
        <v>661</v>
      </c>
      <c r="G1432" s="11" t="s">
        <v>1983</v>
      </c>
      <c r="H1432" s="14">
        <v>15</v>
      </c>
      <c r="I1432" s="15" t="s">
        <v>2603</v>
      </c>
      <c r="J1432" s="19" t="s">
        <v>7998</v>
      </c>
      <c r="K1432" s="109" t="s">
        <v>7942</v>
      </c>
      <c r="L1432" s="109" t="s">
        <v>7999</v>
      </c>
      <c r="M1432" s="6" t="s">
        <v>7383</v>
      </c>
      <c r="N1432" s="6" t="s">
        <v>8000</v>
      </c>
      <c r="O1432" s="6" t="s">
        <v>8001</v>
      </c>
      <c r="V1432" t="s">
        <v>1834</v>
      </c>
    </row>
    <row r="1433" spans="2:22" hidden="1">
      <c r="B1433" s="9">
        <v>15</v>
      </c>
      <c r="C1433" s="10" t="s">
        <v>326</v>
      </c>
      <c r="D1433" s="11" t="s">
        <v>470</v>
      </c>
      <c r="E1433" s="12">
        <v>10</v>
      </c>
      <c r="F1433" s="13" t="s">
        <v>661</v>
      </c>
      <c r="G1433" s="11" t="s">
        <v>1983</v>
      </c>
      <c r="H1433" s="14">
        <v>16</v>
      </c>
      <c r="I1433" s="15" t="s">
        <v>2615</v>
      </c>
      <c r="J1433" s="19" t="s">
        <v>8002</v>
      </c>
      <c r="K1433" s="109" t="s">
        <v>7942</v>
      </c>
      <c r="L1433" s="109" t="s">
        <v>8003</v>
      </c>
      <c r="M1433" s="6" t="s">
        <v>7383</v>
      </c>
      <c r="N1433" s="6" t="s">
        <v>8004</v>
      </c>
      <c r="O1433" s="6" t="s">
        <v>8005</v>
      </c>
      <c r="V1433" t="s">
        <v>1741</v>
      </c>
    </row>
    <row r="1434" spans="2:22" hidden="1">
      <c r="B1434" s="9">
        <v>15</v>
      </c>
      <c r="C1434" s="10" t="s">
        <v>326</v>
      </c>
      <c r="D1434" s="11" t="s">
        <v>470</v>
      </c>
      <c r="E1434" s="12">
        <v>10</v>
      </c>
      <c r="F1434" s="13" t="s">
        <v>661</v>
      </c>
      <c r="G1434" s="11" t="s">
        <v>1983</v>
      </c>
      <c r="H1434" s="14">
        <v>17</v>
      </c>
      <c r="I1434" s="15" t="s">
        <v>2625</v>
      </c>
      <c r="J1434" s="19" t="s">
        <v>8006</v>
      </c>
      <c r="K1434" s="109" t="s">
        <v>7942</v>
      </c>
      <c r="L1434" s="109" t="s">
        <v>8007</v>
      </c>
      <c r="M1434" s="6" t="s">
        <v>7383</v>
      </c>
      <c r="N1434" s="6" t="s">
        <v>8008</v>
      </c>
      <c r="O1434" s="6" t="s">
        <v>8009</v>
      </c>
      <c r="V1434" t="s">
        <v>1668</v>
      </c>
    </row>
    <row r="1435" spans="2:22" hidden="1">
      <c r="B1435" s="9">
        <v>15</v>
      </c>
      <c r="C1435" s="10" t="s">
        <v>326</v>
      </c>
      <c r="D1435" s="11" t="s">
        <v>470</v>
      </c>
      <c r="E1435" s="12">
        <v>10</v>
      </c>
      <c r="F1435" s="13" t="s">
        <v>661</v>
      </c>
      <c r="G1435" s="11" t="s">
        <v>1983</v>
      </c>
      <c r="H1435" s="14">
        <v>18</v>
      </c>
      <c r="I1435" s="15" t="s">
        <v>2560</v>
      </c>
      <c r="J1435" s="19" t="s">
        <v>8010</v>
      </c>
      <c r="K1435" s="109" t="s">
        <v>7942</v>
      </c>
      <c r="L1435" s="109" t="s">
        <v>8011</v>
      </c>
      <c r="M1435" s="6" t="s">
        <v>7383</v>
      </c>
      <c r="N1435" s="6" t="s">
        <v>8012</v>
      </c>
      <c r="O1435" s="6" t="s">
        <v>8013</v>
      </c>
      <c r="V1435" t="s">
        <v>2727</v>
      </c>
    </row>
    <row r="1436" spans="2:22" hidden="1">
      <c r="B1436" s="9">
        <v>15</v>
      </c>
      <c r="C1436" s="10" t="s">
        <v>326</v>
      </c>
      <c r="D1436" s="11" t="s">
        <v>470</v>
      </c>
      <c r="E1436" s="12">
        <v>10</v>
      </c>
      <c r="F1436" s="13" t="s">
        <v>661</v>
      </c>
      <c r="G1436" s="11" t="s">
        <v>1983</v>
      </c>
      <c r="H1436" s="14">
        <v>19</v>
      </c>
      <c r="I1436" s="15" t="s">
        <v>2639</v>
      </c>
      <c r="J1436" s="19" t="s">
        <v>8014</v>
      </c>
      <c r="K1436" s="109" t="s">
        <v>7942</v>
      </c>
      <c r="L1436" s="109" t="s">
        <v>8015</v>
      </c>
      <c r="M1436" s="6" t="s">
        <v>7383</v>
      </c>
      <c r="N1436" s="6" t="s">
        <v>8016</v>
      </c>
      <c r="O1436" s="6" t="s">
        <v>8017</v>
      </c>
      <c r="V1436" t="s">
        <v>1431</v>
      </c>
    </row>
    <row r="1437" spans="2:22" hidden="1">
      <c r="B1437" s="9">
        <v>15</v>
      </c>
      <c r="C1437" s="10" t="s">
        <v>326</v>
      </c>
      <c r="D1437" s="11" t="s">
        <v>470</v>
      </c>
      <c r="E1437" s="12">
        <v>10</v>
      </c>
      <c r="F1437" s="13" t="s">
        <v>661</v>
      </c>
      <c r="G1437" s="11" t="s">
        <v>1983</v>
      </c>
      <c r="H1437" s="14">
        <v>20</v>
      </c>
      <c r="I1437" s="15" t="s">
        <v>2646</v>
      </c>
      <c r="J1437" s="19" t="s">
        <v>8018</v>
      </c>
      <c r="K1437" s="109" t="s">
        <v>7942</v>
      </c>
      <c r="L1437" s="109" t="s">
        <v>8019</v>
      </c>
      <c r="M1437" s="6" t="s">
        <v>7383</v>
      </c>
      <c r="N1437" s="6" t="s">
        <v>8020</v>
      </c>
      <c r="O1437" s="6" t="s">
        <v>8021</v>
      </c>
      <c r="V1437" t="s">
        <v>1641</v>
      </c>
    </row>
    <row r="1438" spans="2:22" hidden="1">
      <c r="B1438" s="9">
        <v>15</v>
      </c>
      <c r="C1438" s="10" t="s">
        <v>326</v>
      </c>
      <c r="D1438" s="11" t="s">
        <v>470</v>
      </c>
      <c r="E1438" s="12">
        <v>10</v>
      </c>
      <c r="F1438" s="13" t="s">
        <v>661</v>
      </c>
      <c r="G1438" s="11" t="s">
        <v>1983</v>
      </c>
      <c r="H1438" s="14">
        <v>21</v>
      </c>
      <c r="I1438" s="15" t="s">
        <v>1368</v>
      </c>
      <c r="J1438" s="19" t="s">
        <v>8022</v>
      </c>
      <c r="K1438" s="109" t="s">
        <v>7942</v>
      </c>
      <c r="L1438" s="109" t="s">
        <v>8023</v>
      </c>
      <c r="M1438" s="6" t="s">
        <v>7383</v>
      </c>
      <c r="N1438" s="6" t="s">
        <v>8024</v>
      </c>
      <c r="O1438" s="6" t="s">
        <v>8025</v>
      </c>
      <c r="V1438" t="s">
        <v>1527</v>
      </c>
    </row>
    <row r="1439" spans="2:22" hidden="1">
      <c r="B1439" s="9">
        <v>15</v>
      </c>
      <c r="C1439" s="10" t="s">
        <v>326</v>
      </c>
      <c r="D1439" s="11" t="s">
        <v>470</v>
      </c>
      <c r="E1439" s="12">
        <v>10</v>
      </c>
      <c r="F1439" s="13" t="s">
        <v>661</v>
      </c>
      <c r="G1439" s="11" t="s">
        <v>1983</v>
      </c>
      <c r="H1439" s="14">
        <v>22</v>
      </c>
      <c r="I1439" s="15" t="s">
        <v>2659</v>
      </c>
      <c r="J1439" s="19" t="s">
        <v>8026</v>
      </c>
      <c r="K1439" s="109" t="s">
        <v>7942</v>
      </c>
      <c r="L1439" s="109" t="s">
        <v>8027</v>
      </c>
      <c r="M1439" s="6" t="s">
        <v>7383</v>
      </c>
      <c r="N1439" s="6" t="s">
        <v>8028</v>
      </c>
      <c r="O1439" s="6" t="s">
        <v>8029</v>
      </c>
      <c r="V1439" t="s">
        <v>339</v>
      </c>
    </row>
    <row r="1440" spans="2:22" hidden="1">
      <c r="B1440" s="9">
        <v>15</v>
      </c>
      <c r="C1440" s="10" t="s">
        <v>326</v>
      </c>
      <c r="D1440" s="11" t="s">
        <v>470</v>
      </c>
      <c r="E1440" s="12">
        <v>10</v>
      </c>
      <c r="F1440" s="13" t="s">
        <v>661</v>
      </c>
      <c r="G1440" s="11" t="s">
        <v>1983</v>
      </c>
      <c r="H1440" s="14">
        <v>23</v>
      </c>
      <c r="I1440" s="15" t="s">
        <v>2666</v>
      </c>
      <c r="J1440" s="19" t="s">
        <v>8030</v>
      </c>
      <c r="K1440" s="109" t="s">
        <v>7942</v>
      </c>
      <c r="L1440" s="109" t="s">
        <v>8031</v>
      </c>
      <c r="M1440" s="6" t="s">
        <v>7383</v>
      </c>
      <c r="N1440" s="6" t="s">
        <v>8032</v>
      </c>
      <c r="O1440" s="6" t="s">
        <v>8033</v>
      </c>
      <c r="V1440" t="s">
        <v>253</v>
      </c>
    </row>
    <row r="1441" spans="2:22" hidden="1">
      <c r="B1441" s="9">
        <v>15</v>
      </c>
      <c r="C1441" s="10" t="s">
        <v>326</v>
      </c>
      <c r="D1441" s="11" t="s">
        <v>470</v>
      </c>
      <c r="E1441" s="12">
        <v>10</v>
      </c>
      <c r="F1441" s="13" t="s">
        <v>661</v>
      </c>
      <c r="G1441" s="11" t="s">
        <v>1983</v>
      </c>
      <c r="H1441" s="14">
        <v>24</v>
      </c>
      <c r="I1441" s="15" t="s">
        <v>2673</v>
      </c>
      <c r="J1441" s="19" t="s">
        <v>8034</v>
      </c>
      <c r="K1441" s="109" t="s">
        <v>7942</v>
      </c>
      <c r="L1441" s="109" t="s">
        <v>8035</v>
      </c>
      <c r="M1441" s="6" t="s">
        <v>7383</v>
      </c>
      <c r="N1441" s="6" t="s">
        <v>8036</v>
      </c>
      <c r="O1441" s="6" t="s">
        <v>8037</v>
      </c>
      <c r="V1441" t="s">
        <v>1843</v>
      </c>
    </row>
    <row r="1442" spans="2:22" hidden="1">
      <c r="B1442" s="9">
        <v>15</v>
      </c>
      <c r="C1442" s="10" t="s">
        <v>326</v>
      </c>
      <c r="D1442" s="11" t="s">
        <v>470</v>
      </c>
      <c r="E1442" s="12">
        <v>10</v>
      </c>
      <c r="F1442" s="13" t="s">
        <v>661</v>
      </c>
      <c r="G1442" s="11" t="s">
        <v>1983</v>
      </c>
      <c r="H1442" s="14">
        <v>25</v>
      </c>
      <c r="I1442" s="15" t="s">
        <v>2679</v>
      </c>
      <c r="J1442" s="19" t="s">
        <v>8038</v>
      </c>
      <c r="K1442" s="109" t="s">
        <v>7942</v>
      </c>
      <c r="L1442" s="109" t="s">
        <v>8039</v>
      </c>
      <c r="M1442" s="6" t="s">
        <v>7383</v>
      </c>
      <c r="N1442" s="6" t="s">
        <v>8040</v>
      </c>
      <c r="O1442" s="6" t="s">
        <v>8041</v>
      </c>
      <c r="V1442" t="s">
        <v>2479</v>
      </c>
    </row>
    <row r="1443" spans="2:22" hidden="1">
      <c r="B1443" s="9">
        <v>15</v>
      </c>
      <c r="C1443" s="10" t="s">
        <v>326</v>
      </c>
      <c r="D1443" s="11" t="s">
        <v>470</v>
      </c>
      <c r="E1443" s="12">
        <v>10</v>
      </c>
      <c r="F1443" s="13" t="s">
        <v>661</v>
      </c>
      <c r="G1443" s="11" t="s">
        <v>1983</v>
      </c>
      <c r="H1443" s="14">
        <v>26</v>
      </c>
      <c r="I1443" s="15" t="s">
        <v>2687</v>
      </c>
      <c r="J1443" s="19" t="s">
        <v>8042</v>
      </c>
      <c r="K1443" s="109" t="s">
        <v>7942</v>
      </c>
      <c r="L1443" s="109" t="s">
        <v>8043</v>
      </c>
      <c r="M1443" s="6" t="s">
        <v>7383</v>
      </c>
      <c r="N1443" s="6" t="s">
        <v>8044</v>
      </c>
      <c r="O1443" s="6" t="s">
        <v>8045</v>
      </c>
      <c r="V1443" t="s">
        <v>2349</v>
      </c>
    </row>
    <row r="1444" spans="2:22" hidden="1">
      <c r="B1444" s="9">
        <v>15</v>
      </c>
      <c r="C1444" s="10" t="s">
        <v>326</v>
      </c>
      <c r="D1444" s="11" t="s">
        <v>470</v>
      </c>
      <c r="E1444" s="12">
        <v>10</v>
      </c>
      <c r="F1444" s="13" t="s">
        <v>661</v>
      </c>
      <c r="G1444" s="11" t="s">
        <v>1983</v>
      </c>
      <c r="H1444" s="14">
        <v>27</v>
      </c>
      <c r="I1444" s="15" t="s">
        <v>2694</v>
      </c>
      <c r="J1444" s="19" t="s">
        <v>8046</v>
      </c>
      <c r="K1444" s="109" t="s">
        <v>7942</v>
      </c>
      <c r="L1444" s="109" t="s">
        <v>8047</v>
      </c>
      <c r="M1444" s="6" t="s">
        <v>7383</v>
      </c>
      <c r="N1444" s="6" t="s">
        <v>8048</v>
      </c>
      <c r="O1444" s="6" t="s">
        <v>8049</v>
      </c>
      <c r="V1444" t="s">
        <v>1851</v>
      </c>
    </row>
    <row r="1445" spans="2:22" hidden="1">
      <c r="B1445" s="9">
        <v>15</v>
      </c>
      <c r="C1445" s="10" t="s">
        <v>326</v>
      </c>
      <c r="D1445" s="11" t="s">
        <v>470</v>
      </c>
      <c r="E1445" s="12">
        <v>10</v>
      </c>
      <c r="F1445" s="13" t="s">
        <v>661</v>
      </c>
      <c r="G1445" s="11" t="s">
        <v>1983</v>
      </c>
      <c r="H1445" s="14">
        <v>28</v>
      </c>
      <c r="I1445" s="15" t="s">
        <v>2701</v>
      </c>
      <c r="J1445" s="19" t="s">
        <v>8050</v>
      </c>
      <c r="K1445" s="109" t="s">
        <v>7942</v>
      </c>
      <c r="L1445" s="109" t="s">
        <v>8051</v>
      </c>
      <c r="M1445" s="6" t="s">
        <v>7383</v>
      </c>
      <c r="N1445" s="6" t="s">
        <v>8052</v>
      </c>
      <c r="O1445" s="6" t="s">
        <v>8053</v>
      </c>
      <c r="V1445" t="s">
        <v>2473</v>
      </c>
    </row>
    <row r="1446" spans="2:22" hidden="1">
      <c r="B1446" s="9">
        <v>15</v>
      </c>
      <c r="C1446" s="10" t="s">
        <v>326</v>
      </c>
      <c r="D1446" s="11" t="s">
        <v>470</v>
      </c>
      <c r="E1446" s="12">
        <v>10</v>
      </c>
      <c r="F1446" s="13" t="s">
        <v>661</v>
      </c>
      <c r="G1446" s="11" t="s">
        <v>1983</v>
      </c>
      <c r="H1446" s="14">
        <v>29</v>
      </c>
      <c r="I1446" s="15" t="s">
        <v>2708</v>
      </c>
      <c r="J1446" s="19" t="s">
        <v>8054</v>
      </c>
      <c r="K1446" s="109" t="s">
        <v>7942</v>
      </c>
      <c r="L1446" s="109" t="s">
        <v>8055</v>
      </c>
      <c r="M1446" s="6" t="s">
        <v>7383</v>
      </c>
      <c r="N1446" s="6" t="s">
        <v>8056</v>
      </c>
      <c r="O1446" s="6" t="s">
        <v>8057</v>
      </c>
      <c r="V1446" t="s">
        <v>1591</v>
      </c>
    </row>
    <row r="1447" spans="2:22" hidden="1">
      <c r="B1447" s="9">
        <v>15</v>
      </c>
      <c r="C1447" s="10" t="s">
        <v>326</v>
      </c>
      <c r="D1447" s="11" t="s">
        <v>470</v>
      </c>
      <c r="E1447" s="12">
        <v>10</v>
      </c>
      <c r="F1447" s="13" t="s">
        <v>661</v>
      </c>
      <c r="G1447" s="11" t="s">
        <v>1983</v>
      </c>
      <c r="H1447" s="14">
        <v>30</v>
      </c>
      <c r="I1447" s="15" t="s">
        <v>2715</v>
      </c>
      <c r="J1447" s="19" t="s">
        <v>8058</v>
      </c>
      <c r="K1447" s="109" t="s">
        <v>7942</v>
      </c>
      <c r="L1447" s="109" t="s">
        <v>8059</v>
      </c>
      <c r="M1447" s="6" t="s">
        <v>7383</v>
      </c>
      <c r="N1447" s="6" t="s">
        <v>8060</v>
      </c>
      <c r="O1447" s="6" t="s">
        <v>8061</v>
      </c>
      <c r="V1447" t="s">
        <v>2327</v>
      </c>
    </row>
    <row r="1448" spans="2:22" hidden="1">
      <c r="B1448" s="9">
        <v>15</v>
      </c>
      <c r="C1448" s="10" t="s">
        <v>326</v>
      </c>
      <c r="D1448" s="11" t="s">
        <v>470</v>
      </c>
      <c r="E1448" s="12">
        <v>10</v>
      </c>
      <c r="F1448" s="13" t="s">
        <v>661</v>
      </c>
      <c r="G1448" s="11" t="s">
        <v>1983</v>
      </c>
      <c r="H1448" s="14">
        <v>31</v>
      </c>
      <c r="I1448" s="15" t="s">
        <v>2722</v>
      </c>
      <c r="J1448" s="19" t="s">
        <v>8062</v>
      </c>
      <c r="K1448" s="109" t="s">
        <v>7942</v>
      </c>
      <c r="L1448" s="109" t="s">
        <v>8063</v>
      </c>
      <c r="M1448" s="6" t="s">
        <v>7383</v>
      </c>
      <c r="N1448" s="6" t="s">
        <v>8064</v>
      </c>
      <c r="O1448" s="6" t="s">
        <v>8065</v>
      </c>
      <c r="V1448" t="s">
        <v>1632</v>
      </c>
    </row>
    <row r="1449" spans="2:22" hidden="1">
      <c r="B1449" s="9">
        <v>15</v>
      </c>
      <c r="C1449" s="10" t="s">
        <v>326</v>
      </c>
      <c r="D1449" s="11" t="s">
        <v>470</v>
      </c>
      <c r="E1449" s="12">
        <v>10</v>
      </c>
      <c r="F1449" s="13" t="s">
        <v>661</v>
      </c>
      <c r="G1449" s="11" t="s">
        <v>1983</v>
      </c>
      <c r="H1449" s="14">
        <v>32</v>
      </c>
      <c r="I1449" s="15" t="s">
        <v>359</v>
      </c>
      <c r="J1449" s="19" t="s">
        <v>8066</v>
      </c>
      <c r="K1449" s="109" t="s">
        <v>7942</v>
      </c>
      <c r="L1449" s="109" t="s">
        <v>8067</v>
      </c>
      <c r="M1449" s="6" t="s">
        <v>7383</v>
      </c>
      <c r="N1449" s="6" t="s">
        <v>8068</v>
      </c>
      <c r="O1449" s="6" t="s">
        <v>8069</v>
      </c>
      <c r="V1449" t="s">
        <v>2421</v>
      </c>
    </row>
    <row r="1450" spans="2:22" hidden="1">
      <c r="B1450" s="9">
        <v>15</v>
      </c>
      <c r="C1450" s="10" t="s">
        <v>326</v>
      </c>
      <c r="D1450" s="11" t="s">
        <v>470</v>
      </c>
      <c r="E1450" s="12">
        <v>10</v>
      </c>
      <c r="F1450" s="13" t="s">
        <v>661</v>
      </c>
      <c r="G1450" s="11" t="s">
        <v>1983</v>
      </c>
      <c r="H1450" s="14">
        <v>33</v>
      </c>
      <c r="I1450" s="15" t="s">
        <v>2734</v>
      </c>
      <c r="J1450" s="19" t="s">
        <v>8070</v>
      </c>
      <c r="K1450" s="109" t="s">
        <v>7942</v>
      </c>
      <c r="L1450" s="109" t="s">
        <v>8071</v>
      </c>
      <c r="M1450" s="6" t="s">
        <v>7383</v>
      </c>
      <c r="N1450" s="6" t="s">
        <v>8072</v>
      </c>
      <c r="O1450" s="6" t="s">
        <v>8073</v>
      </c>
      <c r="V1450" t="s">
        <v>2464</v>
      </c>
    </row>
    <row r="1451" spans="2:22" hidden="1">
      <c r="B1451" s="9">
        <v>16</v>
      </c>
      <c r="C1451" s="10" t="s">
        <v>335</v>
      </c>
      <c r="D1451" s="11" t="s">
        <v>471</v>
      </c>
      <c r="E1451" s="12">
        <v>1</v>
      </c>
      <c r="F1451" s="13" t="s">
        <v>575</v>
      </c>
      <c r="G1451" s="11" t="s">
        <v>1984</v>
      </c>
      <c r="H1451" s="14">
        <v>1</v>
      </c>
      <c r="I1451" s="15" t="s">
        <v>2323</v>
      </c>
      <c r="J1451" s="19" t="s">
        <v>8074</v>
      </c>
      <c r="K1451" s="109" t="s">
        <v>8075</v>
      </c>
      <c r="L1451" s="109" t="s">
        <v>8076</v>
      </c>
      <c r="M1451" s="6" t="s">
        <v>8077</v>
      </c>
      <c r="N1451" s="6" t="s">
        <v>8078</v>
      </c>
      <c r="O1451" s="6" t="s">
        <v>8079</v>
      </c>
      <c r="V1451" t="s">
        <v>613</v>
      </c>
    </row>
    <row r="1452" spans="2:22" hidden="1">
      <c r="B1452" s="9">
        <v>16</v>
      </c>
      <c r="C1452" s="10" t="s">
        <v>335</v>
      </c>
      <c r="D1452" s="11" t="s">
        <v>471</v>
      </c>
      <c r="E1452" s="12">
        <v>1</v>
      </c>
      <c r="F1452" s="13" t="s">
        <v>575</v>
      </c>
      <c r="G1452" s="11" t="s">
        <v>1984</v>
      </c>
      <c r="H1452" s="14">
        <v>2</v>
      </c>
      <c r="I1452" s="15" t="s">
        <v>707</v>
      </c>
      <c r="J1452" s="19" t="s">
        <v>8080</v>
      </c>
      <c r="K1452" s="109" t="s">
        <v>8075</v>
      </c>
      <c r="L1452" s="109" t="s">
        <v>8081</v>
      </c>
      <c r="M1452" s="6" t="s">
        <v>8077</v>
      </c>
      <c r="N1452" s="6" t="s">
        <v>8082</v>
      </c>
      <c r="O1452" s="6" t="s">
        <v>8083</v>
      </c>
      <c r="V1452" t="s">
        <v>2583</v>
      </c>
    </row>
    <row r="1453" spans="2:22" hidden="1">
      <c r="B1453" s="9">
        <v>16</v>
      </c>
      <c r="C1453" s="10" t="s">
        <v>335</v>
      </c>
      <c r="D1453" s="11" t="s">
        <v>471</v>
      </c>
      <c r="E1453" s="12">
        <v>1</v>
      </c>
      <c r="F1453" s="13" t="s">
        <v>575</v>
      </c>
      <c r="G1453" s="11" t="s">
        <v>1984</v>
      </c>
      <c r="H1453" s="14">
        <v>3</v>
      </c>
      <c r="I1453" s="15" t="s">
        <v>2193</v>
      </c>
      <c r="J1453" s="19" t="s">
        <v>8084</v>
      </c>
      <c r="K1453" s="109" t="s">
        <v>8075</v>
      </c>
      <c r="L1453" s="109" t="s">
        <v>8085</v>
      </c>
      <c r="M1453" s="6" t="s">
        <v>8077</v>
      </c>
      <c r="N1453" s="6" t="s">
        <v>8086</v>
      </c>
      <c r="O1453" s="6" t="s">
        <v>8087</v>
      </c>
      <c r="V1453" t="s">
        <v>1488</v>
      </c>
    </row>
    <row r="1454" spans="2:22" hidden="1">
      <c r="B1454" s="9">
        <v>16</v>
      </c>
      <c r="C1454" s="10" t="s">
        <v>335</v>
      </c>
      <c r="D1454" s="11" t="s">
        <v>471</v>
      </c>
      <c r="E1454" s="12">
        <v>1</v>
      </c>
      <c r="F1454" s="13" t="s">
        <v>575</v>
      </c>
      <c r="G1454" s="11" t="s">
        <v>1984</v>
      </c>
      <c r="H1454" s="14">
        <v>4</v>
      </c>
      <c r="I1454" s="15" t="s">
        <v>2258</v>
      </c>
      <c r="J1454" s="19" t="s">
        <v>8088</v>
      </c>
      <c r="K1454" s="109" t="s">
        <v>8075</v>
      </c>
      <c r="L1454" s="109" t="s">
        <v>8089</v>
      </c>
      <c r="M1454" s="6" t="s">
        <v>8077</v>
      </c>
      <c r="N1454" s="6" t="s">
        <v>8090</v>
      </c>
      <c r="O1454" s="6" t="s">
        <v>8091</v>
      </c>
      <c r="V1454" t="s">
        <v>1338</v>
      </c>
    </row>
    <row r="1455" spans="2:22" hidden="1">
      <c r="B1455" s="9">
        <v>16</v>
      </c>
      <c r="C1455" s="10" t="s">
        <v>335</v>
      </c>
      <c r="D1455" s="11" t="s">
        <v>471</v>
      </c>
      <c r="E1455" s="12">
        <v>1</v>
      </c>
      <c r="F1455" s="13" t="s">
        <v>575</v>
      </c>
      <c r="G1455" s="11" t="s">
        <v>1984</v>
      </c>
      <c r="H1455" s="14">
        <v>5</v>
      </c>
      <c r="I1455" s="15" t="s">
        <v>2379</v>
      </c>
      <c r="J1455" s="19" t="s">
        <v>8092</v>
      </c>
      <c r="K1455" s="109" t="s">
        <v>8075</v>
      </c>
      <c r="L1455" s="109" t="s">
        <v>8093</v>
      </c>
      <c r="M1455" s="6" t="s">
        <v>8077</v>
      </c>
      <c r="N1455" s="6" t="s">
        <v>8094</v>
      </c>
      <c r="O1455" s="6" t="s">
        <v>8095</v>
      </c>
      <c r="V1455" t="s">
        <v>1877</v>
      </c>
    </row>
    <row r="1456" spans="2:22" hidden="1">
      <c r="B1456" s="9">
        <v>16</v>
      </c>
      <c r="C1456" s="10" t="s">
        <v>335</v>
      </c>
      <c r="D1456" s="11" t="s">
        <v>471</v>
      </c>
      <c r="E1456" s="12">
        <v>1</v>
      </c>
      <c r="F1456" s="13" t="s">
        <v>575</v>
      </c>
      <c r="G1456" s="11" t="s">
        <v>1984</v>
      </c>
      <c r="H1456" s="14">
        <v>6</v>
      </c>
      <c r="I1456" s="15" t="s">
        <v>2430</v>
      </c>
      <c r="J1456" s="19" t="s">
        <v>8096</v>
      </c>
      <c r="K1456" s="109" t="s">
        <v>8075</v>
      </c>
      <c r="L1456" s="109" t="s">
        <v>8097</v>
      </c>
      <c r="M1456" s="6" t="s">
        <v>8077</v>
      </c>
      <c r="N1456" s="6" t="s">
        <v>8098</v>
      </c>
      <c r="O1456" s="6" t="s">
        <v>8099</v>
      </c>
      <c r="V1456" t="s">
        <v>2561</v>
      </c>
    </row>
    <row r="1457" spans="2:22" hidden="1">
      <c r="B1457" s="9">
        <v>16</v>
      </c>
      <c r="C1457" s="10" t="s">
        <v>335</v>
      </c>
      <c r="D1457" s="11" t="s">
        <v>471</v>
      </c>
      <c r="E1457" s="12">
        <v>1</v>
      </c>
      <c r="F1457" s="13" t="s">
        <v>575</v>
      </c>
      <c r="G1457" s="11" t="s">
        <v>1984</v>
      </c>
      <c r="H1457" s="14">
        <v>7</v>
      </c>
      <c r="I1457" s="15" t="s">
        <v>2472</v>
      </c>
      <c r="J1457" s="19" t="s">
        <v>8100</v>
      </c>
      <c r="K1457" s="109" t="s">
        <v>8075</v>
      </c>
      <c r="L1457" s="109" t="s">
        <v>8101</v>
      </c>
      <c r="M1457" s="6" t="s">
        <v>8077</v>
      </c>
      <c r="N1457" s="6" t="s">
        <v>8102</v>
      </c>
      <c r="O1457" s="6" t="s">
        <v>8103</v>
      </c>
      <c r="V1457" t="s">
        <v>2248</v>
      </c>
    </row>
    <row r="1458" spans="2:22" hidden="1">
      <c r="B1458" s="9">
        <v>16</v>
      </c>
      <c r="C1458" s="10" t="s">
        <v>335</v>
      </c>
      <c r="D1458" s="11" t="s">
        <v>471</v>
      </c>
      <c r="E1458" s="12">
        <v>1</v>
      </c>
      <c r="F1458" s="13" t="s">
        <v>575</v>
      </c>
      <c r="G1458" s="11" t="s">
        <v>1984</v>
      </c>
      <c r="H1458" s="14">
        <v>8</v>
      </c>
      <c r="I1458" s="15" t="s">
        <v>2505</v>
      </c>
      <c r="J1458" s="19" t="s">
        <v>8104</v>
      </c>
      <c r="K1458" s="109" t="s">
        <v>8075</v>
      </c>
      <c r="L1458" s="109" t="s">
        <v>8105</v>
      </c>
      <c r="M1458" s="6" t="s">
        <v>8077</v>
      </c>
      <c r="N1458" s="6" t="s">
        <v>8106</v>
      </c>
      <c r="O1458" s="6" t="s">
        <v>8107</v>
      </c>
      <c r="V1458" t="s">
        <v>1475</v>
      </c>
    </row>
    <row r="1459" spans="2:22" hidden="1">
      <c r="B1459" s="9">
        <v>16</v>
      </c>
      <c r="C1459" s="10" t="s">
        <v>335</v>
      </c>
      <c r="D1459" s="11" t="s">
        <v>471</v>
      </c>
      <c r="E1459" s="12">
        <v>1</v>
      </c>
      <c r="F1459" s="13" t="s">
        <v>575</v>
      </c>
      <c r="G1459" s="11" t="s">
        <v>1984</v>
      </c>
      <c r="H1459" s="14">
        <v>9</v>
      </c>
      <c r="I1459" s="15" t="s">
        <v>2535</v>
      </c>
      <c r="J1459" s="19" t="s">
        <v>8108</v>
      </c>
      <c r="K1459" s="109" t="s">
        <v>8075</v>
      </c>
      <c r="L1459" s="109" t="s">
        <v>8109</v>
      </c>
      <c r="M1459" s="6" t="s">
        <v>8077</v>
      </c>
      <c r="N1459" s="6" t="s">
        <v>8110</v>
      </c>
      <c r="O1459" s="6" t="s">
        <v>8111</v>
      </c>
      <c r="V1459" t="s">
        <v>1425</v>
      </c>
    </row>
    <row r="1460" spans="2:22" hidden="1">
      <c r="B1460" s="9">
        <v>16</v>
      </c>
      <c r="C1460" s="10" t="s">
        <v>335</v>
      </c>
      <c r="D1460" s="11" t="s">
        <v>471</v>
      </c>
      <c r="E1460" s="12">
        <v>1</v>
      </c>
      <c r="F1460" s="13" t="s">
        <v>575</v>
      </c>
      <c r="G1460" s="11" t="s">
        <v>1984</v>
      </c>
      <c r="H1460" s="14">
        <v>10</v>
      </c>
      <c r="I1460" s="15" t="s">
        <v>2593</v>
      </c>
      <c r="J1460" s="19" t="s">
        <v>8112</v>
      </c>
      <c r="K1460" s="109" t="s">
        <v>8075</v>
      </c>
      <c r="L1460" s="109" t="s">
        <v>8113</v>
      </c>
      <c r="M1460" s="6" t="s">
        <v>8077</v>
      </c>
      <c r="N1460" s="6" t="s">
        <v>8114</v>
      </c>
      <c r="O1460" s="6" t="s">
        <v>8115</v>
      </c>
      <c r="V1460" t="s">
        <v>1673</v>
      </c>
    </row>
    <row r="1461" spans="2:22" hidden="1">
      <c r="B1461" s="9">
        <v>16</v>
      </c>
      <c r="C1461" s="10" t="s">
        <v>335</v>
      </c>
      <c r="D1461" s="11" t="s">
        <v>471</v>
      </c>
      <c r="E1461" s="12">
        <v>1</v>
      </c>
      <c r="F1461" s="13" t="s">
        <v>575</v>
      </c>
      <c r="G1461" s="11" t="s">
        <v>1984</v>
      </c>
      <c r="H1461" s="14">
        <v>12</v>
      </c>
      <c r="I1461" s="15" t="s">
        <v>910</v>
      </c>
      <c r="J1461" s="19" t="s">
        <v>8116</v>
      </c>
      <c r="K1461" s="109" t="s">
        <v>8075</v>
      </c>
      <c r="L1461" s="109" t="s">
        <v>8117</v>
      </c>
      <c r="M1461" s="6" t="s">
        <v>8077</v>
      </c>
      <c r="N1461" s="6" t="s">
        <v>8118</v>
      </c>
      <c r="O1461" s="6" t="s">
        <v>8119</v>
      </c>
      <c r="V1461" t="s">
        <v>596</v>
      </c>
    </row>
    <row r="1462" spans="2:22" hidden="1">
      <c r="B1462" s="9">
        <v>16</v>
      </c>
      <c r="C1462" s="10" t="s">
        <v>335</v>
      </c>
      <c r="D1462" s="11" t="s">
        <v>471</v>
      </c>
      <c r="E1462" s="12">
        <v>1</v>
      </c>
      <c r="F1462" s="13" t="s">
        <v>575</v>
      </c>
      <c r="G1462" s="11" t="s">
        <v>1984</v>
      </c>
      <c r="H1462" s="14">
        <v>13</v>
      </c>
      <c r="I1462" s="15" t="s">
        <v>1608</v>
      </c>
      <c r="J1462" s="19" t="s">
        <v>8120</v>
      </c>
      <c r="K1462" s="109" t="s">
        <v>8075</v>
      </c>
      <c r="L1462" s="109" t="s">
        <v>8121</v>
      </c>
      <c r="M1462" s="6" t="s">
        <v>8077</v>
      </c>
      <c r="N1462" s="6" t="s">
        <v>8122</v>
      </c>
      <c r="O1462" s="6" t="s">
        <v>8123</v>
      </c>
      <c r="V1462" t="s">
        <v>2164</v>
      </c>
    </row>
    <row r="1463" spans="2:22" hidden="1">
      <c r="B1463" s="9">
        <v>16</v>
      </c>
      <c r="C1463" s="10" t="s">
        <v>335</v>
      </c>
      <c r="D1463" s="11" t="s">
        <v>471</v>
      </c>
      <c r="E1463" s="12">
        <v>1</v>
      </c>
      <c r="F1463" s="13" t="s">
        <v>575</v>
      </c>
      <c r="G1463" s="11" t="s">
        <v>1984</v>
      </c>
      <c r="H1463" s="14">
        <v>14</v>
      </c>
      <c r="I1463" s="15" t="s">
        <v>2581</v>
      </c>
      <c r="J1463" s="19" t="s">
        <v>8124</v>
      </c>
      <c r="K1463" s="109" t="s">
        <v>8075</v>
      </c>
      <c r="L1463" s="109" t="s">
        <v>8125</v>
      </c>
      <c r="M1463" s="6" t="s">
        <v>8077</v>
      </c>
      <c r="N1463" s="6" t="s">
        <v>8126</v>
      </c>
      <c r="O1463" s="6" t="s">
        <v>8127</v>
      </c>
      <c r="V1463" t="s">
        <v>1551</v>
      </c>
    </row>
    <row r="1464" spans="2:22" hidden="1">
      <c r="B1464" s="9">
        <v>16</v>
      </c>
      <c r="C1464" s="10" t="s">
        <v>335</v>
      </c>
      <c r="D1464" s="11" t="s">
        <v>471</v>
      </c>
      <c r="E1464" s="12">
        <v>2</v>
      </c>
      <c r="F1464" s="13" t="s">
        <v>230</v>
      </c>
      <c r="G1464" s="11" t="s">
        <v>1985</v>
      </c>
      <c r="H1464" s="14">
        <v>1</v>
      </c>
      <c r="I1464" s="15" t="s">
        <v>2380</v>
      </c>
      <c r="J1464" s="19" t="s">
        <v>8128</v>
      </c>
      <c r="K1464" s="109" t="s">
        <v>8129</v>
      </c>
      <c r="L1464" s="109" t="s">
        <v>8130</v>
      </c>
      <c r="M1464" s="6" t="s">
        <v>8077</v>
      </c>
      <c r="N1464" s="6" t="s">
        <v>8131</v>
      </c>
      <c r="O1464" s="6" t="s">
        <v>8132</v>
      </c>
      <c r="V1464" t="s">
        <v>2486</v>
      </c>
    </row>
    <row r="1465" spans="2:22" hidden="1">
      <c r="B1465" s="9">
        <v>16</v>
      </c>
      <c r="C1465" s="10" t="s">
        <v>335</v>
      </c>
      <c r="D1465" s="11" t="s">
        <v>471</v>
      </c>
      <c r="E1465" s="12">
        <v>2</v>
      </c>
      <c r="F1465" s="13" t="s">
        <v>230</v>
      </c>
      <c r="G1465" s="11" t="s">
        <v>1985</v>
      </c>
      <c r="H1465" s="14">
        <v>2</v>
      </c>
      <c r="I1465" s="15" t="s">
        <v>2056</v>
      </c>
      <c r="J1465" s="19" t="s">
        <v>8133</v>
      </c>
      <c r="K1465" s="109" t="s">
        <v>8129</v>
      </c>
      <c r="L1465" s="109" t="s">
        <v>8134</v>
      </c>
      <c r="M1465" s="6" t="s">
        <v>8077</v>
      </c>
      <c r="N1465" s="6" t="s">
        <v>8135</v>
      </c>
      <c r="O1465" s="6" t="s">
        <v>8136</v>
      </c>
      <c r="V1465" t="s">
        <v>2516</v>
      </c>
    </row>
    <row r="1466" spans="2:22" hidden="1">
      <c r="B1466" s="9">
        <v>16</v>
      </c>
      <c r="C1466" s="10" t="s">
        <v>335</v>
      </c>
      <c r="D1466" s="11" t="s">
        <v>471</v>
      </c>
      <c r="E1466" s="12">
        <v>2</v>
      </c>
      <c r="F1466" s="13" t="s">
        <v>230</v>
      </c>
      <c r="G1466" s="11" t="s">
        <v>1985</v>
      </c>
      <c r="H1466" s="14">
        <v>5</v>
      </c>
      <c r="I1466" s="15" t="s">
        <v>2117</v>
      </c>
      <c r="J1466" s="19" t="s">
        <v>8137</v>
      </c>
      <c r="K1466" s="109" t="s">
        <v>8129</v>
      </c>
      <c r="L1466" s="109" t="s">
        <v>8138</v>
      </c>
      <c r="M1466" s="6" t="s">
        <v>8077</v>
      </c>
      <c r="N1466" s="6" t="s">
        <v>8139</v>
      </c>
      <c r="O1466" s="6" t="s">
        <v>8140</v>
      </c>
      <c r="V1466" t="s">
        <v>2595</v>
      </c>
    </row>
    <row r="1467" spans="2:22" hidden="1">
      <c r="B1467" s="9">
        <v>16</v>
      </c>
      <c r="C1467" s="10" t="s">
        <v>335</v>
      </c>
      <c r="D1467" s="11" t="s">
        <v>471</v>
      </c>
      <c r="E1467" s="12">
        <v>2</v>
      </c>
      <c r="F1467" s="13" t="s">
        <v>230</v>
      </c>
      <c r="G1467" s="11" t="s">
        <v>1985</v>
      </c>
      <c r="H1467" s="14">
        <v>6</v>
      </c>
      <c r="I1467" s="15" t="s">
        <v>2194</v>
      </c>
      <c r="J1467" s="19" t="s">
        <v>8141</v>
      </c>
      <c r="K1467" s="109" t="s">
        <v>8129</v>
      </c>
      <c r="L1467" s="109" t="s">
        <v>8142</v>
      </c>
      <c r="M1467" s="6" t="s">
        <v>8077</v>
      </c>
      <c r="N1467" s="6" t="s">
        <v>8143</v>
      </c>
      <c r="O1467" s="6" t="s">
        <v>8144</v>
      </c>
      <c r="V1467" t="s">
        <v>2348</v>
      </c>
    </row>
    <row r="1468" spans="2:22" hidden="1">
      <c r="B1468" s="9">
        <v>16</v>
      </c>
      <c r="C1468" s="10" t="s">
        <v>335</v>
      </c>
      <c r="D1468" s="11" t="s">
        <v>471</v>
      </c>
      <c r="E1468" s="12">
        <v>2</v>
      </c>
      <c r="F1468" s="13" t="s">
        <v>230</v>
      </c>
      <c r="G1468" s="11" t="s">
        <v>1985</v>
      </c>
      <c r="H1468" s="14">
        <v>10</v>
      </c>
      <c r="I1468" s="15" t="s">
        <v>697</v>
      </c>
      <c r="J1468" s="19" t="s">
        <v>8145</v>
      </c>
      <c r="K1468" s="109" t="s">
        <v>8129</v>
      </c>
      <c r="L1468" s="109" t="s">
        <v>8146</v>
      </c>
      <c r="M1468" s="6" t="s">
        <v>8077</v>
      </c>
      <c r="N1468" s="6" t="s">
        <v>8147</v>
      </c>
      <c r="O1468" s="6" t="s">
        <v>8148</v>
      </c>
      <c r="V1468" t="s">
        <v>1525</v>
      </c>
    </row>
    <row r="1469" spans="2:22" hidden="1">
      <c r="B1469" s="9">
        <v>16</v>
      </c>
      <c r="C1469" s="10" t="s">
        <v>335</v>
      </c>
      <c r="D1469" s="11" t="s">
        <v>471</v>
      </c>
      <c r="E1469" s="12">
        <v>2</v>
      </c>
      <c r="F1469" s="13" t="s">
        <v>230</v>
      </c>
      <c r="G1469" s="11" t="s">
        <v>1985</v>
      </c>
      <c r="H1469" s="14">
        <v>11</v>
      </c>
      <c r="I1469" s="15" t="s">
        <v>2324</v>
      </c>
      <c r="J1469" s="19" t="s">
        <v>8149</v>
      </c>
      <c r="K1469" s="109" t="s">
        <v>8129</v>
      </c>
      <c r="L1469" s="109" t="s">
        <v>8150</v>
      </c>
      <c r="M1469" s="6" t="s">
        <v>8077</v>
      </c>
      <c r="N1469" s="6" t="s">
        <v>8151</v>
      </c>
      <c r="O1469" s="6" t="s">
        <v>8152</v>
      </c>
      <c r="V1469" t="s">
        <v>619</v>
      </c>
    </row>
    <row r="1470" spans="2:22" hidden="1">
      <c r="B1470" s="9">
        <v>16</v>
      </c>
      <c r="C1470" s="10" t="s">
        <v>335</v>
      </c>
      <c r="D1470" s="11" t="s">
        <v>471</v>
      </c>
      <c r="E1470" s="12">
        <v>3</v>
      </c>
      <c r="F1470" s="13" t="s">
        <v>335</v>
      </c>
      <c r="G1470" s="11" t="s">
        <v>1986</v>
      </c>
      <c r="H1470" s="14">
        <v>1</v>
      </c>
      <c r="I1470" s="15" t="s">
        <v>2057</v>
      </c>
      <c r="J1470" s="19" t="s">
        <v>8153</v>
      </c>
      <c r="K1470" s="109" t="s">
        <v>8154</v>
      </c>
      <c r="L1470" s="109" t="s">
        <v>8155</v>
      </c>
      <c r="M1470" s="6" t="s">
        <v>8077</v>
      </c>
      <c r="N1470" s="6" t="s">
        <v>8156</v>
      </c>
      <c r="O1470" s="6" t="s">
        <v>8157</v>
      </c>
      <c r="V1470" t="s">
        <v>1443</v>
      </c>
    </row>
    <row r="1471" spans="2:22" hidden="1">
      <c r="B1471" s="9">
        <v>16</v>
      </c>
      <c r="C1471" s="10" t="s">
        <v>335</v>
      </c>
      <c r="D1471" s="11" t="s">
        <v>471</v>
      </c>
      <c r="E1471" s="12">
        <v>3</v>
      </c>
      <c r="F1471" s="13" t="s">
        <v>335</v>
      </c>
      <c r="G1471" s="11" t="s">
        <v>1986</v>
      </c>
      <c r="H1471" s="14">
        <v>2</v>
      </c>
      <c r="I1471" s="15" t="s">
        <v>2118</v>
      </c>
      <c r="J1471" s="19" t="s">
        <v>8158</v>
      </c>
      <c r="K1471" s="109" t="s">
        <v>8154</v>
      </c>
      <c r="L1471" s="109" t="s">
        <v>8159</v>
      </c>
      <c r="M1471" s="6" t="s">
        <v>8077</v>
      </c>
      <c r="N1471" s="6" t="s">
        <v>8160</v>
      </c>
      <c r="O1471" s="6" t="s">
        <v>8161</v>
      </c>
      <c r="V1471" t="s">
        <v>2226</v>
      </c>
    </row>
    <row r="1472" spans="2:22" hidden="1">
      <c r="B1472" s="9">
        <v>16</v>
      </c>
      <c r="C1472" s="10" t="s">
        <v>335</v>
      </c>
      <c r="D1472" s="11" t="s">
        <v>471</v>
      </c>
      <c r="E1472" s="12">
        <v>3</v>
      </c>
      <c r="F1472" s="13" t="s">
        <v>335</v>
      </c>
      <c r="G1472" s="11" t="s">
        <v>1986</v>
      </c>
      <c r="H1472" s="14">
        <v>3</v>
      </c>
      <c r="I1472" s="15" t="s">
        <v>2195</v>
      </c>
      <c r="J1472" s="19" t="s">
        <v>8162</v>
      </c>
      <c r="K1472" s="109" t="s">
        <v>8154</v>
      </c>
      <c r="L1472" s="109" t="s">
        <v>8163</v>
      </c>
      <c r="M1472" s="6" t="s">
        <v>8077</v>
      </c>
      <c r="N1472" s="6" t="s">
        <v>8164</v>
      </c>
      <c r="O1472" s="6" t="s">
        <v>8165</v>
      </c>
      <c r="V1472" t="s">
        <v>1318</v>
      </c>
    </row>
    <row r="1473" spans="2:22" hidden="1">
      <c r="B1473" s="9">
        <v>16</v>
      </c>
      <c r="C1473" s="10" t="s">
        <v>335</v>
      </c>
      <c r="D1473" s="11" t="s">
        <v>471</v>
      </c>
      <c r="E1473" s="12">
        <v>3</v>
      </c>
      <c r="F1473" s="13" t="s">
        <v>335</v>
      </c>
      <c r="G1473" s="11" t="s">
        <v>1986</v>
      </c>
      <c r="H1473" s="14">
        <v>4</v>
      </c>
      <c r="I1473" s="15" t="s">
        <v>2259</v>
      </c>
      <c r="J1473" s="19" t="s">
        <v>8166</v>
      </c>
      <c r="K1473" s="109" t="s">
        <v>8154</v>
      </c>
      <c r="L1473" s="109" t="s">
        <v>8167</v>
      </c>
      <c r="M1473" s="6" t="s">
        <v>8077</v>
      </c>
      <c r="N1473" s="6" t="s">
        <v>8168</v>
      </c>
      <c r="O1473" s="6" t="s">
        <v>8169</v>
      </c>
      <c r="V1473" t="s">
        <v>1753</v>
      </c>
    </row>
    <row r="1474" spans="2:22" hidden="1">
      <c r="B1474" s="9">
        <v>16</v>
      </c>
      <c r="C1474" s="10" t="s">
        <v>335</v>
      </c>
      <c r="D1474" s="11" t="s">
        <v>471</v>
      </c>
      <c r="E1474" s="12">
        <v>3</v>
      </c>
      <c r="F1474" s="13" t="s">
        <v>335</v>
      </c>
      <c r="G1474" s="11" t="s">
        <v>1986</v>
      </c>
      <c r="H1474" s="14">
        <v>5</v>
      </c>
      <c r="I1474" s="15" t="s">
        <v>2325</v>
      </c>
      <c r="J1474" s="19" t="s">
        <v>8170</v>
      </c>
      <c r="K1474" s="109" t="s">
        <v>8154</v>
      </c>
      <c r="L1474" s="109" t="s">
        <v>8171</v>
      </c>
      <c r="M1474" s="6" t="s">
        <v>8077</v>
      </c>
      <c r="N1474" s="6" t="s">
        <v>8172</v>
      </c>
      <c r="O1474" s="6" t="s">
        <v>8173</v>
      </c>
      <c r="V1474" t="s">
        <v>1858</v>
      </c>
    </row>
    <row r="1475" spans="2:22" hidden="1">
      <c r="B1475" s="9">
        <v>16</v>
      </c>
      <c r="C1475" s="10" t="s">
        <v>335</v>
      </c>
      <c r="D1475" s="11" t="s">
        <v>471</v>
      </c>
      <c r="E1475" s="12">
        <v>4</v>
      </c>
      <c r="F1475" s="13" t="s">
        <v>553</v>
      </c>
      <c r="G1475" s="11" t="s">
        <v>1987</v>
      </c>
      <c r="H1475" s="14">
        <v>1</v>
      </c>
      <c r="I1475" s="15" t="s">
        <v>2119</v>
      </c>
      <c r="J1475" s="19" t="s">
        <v>8174</v>
      </c>
      <c r="K1475" s="109" t="s">
        <v>8175</v>
      </c>
      <c r="L1475" s="109" t="s">
        <v>8176</v>
      </c>
      <c r="M1475" s="6" t="s">
        <v>8077</v>
      </c>
      <c r="N1475" s="6" t="s">
        <v>8177</v>
      </c>
      <c r="O1475" s="6" t="s">
        <v>8178</v>
      </c>
      <c r="V1475" t="s">
        <v>2510</v>
      </c>
    </row>
    <row r="1476" spans="2:22" hidden="1">
      <c r="B1476" s="9">
        <v>16</v>
      </c>
      <c r="C1476" s="10" t="s">
        <v>335</v>
      </c>
      <c r="D1476" s="11" t="s">
        <v>471</v>
      </c>
      <c r="E1476" s="12">
        <v>4</v>
      </c>
      <c r="F1476" s="13" t="s">
        <v>553</v>
      </c>
      <c r="G1476" s="11" t="s">
        <v>1987</v>
      </c>
      <c r="H1476" s="14">
        <v>2</v>
      </c>
      <c r="I1476" s="15" t="s">
        <v>2058</v>
      </c>
      <c r="J1476" s="19" t="s">
        <v>8179</v>
      </c>
      <c r="K1476" s="109" t="s">
        <v>8175</v>
      </c>
      <c r="L1476" s="109" t="s">
        <v>8180</v>
      </c>
      <c r="M1476" s="6" t="s">
        <v>8077</v>
      </c>
      <c r="N1476" s="6" t="s">
        <v>8181</v>
      </c>
      <c r="O1476" s="6" t="s">
        <v>8182</v>
      </c>
      <c r="V1476" t="s">
        <v>1529</v>
      </c>
    </row>
    <row r="1477" spans="2:22" hidden="1">
      <c r="B1477" s="9">
        <v>16</v>
      </c>
      <c r="C1477" s="10" t="s">
        <v>335</v>
      </c>
      <c r="D1477" s="11" t="s">
        <v>471</v>
      </c>
      <c r="E1477" s="12">
        <v>4</v>
      </c>
      <c r="F1477" s="13" t="s">
        <v>553</v>
      </c>
      <c r="G1477" s="11" t="s">
        <v>1987</v>
      </c>
      <c r="H1477" s="14">
        <v>3</v>
      </c>
      <c r="I1477" s="15" t="s">
        <v>2260</v>
      </c>
      <c r="J1477" s="19" t="s">
        <v>8183</v>
      </c>
      <c r="K1477" s="109" t="s">
        <v>8175</v>
      </c>
      <c r="L1477" s="109" t="s">
        <v>8184</v>
      </c>
      <c r="M1477" s="6" t="s">
        <v>8077</v>
      </c>
      <c r="N1477" s="6" t="s">
        <v>8185</v>
      </c>
      <c r="O1477" s="6" t="s">
        <v>8186</v>
      </c>
      <c r="V1477" t="s">
        <v>1430</v>
      </c>
    </row>
    <row r="1478" spans="2:22" hidden="1">
      <c r="B1478" s="9">
        <v>16</v>
      </c>
      <c r="C1478" s="10" t="s">
        <v>335</v>
      </c>
      <c r="D1478" s="11" t="s">
        <v>471</v>
      </c>
      <c r="E1478" s="12">
        <v>4</v>
      </c>
      <c r="F1478" s="13" t="s">
        <v>553</v>
      </c>
      <c r="G1478" s="11" t="s">
        <v>1987</v>
      </c>
      <c r="H1478" s="14">
        <v>4</v>
      </c>
      <c r="I1478" s="15" t="s">
        <v>686</v>
      </c>
      <c r="J1478" s="19" t="s">
        <v>8187</v>
      </c>
      <c r="K1478" s="109" t="s">
        <v>8175</v>
      </c>
      <c r="L1478" s="109" t="s">
        <v>8188</v>
      </c>
      <c r="M1478" s="6" t="s">
        <v>8077</v>
      </c>
      <c r="N1478" s="6" t="s">
        <v>8189</v>
      </c>
      <c r="O1478" s="6" t="s">
        <v>8190</v>
      </c>
      <c r="V1478" t="s">
        <v>743</v>
      </c>
    </row>
    <row r="1479" spans="2:22" hidden="1">
      <c r="B1479" s="9">
        <v>16</v>
      </c>
      <c r="C1479" s="10" t="s">
        <v>335</v>
      </c>
      <c r="D1479" s="11" t="s">
        <v>471</v>
      </c>
      <c r="E1479" s="12">
        <v>5</v>
      </c>
      <c r="F1479" s="13" t="s">
        <v>595</v>
      </c>
      <c r="G1479" s="11" t="s">
        <v>1988</v>
      </c>
      <c r="H1479" s="14">
        <v>1</v>
      </c>
      <c r="I1479" s="15" t="s">
        <v>595</v>
      </c>
      <c r="J1479" s="19" t="s">
        <v>8191</v>
      </c>
      <c r="K1479" s="109" t="s">
        <v>8192</v>
      </c>
      <c r="L1479" s="109" t="s">
        <v>8193</v>
      </c>
      <c r="M1479" s="6" t="s">
        <v>8077</v>
      </c>
      <c r="N1479" s="6" t="s">
        <v>8194</v>
      </c>
      <c r="O1479" s="6" t="s">
        <v>8195</v>
      </c>
      <c r="V1479" t="s">
        <v>1508</v>
      </c>
    </row>
    <row r="1480" spans="2:22" hidden="1">
      <c r="B1480" s="9">
        <v>16</v>
      </c>
      <c r="C1480" s="10" t="s">
        <v>335</v>
      </c>
      <c r="D1480" s="11" t="s">
        <v>471</v>
      </c>
      <c r="E1480" s="12">
        <v>5</v>
      </c>
      <c r="F1480" s="13" t="s">
        <v>595</v>
      </c>
      <c r="G1480" s="11" t="s">
        <v>1988</v>
      </c>
      <c r="H1480" s="14">
        <v>2</v>
      </c>
      <c r="I1480" s="15" t="s">
        <v>735</v>
      </c>
      <c r="J1480" s="19" t="s">
        <v>8196</v>
      </c>
      <c r="K1480" s="109" t="s">
        <v>8192</v>
      </c>
      <c r="L1480" s="109" t="s">
        <v>8197</v>
      </c>
      <c r="M1480" s="6" t="s">
        <v>8077</v>
      </c>
      <c r="N1480" s="6" t="s">
        <v>8198</v>
      </c>
      <c r="O1480" s="6" t="s">
        <v>8199</v>
      </c>
      <c r="V1480" t="s">
        <v>2496</v>
      </c>
    </row>
    <row r="1481" spans="2:22" hidden="1">
      <c r="B1481" s="9">
        <v>16</v>
      </c>
      <c r="C1481" s="10" t="s">
        <v>335</v>
      </c>
      <c r="D1481" s="11" t="s">
        <v>471</v>
      </c>
      <c r="E1481" s="12">
        <v>5</v>
      </c>
      <c r="F1481" s="13" t="s">
        <v>595</v>
      </c>
      <c r="G1481" s="11" t="s">
        <v>1988</v>
      </c>
      <c r="H1481" s="14">
        <v>3</v>
      </c>
      <c r="I1481" s="15" t="s">
        <v>2120</v>
      </c>
      <c r="J1481" s="19" t="s">
        <v>8200</v>
      </c>
      <c r="K1481" s="109" t="s">
        <v>8192</v>
      </c>
      <c r="L1481" s="109" t="s">
        <v>8201</v>
      </c>
      <c r="M1481" s="6" t="s">
        <v>8077</v>
      </c>
      <c r="N1481" s="6" t="s">
        <v>8202</v>
      </c>
      <c r="O1481" s="6" t="s">
        <v>8203</v>
      </c>
      <c r="V1481" t="s">
        <v>2508</v>
      </c>
    </row>
    <row r="1482" spans="2:22" hidden="1">
      <c r="B1482" s="9">
        <v>16</v>
      </c>
      <c r="C1482" s="10" t="s">
        <v>335</v>
      </c>
      <c r="D1482" s="11" t="s">
        <v>471</v>
      </c>
      <c r="E1482" s="12">
        <v>5</v>
      </c>
      <c r="F1482" s="13" t="s">
        <v>595</v>
      </c>
      <c r="G1482" s="11" t="s">
        <v>1988</v>
      </c>
      <c r="H1482" s="14">
        <v>4</v>
      </c>
      <c r="I1482" s="15" t="s">
        <v>2196</v>
      </c>
      <c r="J1482" s="19" t="s">
        <v>8204</v>
      </c>
      <c r="K1482" s="109" t="s">
        <v>8192</v>
      </c>
      <c r="L1482" s="109" t="s">
        <v>8205</v>
      </c>
      <c r="M1482" s="6" t="s">
        <v>8077</v>
      </c>
      <c r="N1482" s="6" t="s">
        <v>8206</v>
      </c>
      <c r="O1482" s="6" t="s">
        <v>8207</v>
      </c>
      <c r="V1482" t="s">
        <v>2344</v>
      </c>
    </row>
    <row r="1483" spans="2:22" hidden="1">
      <c r="B1483" s="9">
        <v>16</v>
      </c>
      <c r="C1483" s="10" t="s">
        <v>335</v>
      </c>
      <c r="D1483" s="11" t="s">
        <v>471</v>
      </c>
      <c r="E1483" s="12">
        <v>5</v>
      </c>
      <c r="F1483" s="13" t="s">
        <v>595</v>
      </c>
      <c r="G1483" s="11" t="s">
        <v>1988</v>
      </c>
      <c r="H1483" s="14">
        <v>5</v>
      </c>
      <c r="I1483" s="15" t="s">
        <v>2326</v>
      </c>
      <c r="J1483" s="19" t="s">
        <v>8208</v>
      </c>
      <c r="K1483" s="109" t="s">
        <v>8192</v>
      </c>
      <c r="L1483" s="109" t="s">
        <v>8209</v>
      </c>
      <c r="M1483" s="6" t="s">
        <v>8077</v>
      </c>
      <c r="N1483" s="6" t="s">
        <v>8210</v>
      </c>
      <c r="O1483" s="6" t="s">
        <v>8211</v>
      </c>
      <c r="V1483" t="s">
        <v>1882</v>
      </c>
    </row>
    <row r="1484" spans="2:22" hidden="1">
      <c r="B1484" s="9">
        <v>16</v>
      </c>
      <c r="C1484" s="10" t="s">
        <v>335</v>
      </c>
      <c r="D1484" s="11" t="s">
        <v>471</v>
      </c>
      <c r="E1484" s="12">
        <v>5</v>
      </c>
      <c r="F1484" s="13" t="s">
        <v>595</v>
      </c>
      <c r="G1484" s="11" t="s">
        <v>1988</v>
      </c>
      <c r="H1484" s="14">
        <v>6</v>
      </c>
      <c r="I1484" s="15" t="s">
        <v>2381</v>
      </c>
      <c r="J1484" s="19" t="s">
        <v>8212</v>
      </c>
      <c r="K1484" s="109" t="s">
        <v>8192</v>
      </c>
      <c r="L1484" s="109" t="s">
        <v>8213</v>
      </c>
      <c r="M1484" s="6" t="s">
        <v>8077</v>
      </c>
      <c r="N1484" s="6" t="s">
        <v>8214</v>
      </c>
      <c r="O1484" s="6" t="s">
        <v>8215</v>
      </c>
      <c r="V1484" t="s">
        <v>1607</v>
      </c>
    </row>
    <row r="1485" spans="2:22" hidden="1">
      <c r="B1485" s="9">
        <v>16</v>
      </c>
      <c r="C1485" s="10" t="s">
        <v>335</v>
      </c>
      <c r="D1485" s="11" t="s">
        <v>471</v>
      </c>
      <c r="E1485" s="12">
        <v>5</v>
      </c>
      <c r="F1485" s="13" t="s">
        <v>595</v>
      </c>
      <c r="G1485" s="11" t="s">
        <v>1988</v>
      </c>
      <c r="H1485" s="14">
        <v>7</v>
      </c>
      <c r="I1485" s="15" t="s">
        <v>2473</v>
      </c>
      <c r="J1485" s="19" t="s">
        <v>8216</v>
      </c>
      <c r="K1485" s="109" t="s">
        <v>8192</v>
      </c>
      <c r="L1485" s="109" t="s">
        <v>8217</v>
      </c>
      <c r="M1485" s="6" t="s">
        <v>8077</v>
      </c>
      <c r="N1485" s="6" t="s">
        <v>8218</v>
      </c>
      <c r="O1485" s="6" t="s">
        <v>8219</v>
      </c>
      <c r="V1485" t="s">
        <v>2497</v>
      </c>
    </row>
    <row r="1486" spans="2:22" hidden="1">
      <c r="B1486" s="9">
        <v>16</v>
      </c>
      <c r="C1486" s="10" t="s">
        <v>335</v>
      </c>
      <c r="D1486" s="11" t="s">
        <v>471</v>
      </c>
      <c r="E1486" s="12">
        <v>5</v>
      </c>
      <c r="F1486" s="13" t="s">
        <v>595</v>
      </c>
      <c r="G1486" s="11" t="s">
        <v>1988</v>
      </c>
      <c r="H1486" s="14">
        <v>8</v>
      </c>
      <c r="I1486" s="15" t="s">
        <v>2506</v>
      </c>
      <c r="J1486" s="19" t="s">
        <v>8220</v>
      </c>
      <c r="K1486" s="109" t="s">
        <v>8192</v>
      </c>
      <c r="L1486" s="109" t="s">
        <v>8221</v>
      </c>
      <c r="M1486" s="6" t="s">
        <v>8077</v>
      </c>
      <c r="N1486" s="6" t="s">
        <v>8222</v>
      </c>
      <c r="O1486" s="6" t="s">
        <v>8223</v>
      </c>
      <c r="V1486" t="s">
        <v>2465</v>
      </c>
    </row>
    <row r="1487" spans="2:22" hidden="1">
      <c r="B1487" s="9">
        <v>16</v>
      </c>
      <c r="C1487" s="10" t="s">
        <v>335</v>
      </c>
      <c r="D1487" s="11" t="s">
        <v>471</v>
      </c>
      <c r="E1487" s="12">
        <v>5</v>
      </c>
      <c r="F1487" s="13" t="s">
        <v>595</v>
      </c>
      <c r="G1487" s="11" t="s">
        <v>1988</v>
      </c>
      <c r="H1487" s="14">
        <v>9</v>
      </c>
      <c r="I1487" s="15" t="s">
        <v>2536</v>
      </c>
      <c r="J1487" s="19" t="s">
        <v>8224</v>
      </c>
      <c r="K1487" s="109" t="s">
        <v>8192</v>
      </c>
      <c r="L1487" s="109" t="s">
        <v>8225</v>
      </c>
      <c r="M1487" s="6" t="s">
        <v>8077</v>
      </c>
      <c r="N1487" s="6" t="s">
        <v>8226</v>
      </c>
      <c r="O1487" s="6" t="s">
        <v>8227</v>
      </c>
      <c r="V1487" t="s">
        <v>1169</v>
      </c>
    </row>
    <row r="1488" spans="2:22" hidden="1">
      <c r="B1488" s="9">
        <v>16</v>
      </c>
      <c r="C1488" s="10" t="s">
        <v>335</v>
      </c>
      <c r="D1488" s="11" t="s">
        <v>471</v>
      </c>
      <c r="E1488" s="12">
        <v>5</v>
      </c>
      <c r="F1488" s="13" t="s">
        <v>595</v>
      </c>
      <c r="G1488" s="11" t="s">
        <v>1988</v>
      </c>
      <c r="H1488" s="14">
        <v>10</v>
      </c>
      <c r="I1488" s="15" t="s">
        <v>2261</v>
      </c>
      <c r="J1488" s="19" t="s">
        <v>8228</v>
      </c>
      <c r="K1488" s="109" t="s">
        <v>8192</v>
      </c>
      <c r="L1488" s="109" t="s">
        <v>8229</v>
      </c>
      <c r="M1488" s="6" t="s">
        <v>8077</v>
      </c>
      <c r="N1488" s="6" t="s">
        <v>8230</v>
      </c>
      <c r="O1488" s="6" t="s">
        <v>8231</v>
      </c>
      <c r="V1488" t="s">
        <v>2294</v>
      </c>
    </row>
    <row r="1489" spans="2:22" hidden="1">
      <c r="B1489" s="9">
        <v>16</v>
      </c>
      <c r="C1489" s="10" t="s">
        <v>335</v>
      </c>
      <c r="D1489" s="11" t="s">
        <v>471</v>
      </c>
      <c r="E1489" s="12">
        <v>5</v>
      </c>
      <c r="F1489" s="13" t="s">
        <v>595</v>
      </c>
      <c r="G1489" s="11" t="s">
        <v>1988</v>
      </c>
      <c r="H1489" s="14">
        <v>11</v>
      </c>
      <c r="I1489" s="15" t="s">
        <v>2563</v>
      </c>
      <c r="J1489" s="19" t="s">
        <v>8232</v>
      </c>
      <c r="K1489" s="109" t="s">
        <v>8192</v>
      </c>
      <c r="L1489" s="109" t="s">
        <v>8233</v>
      </c>
      <c r="M1489" s="6" t="s">
        <v>8077</v>
      </c>
      <c r="N1489" s="6" t="s">
        <v>8234</v>
      </c>
      <c r="O1489" s="6" t="s">
        <v>8235</v>
      </c>
      <c r="V1489" t="s">
        <v>1630</v>
      </c>
    </row>
    <row r="1490" spans="2:22" hidden="1">
      <c r="B1490" s="9">
        <v>16</v>
      </c>
      <c r="C1490" s="10" t="s">
        <v>335</v>
      </c>
      <c r="D1490" s="11" t="s">
        <v>471</v>
      </c>
      <c r="E1490" s="12">
        <v>6</v>
      </c>
      <c r="F1490" s="13" t="s">
        <v>424</v>
      </c>
      <c r="G1490" s="11" t="s">
        <v>1989</v>
      </c>
      <c r="H1490" s="14">
        <v>1</v>
      </c>
      <c r="I1490" s="15" t="s">
        <v>2059</v>
      </c>
      <c r="J1490" s="19" t="s">
        <v>8236</v>
      </c>
      <c r="K1490" s="109" t="s">
        <v>8237</v>
      </c>
      <c r="L1490" s="109" t="s">
        <v>8238</v>
      </c>
      <c r="M1490" s="6" t="s">
        <v>8077</v>
      </c>
      <c r="N1490" s="6" t="s">
        <v>8239</v>
      </c>
      <c r="O1490" s="6" t="s">
        <v>8240</v>
      </c>
      <c r="V1490" t="s">
        <v>1827</v>
      </c>
    </row>
    <row r="1491" spans="2:22" hidden="1">
      <c r="B1491" s="9">
        <v>16</v>
      </c>
      <c r="C1491" s="10" t="s">
        <v>335</v>
      </c>
      <c r="D1491" s="11" t="s">
        <v>471</v>
      </c>
      <c r="E1491" s="12">
        <v>6</v>
      </c>
      <c r="F1491" s="13" t="s">
        <v>424</v>
      </c>
      <c r="G1491" s="11" t="s">
        <v>1989</v>
      </c>
      <c r="H1491" s="14">
        <v>2</v>
      </c>
      <c r="I1491" s="15" t="s">
        <v>2121</v>
      </c>
      <c r="J1491" s="19" t="s">
        <v>8241</v>
      </c>
      <c r="K1491" s="109" t="s">
        <v>8237</v>
      </c>
      <c r="L1491" s="109" t="s">
        <v>8242</v>
      </c>
      <c r="M1491" s="6" t="s">
        <v>8077</v>
      </c>
      <c r="N1491" s="6" t="s">
        <v>8243</v>
      </c>
      <c r="O1491" s="6" t="s">
        <v>8244</v>
      </c>
      <c r="V1491" t="s">
        <v>1716</v>
      </c>
    </row>
    <row r="1492" spans="2:22" hidden="1">
      <c r="B1492" s="9">
        <v>16</v>
      </c>
      <c r="C1492" s="10" t="s">
        <v>335</v>
      </c>
      <c r="D1492" s="11" t="s">
        <v>471</v>
      </c>
      <c r="E1492" s="12">
        <v>6</v>
      </c>
      <c r="F1492" s="13" t="s">
        <v>424</v>
      </c>
      <c r="G1492" s="11" t="s">
        <v>1989</v>
      </c>
      <c r="H1492" s="14">
        <v>3</v>
      </c>
      <c r="I1492" s="15" t="s">
        <v>2197</v>
      </c>
      <c r="J1492" s="19" t="s">
        <v>8245</v>
      </c>
      <c r="K1492" s="109" t="s">
        <v>8237</v>
      </c>
      <c r="L1492" s="109" t="s">
        <v>8246</v>
      </c>
      <c r="M1492" s="6" t="s">
        <v>8077</v>
      </c>
      <c r="N1492" s="6" t="s">
        <v>8247</v>
      </c>
      <c r="O1492" s="6" t="s">
        <v>8248</v>
      </c>
      <c r="V1492" t="s">
        <v>1719</v>
      </c>
    </row>
    <row r="1493" spans="2:22" hidden="1">
      <c r="B1493" s="9">
        <v>16</v>
      </c>
      <c r="C1493" s="10" t="s">
        <v>335</v>
      </c>
      <c r="D1493" s="11" t="s">
        <v>471</v>
      </c>
      <c r="E1493" s="12">
        <v>6</v>
      </c>
      <c r="F1493" s="13" t="s">
        <v>424</v>
      </c>
      <c r="G1493" s="11" t="s">
        <v>1989</v>
      </c>
      <c r="H1493" s="14">
        <v>4</v>
      </c>
      <c r="I1493" s="15" t="s">
        <v>1214</v>
      </c>
      <c r="J1493" s="19" t="s">
        <v>8249</v>
      </c>
      <c r="K1493" s="109" t="s">
        <v>8237</v>
      </c>
      <c r="L1493" s="109" t="s">
        <v>8250</v>
      </c>
      <c r="M1493" s="6" t="s">
        <v>8077</v>
      </c>
      <c r="N1493" s="6" t="s">
        <v>8251</v>
      </c>
      <c r="O1493" s="6" t="s">
        <v>8252</v>
      </c>
      <c r="V1493" t="s">
        <v>370</v>
      </c>
    </row>
    <row r="1494" spans="2:22" hidden="1">
      <c r="B1494" s="9">
        <v>16</v>
      </c>
      <c r="C1494" s="10" t="s">
        <v>335</v>
      </c>
      <c r="D1494" s="11" t="s">
        <v>471</v>
      </c>
      <c r="E1494" s="12">
        <v>6</v>
      </c>
      <c r="F1494" s="13" t="s">
        <v>424</v>
      </c>
      <c r="G1494" s="11" t="s">
        <v>1989</v>
      </c>
      <c r="H1494" s="14">
        <v>5</v>
      </c>
      <c r="I1494" s="15" t="s">
        <v>2327</v>
      </c>
      <c r="J1494" s="19" t="s">
        <v>8253</v>
      </c>
      <c r="K1494" s="109" t="s">
        <v>8237</v>
      </c>
      <c r="L1494" s="109" t="s">
        <v>8254</v>
      </c>
      <c r="M1494" s="6" t="s">
        <v>8077</v>
      </c>
      <c r="N1494" s="6" t="s">
        <v>8255</v>
      </c>
      <c r="O1494" s="6" t="s">
        <v>8256</v>
      </c>
      <c r="V1494" t="s">
        <v>380</v>
      </c>
    </row>
    <row r="1495" spans="2:22" hidden="1">
      <c r="B1495" s="9">
        <v>16</v>
      </c>
      <c r="C1495" s="10" t="s">
        <v>335</v>
      </c>
      <c r="D1495" s="11" t="s">
        <v>471</v>
      </c>
      <c r="E1495" s="12">
        <v>6</v>
      </c>
      <c r="F1495" s="13" t="s">
        <v>424</v>
      </c>
      <c r="G1495" s="11" t="s">
        <v>1989</v>
      </c>
      <c r="H1495" s="14">
        <v>6</v>
      </c>
      <c r="I1495" s="15" t="s">
        <v>2382</v>
      </c>
      <c r="J1495" s="19" t="s">
        <v>8257</v>
      </c>
      <c r="K1495" s="109" t="s">
        <v>8237</v>
      </c>
      <c r="L1495" s="109" t="s">
        <v>8258</v>
      </c>
      <c r="M1495" s="6" t="s">
        <v>8077</v>
      </c>
      <c r="N1495" s="6" t="s">
        <v>8259</v>
      </c>
      <c r="O1495" s="6" t="s">
        <v>8260</v>
      </c>
      <c r="V1495" t="s">
        <v>2436</v>
      </c>
    </row>
    <row r="1496" spans="2:22">
      <c r="B1496" s="9">
        <v>16</v>
      </c>
      <c r="C1496" s="10" t="s">
        <v>335</v>
      </c>
      <c r="D1496" s="11" t="s">
        <v>471</v>
      </c>
      <c r="E1496" s="12">
        <v>7</v>
      </c>
      <c r="F1496" s="13" t="s">
        <v>506</v>
      </c>
      <c r="G1496" s="11" t="s">
        <v>1990</v>
      </c>
      <c r="H1496" s="14">
        <v>1</v>
      </c>
      <c r="I1496" s="15" t="s">
        <v>376</v>
      </c>
      <c r="J1496" s="19" t="s">
        <v>8261</v>
      </c>
      <c r="K1496" s="109" t="s">
        <v>8262</v>
      </c>
      <c r="L1496" s="109" t="s">
        <v>8263</v>
      </c>
      <c r="M1496" s="6" t="s">
        <v>8077</v>
      </c>
      <c r="N1496" s="6" t="s">
        <v>8264</v>
      </c>
      <c r="O1496" s="6" t="s">
        <v>8265</v>
      </c>
      <c r="V1496" t="s">
        <v>2480</v>
      </c>
    </row>
    <row r="1497" spans="2:22">
      <c r="B1497" s="9">
        <v>16</v>
      </c>
      <c r="C1497" s="10" t="s">
        <v>335</v>
      </c>
      <c r="D1497" s="11" t="s">
        <v>471</v>
      </c>
      <c r="E1497" s="12">
        <v>7</v>
      </c>
      <c r="F1497" s="13" t="s">
        <v>506</v>
      </c>
      <c r="G1497" s="11" t="s">
        <v>1990</v>
      </c>
      <c r="H1497" s="14">
        <v>2</v>
      </c>
      <c r="I1497" s="15" t="s">
        <v>2198</v>
      </c>
      <c r="J1497" s="19" t="s">
        <v>8266</v>
      </c>
      <c r="K1497" s="109" t="s">
        <v>8262</v>
      </c>
      <c r="L1497" s="109" t="s">
        <v>8267</v>
      </c>
      <c r="M1497" s="6" t="s">
        <v>8077</v>
      </c>
      <c r="N1497" s="6" t="s">
        <v>8268</v>
      </c>
      <c r="O1497" s="6" t="s">
        <v>8269</v>
      </c>
      <c r="V1497" t="s">
        <v>2506</v>
      </c>
    </row>
    <row r="1498" spans="2:22">
      <c r="B1498" s="9">
        <v>16</v>
      </c>
      <c r="C1498" s="10" t="s">
        <v>335</v>
      </c>
      <c r="D1498" s="11" t="s">
        <v>471</v>
      </c>
      <c r="E1498" s="12">
        <v>7</v>
      </c>
      <c r="F1498" s="13" t="s">
        <v>506</v>
      </c>
      <c r="G1498" s="11" t="s">
        <v>1990</v>
      </c>
      <c r="H1498" s="14">
        <v>3</v>
      </c>
      <c r="I1498" s="15" t="s">
        <v>2262</v>
      </c>
      <c r="J1498" s="19" t="s">
        <v>8270</v>
      </c>
      <c r="K1498" s="109" t="s">
        <v>8262</v>
      </c>
      <c r="L1498" s="109" t="s">
        <v>8271</v>
      </c>
      <c r="M1498" s="6" t="s">
        <v>8077</v>
      </c>
      <c r="N1498" s="6" t="s">
        <v>8272</v>
      </c>
      <c r="O1498" s="6" t="s">
        <v>8273</v>
      </c>
      <c r="V1498" t="s">
        <v>1631</v>
      </c>
    </row>
    <row r="1499" spans="2:22">
      <c r="B1499" s="9">
        <v>16</v>
      </c>
      <c r="C1499" s="10" t="s">
        <v>335</v>
      </c>
      <c r="D1499" s="11" t="s">
        <v>471</v>
      </c>
      <c r="E1499" s="12">
        <v>7</v>
      </c>
      <c r="F1499" s="13" t="s">
        <v>506</v>
      </c>
      <c r="G1499" s="11" t="s">
        <v>1990</v>
      </c>
      <c r="H1499" s="14">
        <v>4</v>
      </c>
      <c r="I1499" s="15" t="s">
        <v>2328</v>
      </c>
      <c r="J1499" s="19" t="s">
        <v>8274</v>
      </c>
      <c r="K1499" s="109" t="s">
        <v>8262</v>
      </c>
      <c r="L1499" s="109" t="s">
        <v>8275</v>
      </c>
      <c r="M1499" s="6" t="s">
        <v>8077</v>
      </c>
      <c r="N1499" s="6" t="s">
        <v>8276</v>
      </c>
      <c r="O1499" s="6" t="s">
        <v>8277</v>
      </c>
      <c r="V1499" t="s">
        <v>1688</v>
      </c>
    </row>
    <row r="1500" spans="2:22">
      <c r="B1500" s="9">
        <v>16</v>
      </c>
      <c r="C1500" s="10" t="s">
        <v>335</v>
      </c>
      <c r="D1500" s="11" t="s">
        <v>471</v>
      </c>
      <c r="E1500" s="12">
        <v>7</v>
      </c>
      <c r="F1500" s="13" t="s">
        <v>506</v>
      </c>
      <c r="G1500" s="11" t="s">
        <v>1990</v>
      </c>
      <c r="H1500" s="14">
        <v>5</v>
      </c>
      <c r="I1500" s="15" t="s">
        <v>2383</v>
      </c>
      <c r="J1500" s="19" t="s">
        <v>8278</v>
      </c>
      <c r="K1500" s="109" t="s">
        <v>8262</v>
      </c>
      <c r="L1500" s="109" t="s">
        <v>8279</v>
      </c>
      <c r="M1500" s="6" t="s">
        <v>8077</v>
      </c>
      <c r="N1500" s="6" t="s">
        <v>8280</v>
      </c>
      <c r="O1500" s="6" t="s">
        <v>8281</v>
      </c>
      <c r="V1500" t="s">
        <v>2347</v>
      </c>
    </row>
    <row r="1501" spans="2:22">
      <c r="B1501" s="9">
        <v>16</v>
      </c>
      <c r="C1501" s="10" t="s">
        <v>335</v>
      </c>
      <c r="D1501" s="11" t="s">
        <v>471</v>
      </c>
      <c r="E1501" s="12">
        <v>7</v>
      </c>
      <c r="F1501" s="13" t="s">
        <v>506</v>
      </c>
      <c r="G1501" s="11" t="s">
        <v>1990</v>
      </c>
      <c r="H1501" s="14">
        <v>6</v>
      </c>
      <c r="I1501" s="15" t="s">
        <v>1776</v>
      </c>
      <c r="J1501" s="19" t="s">
        <v>8282</v>
      </c>
      <c r="K1501" s="109" t="s">
        <v>8262</v>
      </c>
      <c r="L1501" s="109" t="s">
        <v>8283</v>
      </c>
      <c r="M1501" s="6" t="s">
        <v>8077</v>
      </c>
      <c r="N1501" s="6" t="s">
        <v>8284</v>
      </c>
      <c r="O1501" s="6" t="s">
        <v>8285</v>
      </c>
      <c r="V1501" t="s">
        <v>1595</v>
      </c>
    </row>
    <row r="1502" spans="2:22">
      <c r="B1502" s="9">
        <v>16</v>
      </c>
      <c r="C1502" s="10" t="s">
        <v>335</v>
      </c>
      <c r="D1502" s="11" t="s">
        <v>471</v>
      </c>
      <c r="E1502" s="12">
        <v>7</v>
      </c>
      <c r="F1502" s="13" t="s">
        <v>506</v>
      </c>
      <c r="G1502" s="11" t="s">
        <v>1990</v>
      </c>
      <c r="H1502" s="14">
        <v>7</v>
      </c>
      <c r="I1502" s="15" t="s">
        <v>2431</v>
      </c>
      <c r="J1502" s="141">
        <v>160707</v>
      </c>
      <c r="K1502" s="109" t="str">
        <f>_xlfn.CONCAT(Tab_UBIGEO[[#This Row],[Departamento]],Tab_UBIGEO[[#This Row],[Provincia]])</f>
        <v>LoretoDatem del Marañon</v>
      </c>
      <c r="L1502" s="109" t="str">
        <f>_xlfn.CONCAT(Tab_UBIGEO[[#This Row],[Provincia]],Tab_UBIGEO[[#This Row],[Distrito]])</f>
        <v>Datem del MarañonRosa Panduro</v>
      </c>
      <c r="M1502" s="6" t="s">
        <v>8077</v>
      </c>
      <c r="N1502" s="6" t="s">
        <v>8156</v>
      </c>
      <c r="O1502" s="6" t="s">
        <v>8286</v>
      </c>
      <c r="V1502" t="s">
        <v>1677</v>
      </c>
    </row>
    <row r="1503" spans="2:22">
      <c r="B1503" s="9">
        <v>16</v>
      </c>
      <c r="C1503" s="10" t="s">
        <v>335</v>
      </c>
      <c r="D1503" s="11" t="s">
        <v>471</v>
      </c>
      <c r="E1503" s="12">
        <v>7</v>
      </c>
      <c r="F1503" s="13" t="s">
        <v>506</v>
      </c>
      <c r="G1503" s="11" t="s">
        <v>1990</v>
      </c>
      <c r="H1503" s="14">
        <v>8</v>
      </c>
      <c r="I1503" s="15" t="s">
        <v>2474</v>
      </c>
      <c r="J1503" s="141">
        <v>160708</v>
      </c>
      <c r="K1503" s="109" t="str">
        <f>_xlfn.CONCAT(Tab_UBIGEO[[#This Row],[Departamento]],Tab_UBIGEO[[#This Row],[Provincia]])</f>
        <v>LoretoDatem del Marañon</v>
      </c>
      <c r="L1503" s="109" t="str">
        <f>_xlfn.CONCAT(Tab_UBIGEO[[#This Row],[Provincia]],Tab_UBIGEO[[#This Row],[Distrito]])</f>
        <v>Datem del MarañonYaguas</v>
      </c>
      <c r="M1503" s="6" t="s">
        <v>8077</v>
      </c>
      <c r="N1503" s="6" t="s">
        <v>8160</v>
      </c>
      <c r="O1503" s="6" t="s">
        <v>8287</v>
      </c>
      <c r="V1503" t="s">
        <v>1222</v>
      </c>
    </row>
    <row r="1504" spans="2:22" hidden="1">
      <c r="B1504" s="9">
        <v>17</v>
      </c>
      <c r="C1504" s="10" t="s">
        <v>345</v>
      </c>
      <c r="D1504" s="11" t="s">
        <v>472</v>
      </c>
      <c r="E1504" s="12">
        <v>1</v>
      </c>
      <c r="F1504" s="13" t="s">
        <v>531</v>
      </c>
      <c r="G1504" s="11" t="s">
        <v>1991</v>
      </c>
      <c r="H1504" s="14">
        <v>1</v>
      </c>
      <c r="I1504" s="15" t="s">
        <v>531</v>
      </c>
      <c r="J1504" s="19" t="s">
        <v>8288</v>
      </c>
      <c r="K1504" s="109" t="s">
        <v>8289</v>
      </c>
      <c r="L1504" s="109" t="s">
        <v>8290</v>
      </c>
      <c r="M1504" s="6" t="s">
        <v>8291</v>
      </c>
      <c r="N1504" s="6" t="s">
        <v>8292</v>
      </c>
      <c r="O1504" s="6" t="s">
        <v>8293</v>
      </c>
      <c r="V1504" t="s">
        <v>642</v>
      </c>
    </row>
    <row r="1505" spans="2:22" hidden="1">
      <c r="B1505" s="9">
        <v>17</v>
      </c>
      <c r="C1505" s="10" t="s">
        <v>345</v>
      </c>
      <c r="D1505" s="11" t="s">
        <v>472</v>
      </c>
      <c r="E1505" s="12">
        <v>1</v>
      </c>
      <c r="F1505" s="13" t="s">
        <v>531</v>
      </c>
      <c r="G1505" s="11" t="s">
        <v>1991</v>
      </c>
      <c r="H1505" s="14">
        <v>2</v>
      </c>
      <c r="I1505" s="15" t="s">
        <v>2060</v>
      </c>
      <c r="J1505" s="19" t="s">
        <v>8294</v>
      </c>
      <c r="K1505" s="109" t="s">
        <v>8289</v>
      </c>
      <c r="L1505" s="109" t="s">
        <v>8295</v>
      </c>
      <c r="M1505" s="6" t="s">
        <v>8291</v>
      </c>
      <c r="N1505" s="6" t="s">
        <v>8296</v>
      </c>
      <c r="O1505" s="6" t="s">
        <v>8297</v>
      </c>
      <c r="V1505" t="s">
        <v>2494</v>
      </c>
    </row>
    <row r="1506" spans="2:22" hidden="1">
      <c r="B1506" s="9">
        <v>17</v>
      </c>
      <c r="C1506" s="10" t="s">
        <v>345</v>
      </c>
      <c r="D1506" s="11" t="s">
        <v>472</v>
      </c>
      <c r="E1506" s="12">
        <v>1</v>
      </c>
      <c r="F1506" s="13" t="s">
        <v>531</v>
      </c>
      <c r="G1506" s="11" t="s">
        <v>1991</v>
      </c>
      <c r="H1506" s="14">
        <v>3</v>
      </c>
      <c r="I1506" s="15" t="s">
        <v>2199</v>
      </c>
      <c r="J1506" s="19" t="s">
        <v>8298</v>
      </c>
      <c r="K1506" s="109" t="s">
        <v>8289</v>
      </c>
      <c r="L1506" s="109" t="s">
        <v>8299</v>
      </c>
      <c r="M1506" s="6" t="s">
        <v>8291</v>
      </c>
      <c r="N1506" s="6" t="s">
        <v>8300</v>
      </c>
      <c r="O1506" s="6" t="s">
        <v>8301</v>
      </c>
      <c r="V1506" t="s">
        <v>616</v>
      </c>
    </row>
    <row r="1507" spans="2:22" hidden="1">
      <c r="B1507" s="9">
        <v>17</v>
      </c>
      <c r="C1507" s="10" t="s">
        <v>345</v>
      </c>
      <c r="D1507" s="11" t="s">
        <v>472</v>
      </c>
      <c r="E1507" s="12">
        <v>1</v>
      </c>
      <c r="F1507" s="13" t="s">
        <v>531</v>
      </c>
      <c r="G1507" s="11" t="s">
        <v>1991</v>
      </c>
      <c r="H1507" s="14">
        <v>4</v>
      </c>
      <c r="I1507" s="15" t="s">
        <v>2122</v>
      </c>
      <c r="J1507" s="19" t="s">
        <v>8302</v>
      </c>
      <c r="K1507" s="109" t="s">
        <v>8289</v>
      </c>
      <c r="L1507" s="109" t="s">
        <v>8303</v>
      </c>
      <c r="M1507" s="6" t="s">
        <v>8291</v>
      </c>
      <c r="N1507" s="6" t="s">
        <v>8304</v>
      </c>
      <c r="O1507" s="6" t="s">
        <v>8305</v>
      </c>
      <c r="V1507" t="s">
        <v>2559</v>
      </c>
    </row>
    <row r="1508" spans="2:22" hidden="1">
      <c r="B1508" s="9">
        <v>17</v>
      </c>
      <c r="C1508" s="10" t="s">
        <v>345</v>
      </c>
      <c r="D1508" s="11" t="s">
        <v>472</v>
      </c>
      <c r="E1508" s="12">
        <v>2</v>
      </c>
      <c r="F1508" s="13" t="s">
        <v>491</v>
      </c>
      <c r="G1508" s="11" t="s">
        <v>1992</v>
      </c>
      <c r="H1508" s="14">
        <v>1</v>
      </c>
      <c r="I1508" s="15" t="s">
        <v>491</v>
      </c>
      <c r="J1508" s="19" t="s">
        <v>8306</v>
      </c>
      <c r="K1508" s="109" t="s">
        <v>8307</v>
      </c>
      <c r="L1508" s="109" t="s">
        <v>8308</v>
      </c>
      <c r="M1508" s="6" t="s">
        <v>8291</v>
      </c>
      <c r="N1508" s="6" t="s">
        <v>8309</v>
      </c>
      <c r="O1508" s="6" t="s">
        <v>8310</v>
      </c>
      <c r="V1508" t="s">
        <v>1609</v>
      </c>
    </row>
    <row r="1509" spans="2:22" hidden="1">
      <c r="B1509" s="9">
        <v>17</v>
      </c>
      <c r="C1509" s="10" t="s">
        <v>345</v>
      </c>
      <c r="D1509" s="11" t="s">
        <v>472</v>
      </c>
      <c r="E1509" s="12">
        <v>2</v>
      </c>
      <c r="F1509" s="13" t="s">
        <v>491</v>
      </c>
      <c r="G1509" s="11" t="s">
        <v>1992</v>
      </c>
      <c r="H1509" s="14">
        <v>2</v>
      </c>
      <c r="I1509" s="15" t="s">
        <v>2061</v>
      </c>
      <c r="J1509" s="19" t="s">
        <v>8311</v>
      </c>
      <c r="K1509" s="109" t="s">
        <v>8307</v>
      </c>
      <c r="L1509" s="109" t="s">
        <v>8312</v>
      </c>
      <c r="M1509" s="6" t="s">
        <v>8291</v>
      </c>
      <c r="N1509" s="6" t="s">
        <v>8313</v>
      </c>
      <c r="O1509" s="6" t="s">
        <v>8314</v>
      </c>
      <c r="V1509" t="s">
        <v>2252</v>
      </c>
    </row>
    <row r="1510" spans="2:22" hidden="1">
      <c r="B1510" s="9">
        <v>17</v>
      </c>
      <c r="C1510" s="10" t="s">
        <v>345</v>
      </c>
      <c r="D1510" s="11" t="s">
        <v>472</v>
      </c>
      <c r="E1510" s="12">
        <v>2</v>
      </c>
      <c r="F1510" s="13" t="s">
        <v>491</v>
      </c>
      <c r="G1510" s="11" t="s">
        <v>1992</v>
      </c>
      <c r="H1510" s="14">
        <v>3</v>
      </c>
      <c r="I1510" s="15" t="s">
        <v>345</v>
      </c>
      <c r="J1510" s="19" t="s">
        <v>8315</v>
      </c>
      <c r="K1510" s="109" t="s">
        <v>8307</v>
      </c>
      <c r="L1510" s="109" t="s">
        <v>8316</v>
      </c>
      <c r="M1510" s="6" t="s">
        <v>8291</v>
      </c>
      <c r="N1510" s="6" t="s">
        <v>8317</v>
      </c>
      <c r="O1510" s="6" t="s">
        <v>8318</v>
      </c>
      <c r="V1510" t="s">
        <v>2317</v>
      </c>
    </row>
    <row r="1511" spans="2:22" hidden="1">
      <c r="B1511" s="9">
        <v>17</v>
      </c>
      <c r="C1511" s="10" t="s">
        <v>345</v>
      </c>
      <c r="D1511" s="11" t="s">
        <v>472</v>
      </c>
      <c r="E1511" s="12">
        <v>2</v>
      </c>
      <c r="F1511" s="13" t="s">
        <v>491</v>
      </c>
      <c r="G1511" s="11" t="s">
        <v>1992</v>
      </c>
      <c r="H1511" s="14">
        <v>4</v>
      </c>
      <c r="I1511" s="15" t="s">
        <v>2123</v>
      </c>
      <c r="J1511" s="19" t="s">
        <v>8319</v>
      </c>
      <c r="K1511" s="109" t="s">
        <v>8307</v>
      </c>
      <c r="L1511" s="109" t="s">
        <v>8320</v>
      </c>
      <c r="M1511" s="6" t="s">
        <v>8291</v>
      </c>
      <c r="N1511" s="6" t="s">
        <v>8321</v>
      </c>
      <c r="O1511" s="6" t="s">
        <v>8322</v>
      </c>
      <c r="V1511" t="s">
        <v>2733</v>
      </c>
    </row>
    <row r="1512" spans="2:22" hidden="1">
      <c r="B1512" s="9">
        <v>17</v>
      </c>
      <c r="C1512" s="10" t="s">
        <v>345</v>
      </c>
      <c r="D1512" s="11" t="s">
        <v>472</v>
      </c>
      <c r="E1512" s="12">
        <v>3</v>
      </c>
      <c r="F1512" s="13" t="s">
        <v>507</v>
      </c>
      <c r="G1512" s="11" t="s">
        <v>1993</v>
      </c>
      <c r="H1512" s="14">
        <v>1</v>
      </c>
      <c r="I1512" s="15" t="s">
        <v>369</v>
      </c>
      <c r="J1512" s="19" t="s">
        <v>8323</v>
      </c>
      <c r="K1512" s="109" t="s">
        <v>8324</v>
      </c>
      <c r="L1512" s="109" t="s">
        <v>8325</v>
      </c>
      <c r="M1512" s="6" t="s">
        <v>8291</v>
      </c>
      <c r="N1512" s="6" t="s">
        <v>8326</v>
      </c>
      <c r="O1512" s="6" t="s">
        <v>8327</v>
      </c>
      <c r="V1512" t="s">
        <v>1794</v>
      </c>
    </row>
    <row r="1513" spans="2:22" hidden="1">
      <c r="B1513" s="9">
        <v>17</v>
      </c>
      <c r="C1513" s="10" t="s">
        <v>345</v>
      </c>
      <c r="D1513" s="11" t="s">
        <v>472</v>
      </c>
      <c r="E1513" s="12">
        <v>3</v>
      </c>
      <c r="F1513" s="13" t="s">
        <v>507</v>
      </c>
      <c r="G1513" s="11" t="s">
        <v>1993</v>
      </c>
      <c r="H1513" s="14">
        <v>2</v>
      </c>
      <c r="I1513" s="15" t="s">
        <v>2062</v>
      </c>
      <c r="J1513" s="19" t="s">
        <v>8328</v>
      </c>
      <c r="K1513" s="109" t="s">
        <v>8324</v>
      </c>
      <c r="L1513" s="109" t="s">
        <v>8329</v>
      </c>
      <c r="M1513" s="6" t="s">
        <v>8291</v>
      </c>
      <c r="N1513" s="6" t="s">
        <v>8330</v>
      </c>
      <c r="O1513" s="6" t="s">
        <v>8331</v>
      </c>
      <c r="V1513" t="s">
        <v>2778</v>
      </c>
    </row>
    <row r="1514" spans="2:22" hidden="1">
      <c r="B1514" s="9">
        <v>17</v>
      </c>
      <c r="C1514" s="10" t="s">
        <v>345</v>
      </c>
      <c r="D1514" s="11" t="s">
        <v>472</v>
      </c>
      <c r="E1514" s="12">
        <v>3</v>
      </c>
      <c r="F1514" s="13" t="s">
        <v>507</v>
      </c>
      <c r="G1514" s="11" t="s">
        <v>1993</v>
      </c>
      <c r="H1514" s="14">
        <v>3</v>
      </c>
      <c r="I1514" s="15" t="s">
        <v>507</v>
      </c>
      <c r="J1514" s="19" t="s">
        <v>8332</v>
      </c>
      <c r="K1514" s="109" t="s">
        <v>8324</v>
      </c>
      <c r="L1514" s="109" t="s">
        <v>8333</v>
      </c>
      <c r="M1514" s="6" t="s">
        <v>8291</v>
      </c>
      <c r="N1514" s="6" t="s">
        <v>8334</v>
      </c>
      <c r="O1514" s="6" t="s">
        <v>8335</v>
      </c>
      <c r="V1514" t="s">
        <v>2356</v>
      </c>
    </row>
    <row r="1515" spans="2:22" hidden="1">
      <c r="B1515" s="9">
        <v>18</v>
      </c>
      <c r="C1515" s="10" t="s">
        <v>355</v>
      </c>
      <c r="D1515" s="11" t="s">
        <v>473</v>
      </c>
      <c r="E1515" s="12">
        <v>1</v>
      </c>
      <c r="F1515" s="13" t="s">
        <v>532</v>
      </c>
      <c r="G1515" s="11" t="s">
        <v>1994</v>
      </c>
      <c r="H1515" s="14">
        <v>1</v>
      </c>
      <c r="I1515" s="15" t="s">
        <v>355</v>
      </c>
      <c r="J1515" s="19" t="s">
        <v>8336</v>
      </c>
      <c r="K1515" s="109" t="s">
        <v>8337</v>
      </c>
      <c r="L1515" s="109" t="s">
        <v>8338</v>
      </c>
      <c r="M1515" s="6" t="s">
        <v>8339</v>
      </c>
      <c r="N1515" s="6" t="s">
        <v>8340</v>
      </c>
      <c r="O1515" s="6" t="s">
        <v>8341</v>
      </c>
      <c r="V1515" t="s">
        <v>1495</v>
      </c>
    </row>
    <row r="1516" spans="2:22" hidden="1">
      <c r="B1516" s="9">
        <v>18</v>
      </c>
      <c r="C1516" s="10" t="s">
        <v>355</v>
      </c>
      <c r="D1516" s="11" t="s">
        <v>473</v>
      </c>
      <c r="E1516" s="12">
        <v>1</v>
      </c>
      <c r="F1516" s="13" t="s">
        <v>532</v>
      </c>
      <c r="G1516" s="11" t="s">
        <v>1994</v>
      </c>
      <c r="H1516" s="14">
        <v>2</v>
      </c>
      <c r="I1516" s="15" t="s">
        <v>2063</v>
      </c>
      <c r="J1516" s="19" t="s">
        <v>8342</v>
      </c>
      <c r="K1516" s="109" t="s">
        <v>8337</v>
      </c>
      <c r="L1516" s="109" t="s">
        <v>8343</v>
      </c>
      <c r="M1516" s="6" t="s">
        <v>8339</v>
      </c>
      <c r="N1516" s="6" t="s">
        <v>8344</v>
      </c>
      <c r="O1516" s="6" t="s">
        <v>8345</v>
      </c>
      <c r="V1516" t="s">
        <v>2540</v>
      </c>
    </row>
    <row r="1517" spans="2:22" hidden="1">
      <c r="B1517" s="9">
        <v>18</v>
      </c>
      <c r="C1517" s="10" t="s">
        <v>355</v>
      </c>
      <c r="D1517" s="11" t="s">
        <v>473</v>
      </c>
      <c r="E1517" s="12">
        <v>1</v>
      </c>
      <c r="F1517" s="13" t="s">
        <v>532</v>
      </c>
      <c r="G1517" s="11" t="s">
        <v>1994</v>
      </c>
      <c r="H1517" s="14">
        <v>3</v>
      </c>
      <c r="I1517" s="15" t="s">
        <v>2124</v>
      </c>
      <c r="J1517" s="19" t="s">
        <v>8346</v>
      </c>
      <c r="K1517" s="109" t="s">
        <v>8337</v>
      </c>
      <c r="L1517" s="109" t="s">
        <v>8347</v>
      </c>
      <c r="M1517" s="6" t="s">
        <v>8339</v>
      </c>
      <c r="N1517" s="6" t="s">
        <v>8348</v>
      </c>
      <c r="O1517" s="6" t="s">
        <v>8349</v>
      </c>
      <c r="V1517" t="s">
        <v>1421</v>
      </c>
    </row>
    <row r="1518" spans="2:22" hidden="1">
      <c r="B1518" s="9">
        <v>18</v>
      </c>
      <c r="C1518" s="10" t="s">
        <v>355</v>
      </c>
      <c r="D1518" s="11" t="s">
        <v>473</v>
      </c>
      <c r="E1518" s="12">
        <v>1</v>
      </c>
      <c r="F1518" s="13" t="s">
        <v>532</v>
      </c>
      <c r="G1518" s="11" t="s">
        <v>1994</v>
      </c>
      <c r="H1518" s="14">
        <v>4</v>
      </c>
      <c r="I1518" s="15" t="s">
        <v>2263</v>
      </c>
      <c r="J1518" s="19" t="s">
        <v>8350</v>
      </c>
      <c r="K1518" s="109" t="s">
        <v>8337</v>
      </c>
      <c r="L1518" s="109" t="s">
        <v>8351</v>
      </c>
      <c r="M1518" s="6" t="s">
        <v>8339</v>
      </c>
      <c r="N1518" s="6" t="s">
        <v>8352</v>
      </c>
      <c r="O1518" s="6" t="s">
        <v>8353</v>
      </c>
      <c r="V1518" t="s">
        <v>2547</v>
      </c>
    </row>
    <row r="1519" spans="2:22" hidden="1">
      <c r="B1519" s="9">
        <v>18</v>
      </c>
      <c r="C1519" s="10" t="s">
        <v>355</v>
      </c>
      <c r="D1519" s="11" t="s">
        <v>473</v>
      </c>
      <c r="E1519" s="12">
        <v>1</v>
      </c>
      <c r="F1519" s="13" t="s">
        <v>532</v>
      </c>
      <c r="G1519" s="11" t="s">
        <v>1994</v>
      </c>
      <c r="H1519" s="14">
        <v>5</v>
      </c>
      <c r="I1519" s="15" t="s">
        <v>1215</v>
      </c>
      <c r="J1519" s="19" t="s">
        <v>8354</v>
      </c>
      <c r="K1519" s="109" t="s">
        <v>8337</v>
      </c>
      <c r="L1519" s="109" t="s">
        <v>8355</v>
      </c>
      <c r="M1519" s="6" t="s">
        <v>8339</v>
      </c>
      <c r="N1519" s="6" t="s">
        <v>8356</v>
      </c>
      <c r="O1519" s="6" t="s">
        <v>8357</v>
      </c>
      <c r="V1519" t="s">
        <v>1781</v>
      </c>
    </row>
    <row r="1520" spans="2:22" hidden="1">
      <c r="B1520" s="9">
        <v>18</v>
      </c>
      <c r="C1520" s="10" t="s">
        <v>355</v>
      </c>
      <c r="D1520" s="11" t="s">
        <v>473</v>
      </c>
      <c r="E1520" s="12">
        <v>1</v>
      </c>
      <c r="F1520" s="13" t="s">
        <v>532</v>
      </c>
      <c r="G1520" s="11" t="s">
        <v>1994</v>
      </c>
      <c r="H1520" s="14">
        <v>6</v>
      </c>
      <c r="I1520" s="15" t="s">
        <v>2384</v>
      </c>
      <c r="J1520" s="19" t="s">
        <v>8358</v>
      </c>
      <c r="K1520" s="109" t="s">
        <v>8337</v>
      </c>
      <c r="L1520" s="109" t="s">
        <v>8359</v>
      </c>
      <c r="M1520" s="6" t="s">
        <v>8339</v>
      </c>
      <c r="N1520" s="6" t="s">
        <v>8360</v>
      </c>
      <c r="O1520" s="6" t="s">
        <v>8361</v>
      </c>
      <c r="V1520" t="s">
        <v>406</v>
      </c>
    </row>
    <row r="1521" spans="2:22" hidden="1">
      <c r="B1521" s="9">
        <v>18</v>
      </c>
      <c r="C1521" s="10" t="s">
        <v>355</v>
      </c>
      <c r="D1521" s="11" t="s">
        <v>473</v>
      </c>
      <c r="E1521" s="12">
        <v>2</v>
      </c>
      <c r="F1521" s="13" t="s">
        <v>492</v>
      </c>
      <c r="G1521" s="11" t="s">
        <v>1995</v>
      </c>
      <c r="H1521" s="14">
        <v>1</v>
      </c>
      <c r="I1521" s="15" t="s">
        <v>2432</v>
      </c>
      <c r="J1521" s="19" t="s">
        <v>8362</v>
      </c>
      <c r="K1521" s="109" t="s">
        <v>8363</v>
      </c>
      <c r="L1521" s="109" t="s">
        <v>8364</v>
      </c>
      <c r="M1521" s="6" t="s">
        <v>8339</v>
      </c>
      <c r="N1521" s="6" t="s">
        <v>8365</v>
      </c>
      <c r="O1521" s="6" t="s">
        <v>8366</v>
      </c>
      <c r="V1521" t="s">
        <v>507</v>
      </c>
    </row>
    <row r="1522" spans="2:22" hidden="1">
      <c r="B1522" s="9">
        <v>18</v>
      </c>
      <c r="C1522" s="10" t="s">
        <v>355</v>
      </c>
      <c r="D1522" s="11" t="s">
        <v>473</v>
      </c>
      <c r="E1522" s="12">
        <v>2</v>
      </c>
      <c r="F1522" s="13" t="s">
        <v>492</v>
      </c>
      <c r="G1522" s="11" t="s">
        <v>1995</v>
      </c>
      <c r="H1522" s="14">
        <v>2</v>
      </c>
      <c r="I1522" s="15" t="s">
        <v>2064</v>
      </c>
      <c r="J1522" s="19" t="s">
        <v>8367</v>
      </c>
      <c r="K1522" s="109" t="s">
        <v>8363</v>
      </c>
      <c r="L1522" s="109" t="s">
        <v>8368</v>
      </c>
      <c r="M1522" s="6" t="s">
        <v>8339</v>
      </c>
      <c r="N1522" s="6" t="s">
        <v>8369</v>
      </c>
      <c r="O1522" s="6" t="s">
        <v>8370</v>
      </c>
      <c r="V1522" t="s">
        <v>2234</v>
      </c>
    </row>
    <row r="1523" spans="2:22" hidden="1">
      <c r="B1523" s="9">
        <v>18</v>
      </c>
      <c r="C1523" s="10" t="s">
        <v>355</v>
      </c>
      <c r="D1523" s="11" t="s">
        <v>473</v>
      </c>
      <c r="E1523" s="12">
        <v>2</v>
      </c>
      <c r="F1523" s="13" t="s">
        <v>492</v>
      </c>
      <c r="G1523" s="11" t="s">
        <v>1995</v>
      </c>
      <c r="H1523" s="14">
        <v>3</v>
      </c>
      <c r="I1523" s="15" t="s">
        <v>2125</v>
      </c>
      <c r="J1523" s="19" t="s">
        <v>8371</v>
      </c>
      <c r="K1523" s="109" t="s">
        <v>8363</v>
      </c>
      <c r="L1523" s="109" t="s">
        <v>8372</v>
      </c>
      <c r="M1523" s="6" t="s">
        <v>8339</v>
      </c>
      <c r="N1523" s="6" t="s">
        <v>8373</v>
      </c>
      <c r="O1523" s="6" t="s">
        <v>8374</v>
      </c>
      <c r="V1523" t="s">
        <v>1777</v>
      </c>
    </row>
    <row r="1524" spans="2:22" hidden="1">
      <c r="B1524" s="9">
        <v>18</v>
      </c>
      <c r="C1524" s="10" t="s">
        <v>355</v>
      </c>
      <c r="D1524" s="11" t="s">
        <v>473</v>
      </c>
      <c r="E1524" s="12">
        <v>2</v>
      </c>
      <c r="F1524" s="13" t="s">
        <v>492</v>
      </c>
      <c r="G1524" s="11" t="s">
        <v>1995</v>
      </c>
      <c r="H1524" s="14">
        <v>4</v>
      </c>
      <c r="I1524" s="15" t="s">
        <v>379</v>
      </c>
      <c r="J1524" s="19" t="s">
        <v>8375</v>
      </c>
      <c r="K1524" s="109" t="s">
        <v>8363</v>
      </c>
      <c r="L1524" s="109" t="s">
        <v>8376</v>
      </c>
      <c r="M1524" s="6" t="s">
        <v>8339</v>
      </c>
      <c r="N1524" s="6" t="s">
        <v>8377</v>
      </c>
      <c r="O1524" s="6" t="s">
        <v>8378</v>
      </c>
      <c r="V1524" t="s">
        <v>2392</v>
      </c>
    </row>
    <row r="1525" spans="2:22" hidden="1">
      <c r="B1525" s="9">
        <v>18</v>
      </c>
      <c r="C1525" s="10" t="s">
        <v>355</v>
      </c>
      <c r="D1525" s="11" t="s">
        <v>473</v>
      </c>
      <c r="E1525" s="12">
        <v>2</v>
      </c>
      <c r="F1525" s="13" t="s">
        <v>492</v>
      </c>
      <c r="G1525" s="11" t="s">
        <v>1995</v>
      </c>
      <c r="H1525" s="14">
        <v>5</v>
      </c>
      <c r="I1525" s="15" t="s">
        <v>2264</v>
      </c>
      <c r="J1525" s="19" t="s">
        <v>8379</v>
      </c>
      <c r="K1525" s="109" t="s">
        <v>8363</v>
      </c>
      <c r="L1525" s="109" t="s">
        <v>8380</v>
      </c>
      <c r="M1525" s="6" t="s">
        <v>8339</v>
      </c>
      <c r="N1525" s="6" t="s">
        <v>8381</v>
      </c>
      <c r="O1525" s="6" t="s">
        <v>8382</v>
      </c>
      <c r="V1525" t="s">
        <v>1737</v>
      </c>
    </row>
    <row r="1526" spans="2:22" hidden="1">
      <c r="B1526" s="9">
        <v>18</v>
      </c>
      <c r="C1526" s="10" t="s">
        <v>355</v>
      </c>
      <c r="D1526" s="11" t="s">
        <v>473</v>
      </c>
      <c r="E1526" s="12">
        <v>2</v>
      </c>
      <c r="F1526" s="13" t="s">
        <v>492</v>
      </c>
      <c r="G1526" s="11" t="s">
        <v>1995</v>
      </c>
      <c r="H1526" s="14">
        <v>6</v>
      </c>
      <c r="I1526" s="15" t="s">
        <v>2329</v>
      </c>
      <c r="J1526" s="19" t="s">
        <v>8383</v>
      </c>
      <c r="K1526" s="109" t="s">
        <v>8363</v>
      </c>
      <c r="L1526" s="109" t="s">
        <v>8384</v>
      </c>
      <c r="M1526" s="6" t="s">
        <v>8339</v>
      </c>
      <c r="N1526" s="6" t="s">
        <v>8385</v>
      </c>
      <c r="O1526" s="6" t="s">
        <v>8386</v>
      </c>
      <c r="V1526" t="s">
        <v>1590</v>
      </c>
    </row>
    <row r="1527" spans="2:22" hidden="1">
      <c r="B1527" s="9">
        <v>18</v>
      </c>
      <c r="C1527" s="10" t="s">
        <v>355</v>
      </c>
      <c r="D1527" s="11" t="s">
        <v>473</v>
      </c>
      <c r="E1527" s="12">
        <v>2</v>
      </c>
      <c r="F1527" s="13" t="s">
        <v>492</v>
      </c>
      <c r="G1527" s="11" t="s">
        <v>1995</v>
      </c>
      <c r="H1527" s="14">
        <v>7</v>
      </c>
      <c r="I1527" s="15" t="s">
        <v>2385</v>
      </c>
      <c r="J1527" s="19" t="s">
        <v>8387</v>
      </c>
      <c r="K1527" s="109" t="s">
        <v>8363</v>
      </c>
      <c r="L1527" s="109" t="s">
        <v>8388</v>
      </c>
      <c r="M1527" s="6" t="s">
        <v>8339</v>
      </c>
      <c r="N1527" s="6" t="s">
        <v>8389</v>
      </c>
      <c r="O1527" s="6" t="s">
        <v>8390</v>
      </c>
      <c r="V1527" t="s">
        <v>1647</v>
      </c>
    </row>
    <row r="1528" spans="2:22" hidden="1">
      <c r="B1528" s="9">
        <v>18</v>
      </c>
      <c r="C1528" s="10" t="s">
        <v>355</v>
      </c>
      <c r="D1528" s="11" t="s">
        <v>473</v>
      </c>
      <c r="E1528" s="12">
        <v>2</v>
      </c>
      <c r="F1528" s="13" t="s">
        <v>492</v>
      </c>
      <c r="G1528" s="11" t="s">
        <v>1995</v>
      </c>
      <c r="H1528" s="14">
        <v>8</v>
      </c>
      <c r="I1528" s="15" t="s">
        <v>2475</v>
      </c>
      <c r="J1528" s="19" t="s">
        <v>8391</v>
      </c>
      <c r="K1528" s="109" t="s">
        <v>8363</v>
      </c>
      <c r="L1528" s="109" t="s">
        <v>8392</v>
      </c>
      <c r="M1528" s="6" t="s">
        <v>8339</v>
      </c>
      <c r="N1528" s="6" t="s">
        <v>8393</v>
      </c>
      <c r="O1528" s="6" t="s">
        <v>8394</v>
      </c>
      <c r="V1528" t="s">
        <v>2509</v>
      </c>
    </row>
    <row r="1529" spans="2:22" hidden="1">
      <c r="B1529" s="9">
        <v>18</v>
      </c>
      <c r="C1529" s="10" t="s">
        <v>355</v>
      </c>
      <c r="D1529" s="11" t="s">
        <v>473</v>
      </c>
      <c r="E1529" s="12">
        <v>2</v>
      </c>
      <c r="F1529" s="13" t="s">
        <v>492</v>
      </c>
      <c r="G1529" s="11" t="s">
        <v>1995</v>
      </c>
      <c r="H1529" s="14">
        <v>9</v>
      </c>
      <c r="I1529" s="15" t="s">
        <v>2507</v>
      </c>
      <c r="J1529" s="19" t="s">
        <v>8395</v>
      </c>
      <c r="K1529" s="109" t="s">
        <v>8363</v>
      </c>
      <c r="L1529" s="109" t="s">
        <v>8396</v>
      </c>
      <c r="M1529" s="6" t="s">
        <v>8339</v>
      </c>
      <c r="N1529" s="6" t="s">
        <v>8397</v>
      </c>
      <c r="O1529" s="6" t="s">
        <v>8398</v>
      </c>
      <c r="V1529" t="s">
        <v>1323</v>
      </c>
    </row>
    <row r="1530" spans="2:22" hidden="1">
      <c r="B1530" s="9">
        <v>18</v>
      </c>
      <c r="C1530" s="10" t="s">
        <v>355</v>
      </c>
      <c r="D1530" s="11" t="s">
        <v>473</v>
      </c>
      <c r="E1530" s="12">
        <v>2</v>
      </c>
      <c r="F1530" s="13" t="s">
        <v>492</v>
      </c>
      <c r="G1530" s="11" t="s">
        <v>1995</v>
      </c>
      <c r="H1530" s="14">
        <v>10</v>
      </c>
      <c r="I1530" s="15" t="s">
        <v>2537</v>
      </c>
      <c r="J1530" s="19" t="s">
        <v>8399</v>
      </c>
      <c r="K1530" s="109" t="s">
        <v>8363</v>
      </c>
      <c r="L1530" s="109" t="s">
        <v>8400</v>
      </c>
      <c r="M1530" s="6" t="s">
        <v>8339</v>
      </c>
      <c r="N1530" s="6" t="s">
        <v>8401</v>
      </c>
      <c r="O1530" s="6" t="s">
        <v>8402</v>
      </c>
      <c r="V1530" t="s">
        <v>531</v>
      </c>
    </row>
    <row r="1531" spans="2:22" hidden="1">
      <c r="B1531" s="9">
        <v>18</v>
      </c>
      <c r="C1531" s="10" t="s">
        <v>355</v>
      </c>
      <c r="D1531" s="11" t="s">
        <v>473</v>
      </c>
      <c r="E1531" s="12">
        <v>2</v>
      </c>
      <c r="F1531" s="13" t="s">
        <v>492</v>
      </c>
      <c r="G1531" s="11" t="s">
        <v>1995</v>
      </c>
      <c r="H1531" s="14">
        <v>11</v>
      </c>
      <c r="I1531" s="15" t="s">
        <v>2564</v>
      </c>
      <c r="J1531" s="19" t="s">
        <v>8403</v>
      </c>
      <c r="K1531" s="109" t="s">
        <v>8363</v>
      </c>
      <c r="L1531" s="109" t="s">
        <v>8404</v>
      </c>
      <c r="M1531" s="6" t="s">
        <v>8339</v>
      </c>
      <c r="N1531" s="6" t="s">
        <v>8405</v>
      </c>
      <c r="O1531" s="6" t="s">
        <v>8406</v>
      </c>
      <c r="V1531" t="s">
        <v>1530</v>
      </c>
    </row>
    <row r="1532" spans="2:22" hidden="1">
      <c r="B1532" s="9">
        <v>18</v>
      </c>
      <c r="C1532" s="10" t="s">
        <v>355</v>
      </c>
      <c r="D1532" s="11" t="s">
        <v>473</v>
      </c>
      <c r="E1532" s="12">
        <v>3</v>
      </c>
      <c r="F1532" s="13" t="s">
        <v>508</v>
      </c>
      <c r="G1532" s="11" t="s">
        <v>1996</v>
      </c>
      <c r="H1532" s="14">
        <v>1</v>
      </c>
      <c r="I1532" s="15" t="s">
        <v>508</v>
      </c>
      <c r="J1532" s="19" t="s">
        <v>8407</v>
      </c>
      <c r="K1532" s="109" t="s">
        <v>8408</v>
      </c>
      <c r="L1532" s="109" t="s">
        <v>8409</v>
      </c>
      <c r="M1532" s="6" t="s">
        <v>8339</v>
      </c>
      <c r="N1532" s="6" t="s">
        <v>8410</v>
      </c>
      <c r="O1532" s="6" t="s">
        <v>8411</v>
      </c>
      <c r="V1532" t="s">
        <v>2701</v>
      </c>
    </row>
    <row r="1533" spans="2:22" hidden="1">
      <c r="B1533" s="9">
        <v>18</v>
      </c>
      <c r="C1533" s="10" t="s">
        <v>355</v>
      </c>
      <c r="D1533" s="11" t="s">
        <v>473</v>
      </c>
      <c r="E1533" s="12">
        <v>3</v>
      </c>
      <c r="F1533" s="13" t="s">
        <v>508</v>
      </c>
      <c r="G1533" s="11" t="s">
        <v>1996</v>
      </c>
      <c r="H1533" s="14">
        <v>2</v>
      </c>
      <c r="I1533" s="15" t="s">
        <v>2065</v>
      </c>
      <c r="J1533" s="19" t="s">
        <v>8412</v>
      </c>
      <c r="K1533" s="109" t="s">
        <v>8408</v>
      </c>
      <c r="L1533" s="109" t="s">
        <v>8413</v>
      </c>
      <c r="M1533" s="6" t="s">
        <v>8339</v>
      </c>
      <c r="N1533" s="6" t="s">
        <v>8414</v>
      </c>
      <c r="O1533" s="6" t="s">
        <v>8415</v>
      </c>
      <c r="V1533" t="s">
        <v>1646</v>
      </c>
    </row>
    <row r="1534" spans="2:22" hidden="1">
      <c r="B1534" s="9">
        <v>18</v>
      </c>
      <c r="C1534" s="10" t="s">
        <v>355</v>
      </c>
      <c r="D1534" s="11" t="s">
        <v>473</v>
      </c>
      <c r="E1534" s="12">
        <v>3</v>
      </c>
      <c r="F1534" s="13" t="s">
        <v>508</v>
      </c>
      <c r="G1534" s="11" t="s">
        <v>1996</v>
      </c>
      <c r="H1534" s="14">
        <v>3</v>
      </c>
      <c r="I1534" s="15" t="s">
        <v>2200</v>
      </c>
      <c r="J1534" s="19" t="s">
        <v>8416</v>
      </c>
      <c r="K1534" s="109" t="s">
        <v>8408</v>
      </c>
      <c r="L1534" s="109" t="s">
        <v>8417</v>
      </c>
      <c r="M1534" s="6" t="s">
        <v>8339</v>
      </c>
      <c r="N1534" s="6" t="s">
        <v>8418</v>
      </c>
      <c r="O1534" s="6" t="s">
        <v>8419</v>
      </c>
      <c r="V1534" t="s">
        <v>1674</v>
      </c>
    </row>
    <row r="1535" spans="2:22" hidden="1">
      <c r="B1535" s="9">
        <v>19</v>
      </c>
      <c r="C1535" s="10" t="s">
        <v>365</v>
      </c>
      <c r="D1535" s="11" t="s">
        <v>474</v>
      </c>
      <c r="E1535" s="12">
        <v>1</v>
      </c>
      <c r="F1535" s="13" t="s">
        <v>365</v>
      </c>
      <c r="G1535" s="11" t="s">
        <v>1997</v>
      </c>
      <c r="H1535" s="14">
        <v>1</v>
      </c>
      <c r="I1535" s="15" t="s">
        <v>2066</v>
      </c>
      <c r="J1535" s="19" t="s">
        <v>8420</v>
      </c>
      <c r="K1535" s="109" t="s">
        <v>8421</v>
      </c>
      <c r="L1535" s="109" t="s">
        <v>8422</v>
      </c>
      <c r="M1535" s="6" t="s">
        <v>8423</v>
      </c>
      <c r="N1535" s="6" t="s">
        <v>8424</v>
      </c>
      <c r="O1535" s="6" t="s">
        <v>8425</v>
      </c>
      <c r="V1535" t="s">
        <v>1418</v>
      </c>
    </row>
    <row r="1536" spans="2:22" hidden="1">
      <c r="B1536" s="9">
        <v>19</v>
      </c>
      <c r="C1536" s="10" t="s">
        <v>365</v>
      </c>
      <c r="D1536" s="11" t="s">
        <v>474</v>
      </c>
      <c r="E1536" s="12">
        <v>1</v>
      </c>
      <c r="F1536" s="13" t="s">
        <v>365</v>
      </c>
      <c r="G1536" s="11" t="s">
        <v>1997</v>
      </c>
      <c r="H1536" s="14">
        <v>2</v>
      </c>
      <c r="I1536" s="15" t="s">
        <v>2126</v>
      </c>
      <c r="J1536" s="19" t="s">
        <v>8426</v>
      </c>
      <c r="K1536" s="109" t="s">
        <v>8421</v>
      </c>
      <c r="L1536" s="109" t="s">
        <v>8427</v>
      </c>
      <c r="M1536" s="6" t="s">
        <v>8423</v>
      </c>
      <c r="N1536" s="6" t="s">
        <v>8428</v>
      </c>
      <c r="O1536" s="6" t="s">
        <v>8429</v>
      </c>
      <c r="V1536" t="s">
        <v>1528</v>
      </c>
    </row>
    <row r="1537" spans="2:22" hidden="1">
      <c r="B1537" s="9">
        <v>19</v>
      </c>
      <c r="C1537" s="10" t="s">
        <v>365</v>
      </c>
      <c r="D1537" s="11" t="s">
        <v>474</v>
      </c>
      <c r="E1537" s="12">
        <v>1</v>
      </c>
      <c r="F1537" s="13" t="s">
        <v>365</v>
      </c>
      <c r="G1537" s="11" t="s">
        <v>1997</v>
      </c>
      <c r="H1537" s="14">
        <v>3</v>
      </c>
      <c r="I1537" s="15" t="s">
        <v>2201</v>
      </c>
      <c r="J1537" s="19" t="s">
        <v>8430</v>
      </c>
      <c r="K1537" s="109" t="s">
        <v>8421</v>
      </c>
      <c r="L1537" s="109" t="s">
        <v>8431</v>
      </c>
      <c r="M1537" s="6" t="s">
        <v>8423</v>
      </c>
      <c r="N1537" s="6" t="s">
        <v>8432</v>
      </c>
      <c r="O1537" s="6" t="s">
        <v>8433</v>
      </c>
      <c r="V1537" t="s">
        <v>1711</v>
      </c>
    </row>
    <row r="1538" spans="2:22" hidden="1">
      <c r="B1538" s="9">
        <v>19</v>
      </c>
      <c r="C1538" s="10" t="s">
        <v>365</v>
      </c>
      <c r="D1538" s="11" t="s">
        <v>474</v>
      </c>
      <c r="E1538" s="12">
        <v>1</v>
      </c>
      <c r="F1538" s="13" t="s">
        <v>365</v>
      </c>
      <c r="G1538" s="11" t="s">
        <v>1997</v>
      </c>
      <c r="H1538" s="14">
        <v>4</v>
      </c>
      <c r="I1538" s="15" t="s">
        <v>2265</v>
      </c>
      <c r="J1538" s="19" t="s">
        <v>8434</v>
      </c>
      <c r="K1538" s="109" t="s">
        <v>8421</v>
      </c>
      <c r="L1538" s="109" t="s">
        <v>8435</v>
      </c>
      <c r="M1538" s="6" t="s">
        <v>8423</v>
      </c>
      <c r="N1538" s="6" t="s">
        <v>8436</v>
      </c>
      <c r="O1538" s="6" t="s">
        <v>8437</v>
      </c>
      <c r="V1538" t="s">
        <v>1767</v>
      </c>
    </row>
    <row r="1539" spans="2:22" hidden="1">
      <c r="B1539" s="9">
        <v>19</v>
      </c>
      <c r="C1539" s="10" t="s">
        <v>365</v>
      </c>
      <c r="D1539" s="11" t="s">
        <v>474</v>
      </c>
      <c r="E1539" s="12">
        <v>1</v>
      </c>
      <c r="F1539" s="13" t="s">
        <v>365</v>
      </c>
      <c r="G1539" s="11" t="s">
        <v>1997</v>
      </c>
      <c r="H1539" s="14">
        <v>5</v>
      </c>
      <c r="I1539" s="15" t="s">
        <v>2330</v>
      </c>
      <c r="J1539" s="19" t="s">
        <v>8438</v>
      </c>
      <c r="K1539" s="109" t="s">
        <v>8421</v>
      </c>
      <c r="L1539" s="109" t="s">
        <v>8439</v>
      </c>
      <c r="M1539" s="6" t="s">
        <v>8423</v>
      </c>
      <c r="N1539" s="6" t="s">
        <v>8440</v>
      </c>
      <c r="O1539" s="6" t="s">
        <v>8441</v>
      </c>
      <c r="V1539" t="s">
        <v>2536</v>
      </c>
    </row>
    <row r="1540" spans="2:22" hidden="1">
      <c r="B1540" s="9">
        <v>19</v>
      </c>
      <c r="C1540" s="10" t="s">
        <v>365</v>
      </c>
      <c r="D1540" s="11" t="s">
        <v>474</v>
      </c>
      <c r="E1540" s="12">
        <v>1</v>
      </c>
      <c r="F1540" s="13" t="s">
        <v>365</v>
      </c>
      <c r="G1540" s="11" t="s">
        <v>1997</v>
      </c>
      <c r="H1540" s="14">
        <v>6</v>
      </c>
      <c r="I1540" s="15" t="s">
        <v>2386</v>
      </c>
      <c r="J1540" s="19" t="s">
        <v>8442</v>
      </c>
      <c r="K1540" s="109" t="s">
        <v>8421</v>
      </c>
      <c r="L1540" s="109" t="s">
        <v>8443</v>
      </c>
      <c r="M1540" s="6" t="s">
        <v>8423</v>
      </c>
      <c r="N1540" s="6" t="s">
        <v>8444</v>
      </c>
      <c r="O1540" s="6" t="s">
        <v>8445</v>
      </c>
      <c r="V1540" t="s">
        <v>2458</v>
      </c>
    </row>
    <row r="1541" spans="2:22" hidden="1">
      <c r="B1541" s="9">
        <v>19</v>
      </c>
      <c r="C1541" s="10" t="s">
        <v>365</v>
      </c>
      <c r="D1541" s="11" t="s">
        <v>474</v>
      </c>
      <c r="E1541" s="12">
        <v>1</v>
      </c>
      <c r="F1541" s="13" t="s">
        <v>365</v>
      </c>
      <c r="G1541" s="11" t="s">
        <v>1997</v>
      </c>
      <c r="H1541" s="14">
        <v>7</v>
      </c>
      <c r="I1541" s="15" t="s">
        <v>675</v>
      </c>
      <c r="J1541" s="19" t="s">
        <v>8446</v>
      </c>
      <c r="K1541" s="109" t="s">
        <v>8421</v>
      </c>
      <c r="L1541" s="109" t="s">
        <v>8447</v>
      </c>
      <c r="M1541" s="6" t="s">
        <v>8423</v>
      </c>
      <c r="N1541" s="6" t="s">
        <v>8448</v>
      </c>
      <c r="O1541" s="6" t="s">
        <v>8449</v>
      </c>
      <c r="V1541" t="s">
        <v>2387</v>
      </c>
    </row>
    <row r="1542" spans="2:22" hidden="1">
      <c r="B1542" s="9">
        <v>19</v>
      </c>
      <c r="C1542" s="10" t="s">
        <v>365</v>
      </c>
      <c r="D1542" s="11" t="s">
        <v>474</v>
      </c>
      <c r="E1542" s="12">
        <v>1</v>
      </c>
      <c r="F1542" s="13" t="s">
        <v>365</v>
      </c>
      <c r="G1542" s="11" t="s">
        <v>1997</v>
      </c>
      <c r="H1542" s="14">
        <v>8</v>
      </c>
      <c r="I1542" s="15" t="s">
        <v>2476</v>
      </c>
      <c r="J1542" s="19" t="s">
        <v>8450</v>
      </c>
      <c r="K1542" s="109" t="s">
        <v>8421</v>
      </c>
      <c r="L1542" s="109" t="s">
        <v>8451</v>
      </c>
      <c r="M1542" s="6" t="s">
        <v>8423</v>
      </c>
      <c r="N1542" s="6" t="s">
        <v>8452</v>
      </c>
      <c r="O1542" s="6" t="s">
        <v>8453</v>
      </c>
      <c r="V1542" t="s">
        <v>2442</v>
      </c>
    </row>
    <row r="1543" spans="2:22" hidden="1">
      <c r="B1543" s="9">
        <v>19</v>
      </c>
      <c r="C1543" s="10" t="s">
        <v>365</v>
      </c>
      <c r="D1543" s="11" t="s">
        <v>474</v>
      </c>
      <c r="E1543" s="12">
        <v>1</v>
      </c>
      <c r="F1543" s="13" t="s">
        <v>365</v>
      </c>
      <c r="G1543" s="11" t="s">
        <v>1997</v>
      </c>
      <c r="H1543" s="14">
        <v>9</v>
      </c>
      <c r="I1543" s="15" t="s">
        <v>2508</v>
      </c>
      <c r="J1543" s="19" t="s">
        <v>8454</v>
      </c>
      <c r="K1543" s="109" t="s">
        <v>8421</v>
      </c>
      <c r="L1543" s="109" t="s">
        <v>8455</v>
      </c>
      <c r="M1543" s="6" t="s">
        <v>8423</v>
      </c>
      <c r="N1543" s="6" t="s">
        <v>8456</v>
      </c>
      <c r="O1543" s="6" t="s">
        <v>8457</v>
      </c>
      <c r="V1543" t="s">
        <v>2606</v>
      </c>
    </row>
    <row r="1544" spans="2:22" hidden="1">
      <c r="B1544" s="9">
        <v>19</v>
      </c>
      <c r="C1544" s="10" t="s">
        <v>365</v>
      </c>
      <c r="D1544" s="11" t="s">
        <v>474</v>
      </c>
      <c r="E1544" s="12">
        <v>1</v>
      </c>
      <c r="F1544" s="13" t="s">
        <v>365</v>
      </c>
      <c r="G1544" s="11" t="s">
        <v>1997</v>
      </c>
      <c r="H1544" s="14">
        <v>10</v>
      </c>
      <c r="I1544" s="15" t="s">
        <v>2538</v>
      </c>
      <c r="J1544" s="19" t="s">
        <v>8458</v>
      </c>
      <c r="K1544" s="109" t="s">
        <v>8421</v>
      </c>
      <c r="L1544" s="109" t="s">
        <v>8459</v>
      </c>
      <c r="M1544" s="6" t="s">
        <v>8423</v>
      </c>
      <c r="N1544" s="6" t="s">
        <v>8460</v>
      </c>
      <c r="O1544" s="6" t="s">
        <v>8461</v>
      </c>
      <c r="V1544" t="s">
        <v>557</v>
      </c>
    </row>
    <row r="1545" spans="2:22" hidden="1">
      <c r="B1545" s="9">
        <v>19</v>
      </c>
      <c r="C1545" s="10" t="s">
        <v>365</v>
      </c>
      <c r="D1545" s="11" t="s">
        <v>474</v>
      </c>
      <c r="E1545" s="12">
        <v>1</v>
      </c>
      <c r="F1545" s="13" t="s">
        <v>365</v>
      </c>
      <c r="G1545" s="11" t="s">
        <v>1997</v>
      </c>
      <c r="H1545" s="14">
        <v>11</v>
      </c>
      <c r="I1545" s="15" t="s">
        <v>2565</v>
      </c>
      <c r="J1545" s="19" t="s">
        <v>8462</v>
      </c>
      <c r="K1545" s="109" t="s">
        <v>8421</v>
      </c>
      <c r="L1545" s="109" t="s">
        <v>8463</v>
      </c>
      <c r="M1545" s="6" t="s">
        <v>8423</v>
      </c>
      <c r="N1545" s="6" t="s">
        <v>8464</v>
      </c>
      <c r="O1545" s="6" t="s">
        <v>8465</v>
      </c>
      <c r="V1545" t="s">
        <v>1428</v>
      </c>
    </row>
    <row r="1546" spans="2:22" hidden="1">
      <c r="B1546" s="9">
        <v>19</v>
      </c>
      <c r="C1546" s="10" t="s">
        <v>365</v>
      </c>
      <c r="D1546" s="11" t="s">
        <v>474</v>
      </c>
      <c r="E1546" s="12">
        <v>1</v>
      </c>
      <c r="F1546" s="13" t="s">
        <v>365</v>
      </c>
      <c r="G1546" s="11" t="s">
        <v>1997</v>
      </c>
      <c r="H1546" s="14">
        <v>12</v>
      </c>
      <c r="I1546" s="15" t="s">
        <v>2582</v>
      </c>
      <c r="J1546" s="19" t="s">
        <v>8466</v>
      </c>
      <c r="K1546" s="109" t="s">
        <v>8421</v>
      </c>
      <c r="L1546" s="109" t="s">
        <v>8467</v>
      </c>
      <c r="M1546" s="6" t="s">
        <v>8423</v>
      </c>
      <c r="N1546" s="6" t="s">
        <v>8468</v>
      </c>
      <c r="O1546" s="6" t="s">
        <v>8469</v>
      </c>
      <c r="V1546" t="s">
        <v>1655</v>
      </c>
    </row>
    <row r="1547" spans="2:22" hidden="1">
      <c r="B1547" s="9">
        <v>19</v>
      </c>
      <c r="C1547" s="10" t="s">
        <v>365</v>
      </c>
      <c r="D1547" s="11" t="s">
        <v>474</v>
      </c>
      <c r="E1547" s="12">
        <v>1</v>
      </c>
      <c r="F1547" s="13" t="s">
        <v>365</v>
      </c>
      <c r="G1547" s="11" t="s">
        <v>1997</v>
      </c>
      <c r="H1547" s="14">
        <v>13</v>
      </c>
      <c r="I1547" s="15" t="s">
        <v>2495</v>
      </c>
      <c r="J1547" s="19" t="s">
        <v>8470</v>
      </c>
      <c r="K1547" s="109" t="s">
        <v>8421</v>
      </c>
      <c r="L1547" s="109" t="s">
        <v>8471</v>
      </c>
      <c r="M1547" s="6" t="s">
        <v>8423</v>
      </c>
      <c r="N1547" s="6" t="s">
        <v>8472</v>
      </c>
      <c r="O1547" s="6" t="s">
        <v>8473</v>
      </c>
      <c r="V1547" t="s">
        <v>630</v>
      </c>
    </row>
    <row r="1548" spans="2:22" hidden="1">
      <c r="B1548" s="9">
        <v>19</v>
      </c>
      <c r="C1548" s="10" t="s">
        <v>365</v>
      </c>
      <c r="D1548" s="11" t="s">
        <v>474</v>
      </c>
      <c r="E1548" s="12">
        <v>2</v>
      </c>
      <c r="F1548" s="13" t="s">
        <v>493</v>
      </c>
      <c r="G1548" s="11" t="s">
        <v>1998</v>
      </c>
      <c r="H1548" s="14">
        <v>1</v>
      </c>
      <c r="I1548" s="15" t="s">
        <v>2477</v>
      </c>
      <c r="J1548" s="19" t="s">
        <v>8474</v>
      </c>
      <c r="K1548" s="109" t="s">
        <v>8475</v>
      </c>
      <c r="L1548" s="109" t="s">
        <v>8476</v>
      </c>
      <c r="M1548" s="6" t="s">
        <v>8423</v>
      </c>
      <c r="N1548" s="6" t="s">
        <v>8477</v>
      </c>
      <c r="O1548" s="6" t="s">
        <v>8478</v>
      </c>
      <c r="V1548" t="s">
        <v>2451</v>
      </c>
    </row>
    <row r="1549" spans="2:22" hidden="1">
      <c r="B1549" s="9">
        <v>19</v>
      </c>
      <c r="C1549" s="10" t="s">
        <v>365</v>
      </c>
      <c r="D1549" s="11" t="s">
        <v>474</v>
      </c>
      <c r="E1549" s="12">
        <v>2</v>
      </c>
      <c r="F1549" s="13" t="s">
        <v>493</v>
      </c>
      <c r="G1549" s="11" t="s">
        <v>1998</v>
      </c>
      <c r="H1549" s="14">
        <v>2</v>
      </c>
      <c r="I1549" s="15" t="s">
        <v>2067</v>
      </c>
      <c r="J1549" s="19" t="s">
        <v>8479</v>
      </c>
      <c r="K1549" s="109" t="s">
        <v>8475</v>
      </c>
      <c r="L1549" s="109" t="s">
        <v>8480</v>
      </c>
      <c r="M1549" s="6" t="s">
        <v>8423</v>
      </c>
      <c r="N1549" s="6" t="s">
        <v>8481</v>
      </c>
      <c r="O1549" s="6" t="s">
        <v>8482</v>
      </c>
      <c r="V1549" t="s">
        <v>1702</v>
      </c>
    </row>
    <row r="1550" spans="2:22" hidden="1">
      <c r="B1550" s="9">
        <v>19</v>
      </c>
      <c r="C1550" s="10" t="s">
        <v>365</v>
      </c>
      <c r="D1550" s="11" t="s">
        <v>474</v>
      </c>
      <c r="E1550" s="12">
        <v>2</v>
      </c>
      <c r="F1550" s="13" t="s">
        <v>493</v>
      </c>
      <c r="G1550" s="11" t="s">
        <v>1998</v>
      </c>
      <c r="H1550" s="14">
        <v>3</v>
      </c>
      <c r="I1550" s="15" t="s">
        <v>2127</v>
      </c>
      <c r="J1550" s="19" t="s">
        <v>8483</v>
      </c>
      <c r="K1550" s="109" t="s">
        <v>8475</v>
      </c>
      <c r="L1550" s="109" t="s">
        <v>8484</v>
      </c>
      <c r="M1550" s="6" t="s">
        <v>8423</v>
      </c>
      <c r="N1550" s="6" t="s">
        <v>8485</v>
      </c>
      <c r="O1550" s="6" t="s">
        <v>8486</v>
      </c>
      <c r="V1550" t="s">
        <v>1623</v>
      </c>
    </row>
    <row r="1551" spans="2:22" hidden="1">
      <c r="B1551" s="9">
        <v>19</v>
      </c>
      <c r="C1551" s="10" t="s">
        <v>365</v>
      </c>
      <c r="D1551" s="11" t="s">
        <v>474</v>
      </c>
      <c r="E1551" s="12">
        <v>2</v>
      </c>
      <c r="F1551" s="13" t="s">
        <v>493</v>
      </c>
      <c r="G1551" s="11" t="s">
        <v>1998</v>
      </c>
      <c r="H1551" s="14">
        <v>4</v>
      </c>
      <c r="I1551" s="15" t="s">
        <v>2202</v>
      </c>
      <c r="J1551" s="19" t="s">
        <v>8487</v>
      </c>
      <c r="K1551" s="109" t="s">
        <v>8475</v>
      </c>
      <c r="L1551" s="109" t="s">
        <v>8488</v>
      </c>
      <c r="M1551" s="6" t="s">
        <v>8423</v>
      </c>
      <c r="N1551" s="6" t="s">
        <v>8489</v>
      </c>
      <c r="O1551" s="6" t="s">
        <v>8490</v>
      </c>
      <c r="V1551" t="s">
        <v>1538</v>
      </c>
    </row>
    <row r="1552" spans="2:22" hidden="1">
      <c r="B1552" s="9">
        <v>19</v>
      </c>
      <c r="C1552" s="10" t="s">
        <v>365</v>
      </c>
      <c r="D1552" s="11" t="s">
        <v>474</v>
      </c>
      <c r="E1552" s="12">
        <v>2</v>
      </c>
      <c r="F1552" s="13" t="s">
        <v>493</v>
      </c>
      <c r="G1552" s="11" t="s">
        <v>1998</v>
      </c>
      <c r="H1552" s="14">
        <v>5</v>
      </c>
      <c r="I1552" s="15" t="s">
        <v>2266</v>
      </c>
      <c r="J1552" s="19" t="s">
        <v>8491</v>
      </c>
      <c r="K1552" s="109" t="s">
        <v>8475</v>
      </c>
      <c r="L1552" s="109" t="s">
        <v>8492</v>
      </c>
      <c r="M1552" s="6" t="s">
        <v>8423</v>
      </c>
      <c r="N1552" s="6" t="s">
        <v>8493</v>
      </c>
      <c r="O1552" s="6" t="s">
        <v>8494</v>
      </c>
      <c r="V1552" t="s">
        <v>2556</v>
      </c>
    </row>
    <row r="1553" spans="2:22" hidden="1">
      <c r="B1553" s="9">
        <v>19</v>
      </c>
      <c r="C1553" s="10" t="s">
        <v>365</v>
      </c>
      <c r="D1553" s="11" t="s">
        <v>474</v>
      </c>
      <c r="E1553" s="12">
        <v>2</v>
      </c>
      <c r="F1553" s="13" t="s">
        <v>493</v>
      </c>
      <c r="G1553" s="11" t="s">
        <v>1998</v>
      </c>
      <c r="H1553" s="14">
        <v>6</v>
      </c>
      <c r="I1553" s="15" t="s">
        <v>2331</v>
      </c>
      <c r="J1553" s="19" t="s">
        <v>8495</v>
      </c>
      <c r="K1553" s="109" t="s">
        <v>8475</v>
      </c>
      <c r="L1553" s="109" t="s">
        <v>8496</v>
      </c>
      <c r="M1553" s="6" t="s">
        <v>8423</v>
      </c>
      <c r="N1553" s="6" t="s">
        <v>8497</v>
      </c>
      <c r="O1553" s="6" t="s">
        <v>8498</v>
      </c>
      <c r="V1553" t="s">
        <v>2708</v>
      </c>
    </row>
    <row r="1554" spans="2:22" hidden="1">
      <c r="B1554" s="9">
        <v>19</v>
      </c>
      <c r="C1554" s="10" t="s">
        <v>365</v>
      </c>
      <c r="D1554" s="11" t="s">
        <v>474</v>
      </c>
      <c r="E1554" s="12">
        <v>2</v>
      </c>
      <c r="F1554" s="13" t="s">
        <v>493</v>
      </c>
      <c r="G1554" s="11" t="s">
        <v>1998</v>
      </c>
      <c r="H1554" s="14">
        <v>7</v>
      </c>
      <c r="I1554" s="15" t="s">
        <v>2387</v>
      </c>
      <c r="J1554" s="19" t="s">
        <v>8499</v>
      </c>
      <c r="K1554" s="109" t="s">
        <v>8475</v>
      </c>
      <c r="L1554" s="109" t="s">
        <v>8500</v>
      </c>
      <c r="M1554" s="6" t="s">
        <v>8423</v>
      </c>
      <c r="N1554" s="6" t="s">
        <v>8501</v>
      </c>
      <c r="O1554" s="6" t="s">
        <v>8502</v>
      </c>
      <c r="V1554" t="s">
        <v>2573</v>
      </c>
    </row>
    <row r="1555" spans="2:22" hidden="1">
      <c r="B1555" s="9">
        <v>19</v>
      </c>
      <c r="C1555" s="10" t="s">
        <v>365</v>
      </c>
      <c r="D1555" s="11" t="s">
        <v>474</v>
      </c>
      <c r="E1555" s="12">
        <v>2</v>
      </c>
      <c r="F1555" s="13" t="s">
        <v>493</v>
      </c>
      <c r="G1555" s="11" t="s">
        <v>1998</v>
      </c>
      <c r="H1555" s="14">
        <v>8</v>
      </c>
      <c r="I1555" s="15" t="s">
        <v>1670</v>
      </c>
      <c r="J1555" s="19" t="s">
        <v>8503</v>
      </c>
      <c r="K1555" s="109" t="s">
        <v>8475</v>
      </c>
      <c r="L1555" s="109" t="s">
        <v>8504</v>
      </c>
      <c r="M1555" s="6" t="s">
        <v>8423</v>
      </c>
      <c r="N1555" s="6" t="s">
        <v>8505</v>
      </c>
      <c r="O1555" s="6" t="s">
        <v>8506</v>
      </c>
      <c r="V1555" t="s">
        <v>2324</v>
      </c>
    </row>
    <row r="1556" spans="2:22" hidden="1">
      <c r="B1556" s="9">
        <v>19</v>
      </c>
      <c r="C1556" s="10" t="s">
        <v>365</v>
      </c>
      <c r="D1556" s="11" t="s">
        <v>474</v>
      </c>
      <c r="E1556" s="12">
        <v>3</v>
      </c>
      <c r="F1556" s="13" t="s">
        <v>509</v>
      </c>
      <c r="G1556" s="11" t="s">
        <v>1999</v>
      </c>
      <c r="H1556" s="14">
        <v>1</v>
      </c>
      <c r="I1556" s="15" t="s">
        <v>509</v>
      </c>
      <c r="J1556" s="19" t="s">
        <v>8507</v>
      </c>
      <c r="K1556" s="109" t="s">
        <v>8508</v>
      </c>
      <c r="L1556" s="109" t="s">
        <v>8509</v>
      </c>
      <c r="M1556" s="6" t="s">
        <v>8423</v>
      </c>
      <c r="N1556" s="6" t="s">
        <v>8510</v>
      </c>
      <c r="O1556" s="6" t="s">
        <v>8511</v>
      </c>
      <c r="V1556" t="s">
        <v>2581</v>
      </c>
    </row>
    <row r="1557" spans="2:22" hidden="1">
      <c r="B1557" s="9">
        <v>19</v>
      </c>
      <c r="C1557" s="10" t="s">
        <v>365</v>
      </c>
      <c r="D1557" s="11" t="s">
        <v>474</v>
      </c>
      <c r="E1557" s="12">
        <v>3</v>
      </c>
      <c r="F1557" s="13" t="s">
        <v>509</v>
      </c>
      <c r="G1557" s="11" t="s">
        <v>1999</v>
      </c>
      <c r="H1557" s="14">
        <v>2</v>
      </c>
      <c r="I1557" s="15" t="s">
        <v>2068</v>
      </c>
      <c r="J1557" s="19" t="s">
        <v>8512</v>
      </c>
      <c r="K1557" s="109" t="s">
        <v>8508</v>
      </c>
      <c r="L1557" s="109" t="s">
        <v>8513</v>
      </c>
      <c r="M1557" s="6" t="s">
        <v>8423</v>
      </c>
      <c r="N1557" s="6" t="s">
        <v>8514</v>
      </c>
      <c r="O1557" s="6" t="s">
        <v>8515</v>
      </c>
      <c r="V1557" t="s">
        <v>1833</v>
      </c>
    </row>
    <row r="1558" spans="2:22" hidden="1">
      <c r="B1558" s="9">
        <v>19</v>
      </c>
      <c r="C1558" s="10" t="s">
        <v>365</v>
      </c>
      <c r="D1558" s="11" t="s">
        <v>474</v>
      </c>
      <c r="E1558" s="12">
        <v>3</v>
      </c>
      <c r="F1558" s="13" t="s">
        <v>509</v>
      </c>
      <c r="G1558" s="11" t="s">
        <v>1999</v>
      </c>
      <c r="H1558" s="14">
        <v>3</v>
      </c>
      <c r="I1558" s="15" t="s">
        <v>510</v>
      </c>
      <c r="J1558" s="19" t="s">
        <v>8516</v>
      </c>
      <c r="K1558" s="109" t="s">
        <v>8508</v>
      </c>
      <c r="L1558" s="109" t="s">
        <v>8517</v>
      </c>
      <c r="M1558" s="6" t="s">
        <v>8423</v>
      </c>
      <c r="N1558" s="6" t="s">
        <v>8518</v>
      </c>
      <c r="O1558" s="6" t="s">
        <v>8519</v>
      </c>
      <c r="V1558" t="s">
        <v>1293</v>
      </c>
    </row>
    <row r="1559" spans="2:22" hidden="1">
      <c r="B1559" s="9">
        <v>19</v>
      </c>
      <c r="C1559" s="10" t="s">
        <v>365</v>
      </c>
      <c r="D1559" s="11" t="s">
        <v>474</v>
      </c>
      <c r="E1559" s="12">
        <v>3</v>
      </c>
      <c r="F1559" s="13" t="s">
        <v>509</v>
      </c>
      <c r="G1559" s="11" t="s">
        <v>1999</v>
      </c>
      <c r="H1559" s="14">
        <v>4</v>
      </c>
      <c r="I1559" s="15" t="s">
        <v>2332</v>
      </c>
      <c r="J1559" s="19" t="s">
        <v>8520</v>
      </c>
      <c r="K1559" s="109" t="s">
        <v>8508</v>
      </c>
      <c r="L1559" s="109" t="s">
        <v>8521</v>
      </c>
      <c r="M1559" s="6" t="s">
        <v>8423</v>
      </c>
      <c r="N1559" s="6" t="s">
        <v>8522</v>
      </c>
      <c r="O1559" s="6" t="s">
        <v>8523</v>
      </c>
      <c r="V1559" t="s">
        <v>2489</v>
      </c>
    </row>
    <row r="1560" spans="2:22" hidden="1">
      <c r="B1560" s="9">
        <v>19</v>
      </c>
      <c r="C1560" s="10" t="s">
        <v>365</v>
      </c>
      <c r="D1560" s="11" t="s">
        <v>474</v>
      </c>
      <c r="E1560" s="12">
        <v>3</v>
      </c>
      <c r="F1560" s="13" t="s">
        <v>509</v>
      </c>
      <c r="G1560" s="11" t="s">
        <v>1999</v>
      </c>
      <c r="H1560" s="14">
        <v>5</v>
      </c>
      <c r="I1560" s="15" t="s">
        <v>2388</v>
      </c>
      <c r="J1560" s="19" t="s">
        <v>8524</v>
      </c>
      <c r="K1560" s="109" t="s">
        <v>8508</v>
      </c>
      <c r="L1560" s="109" t="s">
        <v>8525</v>
      </c>
      <c r="M1560" s="6" t="s">
        <v>8423</v>
      </c>
      <c r="N1560" s="6" t="s">
        <v>8526</v>
      </c>
      <c r="O1560" s="6" t="s">
        <v>8527</v>
      </c>
      <c r="V1560" t="s">
        <v>1578</v>
      </c>
    </row>
    <row r="1561" spans="2:22" hidden="1">
      <c r="B1561" s="9">
        <v>19</v>
      </c>
      <c r="C1561" s="10" t="s">
        <v>365</v>
      </c>
      <c r="D1561" s="11" t="s">
        <v>474</v>
      </c>
      <c r="E1561" s="12">
        <v>3</v>
      </c>
      <c r="F1561" s="13" t="s">
        <v>509</v>
      </c>
      <c r="G1561" s="11" t="s">
        <v>1999</v>
      </c>
      <c r="H1561" s="14">
        <v>6</v>
      </c>
      <c r="I1561" s="15" t="s">
        <v>2433</v>
      </c>
      <c r="J1561" s="19" t="s">
        <v>8528</v>
      </c>
      <c r="K1561" s="109" t="s">
        <v>8508</v>
      </c>
      <c r="L1561" s="109" t="s">
        <v>8529</v>
      </c>
      <c r="M1561" s="6" t="s">
        <v>8423</v>
      </c>
      <c r="N1561" s="6" t="s">
        <v>8530</v>
      </c>
      <c r="O1561" s="6" t="s">
        <v>8531</v>
      </c>
      <c r="V1561" t="s">
        <v>2538</v>
      </c>
    </row>
    <row r="1562" spans="2:22" hidden="1">
      <c r="B1562" s="9">
        <v>19</v>
      </c>
      <c r="C1562" s="10" t="s">
        <v>365</v>
      </c>
      <c r="D1562" s="11" t="s">
        <v>474</v>
      </c>
      <c r="E1562" s="12">
        <v>3</v>
      </c>
      <c r="F1562" s="13" t="s">
        <v>509</v>
      </c>
      <c r="G1562" s="11" t="s">
        <v>1999</v>
      </c>
      <c r="H1562" s="14">
        <v>7</v>
      </c>
      <c r="I1562" s="15" t="s">
        <v>2478</v>
      </c>
      <c r="J1562" s="19" t="s">
        <v>8532</v>
      </c>
      <c r="K1562" s="109" t="s">
        <v>8508</v>
      </c>
      <c r="L1562" s="109" t="s">
        <v>8533</v>
      </c>
      <c r="M1562" s="6" t="s">
        <v>8423</v>
      </c>
      <c r="N1562" s="6" t="s">
        <v>8534</v>
      </c>
      <c r="O1562" s="6" t="s">
        <v>8535</v>
      </c>
      <c r="V1562" t="s">
        <v>1732</v>
      </c>
    </row>
    <row r="1563" spans="2:22" hidden="1">
      <c r="B1563" s="9">
        <v>19</v>
      </c>
      <c r="C1563" s="10" t="s">
        <v>365</v>
      </c>
      <c r="D1563" s="11" t="s">
        <v>474</v>
      </c>
      <c r="E1563" s="12">
        <v>3</v>
      </c>
      <c r="F1563" s="13" t="s">
        <v>509</v>
      </c>
      <c r="G1563" s="11" t="s">
        <v>1999</v>
      </c>
      <c r="H1563" s="14">
        <v>8</v>
      </c>
      <c r="I1563" s="15" t="s">
        <v>2128</v>
      </c>
      <c r="J1563" s="19" t="s">
        <v>8536</v>
      </c>
      <c r="K1563" s="109" t="s">
        <v>8508</v>
      </c>
      <c r="L1563" s="109" t="s">
        <v>8537</v>
      </c>
      <c r="M1563" s="6" t="s">
        <v>8423</v>
      </c>
      <c r="N1563" s="6" t="s">
        <v>8538</v>
      </c>
      <c r="O1563" s="6" t="s">
        <v>8539</v>
      </c>
      <c r="V1563" t="s">
        <v>1698</v>
      </c>
    </row>
    <row r="1564" spans="2:22" hidden="1">
      <c r="B1564" s="9">
        <v>20</v>
      </c>
      <c r="C1564" s="10" t="s">
        <v>375</v>
      </c>
      <c r="D1564" s="11" t="s">
        <v>475</v>
      </c>
      <c r="E1564" s="12">
        <v>1</v>
      </c>
      <c r="F1564" s="13" t="s">
        <v>375</v>
      </c>
      <c r="G1564" s="11" t="s">
        <v>2000</v>
      </c>
      <c r="H1564" s="14">
        <v>1</v>
      </c>
      <c r="I1564" s="15" t="s">
        <v>375</v>
      </c>
      <c r="J1564" s="19" t="s">
        <v>8540</v>
      </c>
      <c r="K1564" s="109" t="s">
        <v>8541</v>
      </c>
      <c r="L1564" s="109" t="s">
        <v>8541</v>
      </c>
      <c r="M1564" s="6" t="s">
        <v>8542</v>
      </c>
      <c r="N1564" s="6" t="s">
        <v>8543</v>
      </c>
      <c r="O1564" s="6" t="s">
        <v>8544</v>
      </c>
      <c r="V1564" t="s">
        <v>2195</v>
      </c>
    </row>
    <row r="1565" spans="2:22" hidden="1">
      <c r="B1565" s="9">
        <v>20</v>
      </c>
      <c r="C1565" s="10" t="s">
        <v>375</v>
      </c>
      <c r="D1565" s="11" t="s">
        <v>475</v>
      </c>
      <c r="E1565" s="12">
        <v>1</v>
      </c>
      <c r="F1565" s="13" t="s">
        <v>375</v>
      </c>
      <c r="G1565" s="11" t="s">
        <v>2000</v>
      </c>
      <c r="H1565" s="14">
        <v>4</v>
      </c>
      <c r="I1565" s="15" t="s">
        <v>545</v>
      </c>
      <c r="J1565" s="19" t="s">
        <v>8545</v>
      </c>
      <c r="K1565" s="109" t="s">
        <v>8541</v>
      </c>
      <c r="L1565" s="109" t="s">
        <v>8546</v>
      </c>
      <c r="M1565" s="6" t="s">
        <v>8542</v>
      </c>
      <c r="N1565" s="6" t="s">
        <v>8547</v>
      </c>
      <c r="O1565" s="6" t="s">
        <v>8548</v>
      </c>
      <c r="V1565" t="s">
        <v>2281</v>
      </c>
    </row>
    <row r="1566" spans="2:22" hidden="1">
      <c r="B1566" s="9">
        <v>20</v>
      </c>
      <c r="C1566" s="10" t="s">
        <v>375</v>
      </c>
      <c r="D1566" s="11" t="s">
        <v>475</v>
      </c>
      <c r="E1566" s="12">
        <v>1</v>
      </c>
      <c r="F1566" s="13" t="s">
        <v>375</v>
      </c>
      <c r="G1566" s="11" t="s">
        <v>2000</v>
      </c>
      <c r="H1566" s="14">
        <v>5</v>
      </c>
      <c r="I1566" s="15" t="s">
        <v>2129</v>
      </c>
      <c r="J1566" s="19" t="s">
        <v>8549</v>
      </c>
      <c r="K1566" s="109" t="s">
        <v>8541</v>
      </c>
      <c r="L1566" s="109" t="s">
        <v>8550</v>
      </c>
      <c r="M1566" s="6" t="s">
        <v>8542</v>
      </c>
      <c r="N1566" s="6" t="s">
        <v>8551</v>
      </c>
      <c r="O1566" s="6" t="s">
        <v>8552</v>
      </c>
      <c r="V1566" t="s">
        <v>1574</v>
      </c>
    </row>
    <row r="1567" spans="2:22" hidden="1">
      <c r="B1567" s="9">
        <v>20</v>
      </c>
      <c r="C1567" s="10" t="s">
        <v>375</v>
      </c>
      <c r="D1567" s="11" t="s">
        <v>475</v>
      </c>
      <c r="E1567" s="12">
        <v>1</v>
      </c>
      <c r="F1567" s="13" t="s">
        <v>375</v>
      </c>
      <c r="G1567" s="11" t="s">
        <v>2000</v>
      </c>
      <c r="H1567" s="14">
        <v>7</v>
      </c>
      <c r="I1567" s="15" t="s">
        <v>2203</v>
      </c>
      <c r="J1567" s="19" t="s">
        <v>8553</v>
      </c>
      <c r="K1567" s="109" t="s">
        <v>8541</v>
      </c>
      <c r="L1567" s="109" t="s">
        <v>8554</v>
      </c>
      <c r="M1567" s="6" t="s">
        <v>8542</v>
      </c>
      <c r="N1567" s="6" t="s">
        <v>8555</v>
      </c>
      <c r="O1567" s="6" t="s">
        <v>8556</v>
      </c>
      <c r="V1567" t="s">
        <v>1613</v>
      </c>
    </row>
    <row r="1568" spans="2:22" hidden="1">
      <c r="B1568" s="9">
        <v>20</v>
      </c>
      <c r="C1568" s="10" t="s">
        <v>375</v>
      </c>
      <c r="D1568" s="11" t="s">
        <v>475</v>
      </c>
      <c r="E1568" s="12">
        <v>1</v>
      </c>
      <c r="F1568" s="13" t="s">
        <v>375</v>
      </c>
      <c r="G1568" s="11" t="s">
        <v>2000</v>
      </c>
      <c r="H1568" s="14">
        <v>8</v>
      </c>
      <c r="I1568" s="15" t="s">
        <v>2267</v>
      </c>
      <c r="J1568" s="19" t="s">
        <v>8557</v>
      </c>
      <c r="K1568" s="109" t="s">
        <v>8541</v>
      </c>
      <c r="L1568" s="109" t="s">
        <v>8558</v>
      </c>
      <c r="M1568" s="6" t="s">
        <v>8542</v>
      </c>
      <c r="N1568" s="6" t="s">
        <v>8559</v>
      </c>
      <c r="O1568" s="6" t="s">
        <v>8560</v>
      </c>
      <c r="V1568" t="s">
        <v>2517</v>
      </c>
    </row>
    <row r="1569" spans="2:22" hidden="1">
      <c r="B1569" s="9">
        <v>20</v>
      </c>
      <c r="C1569" s="10" t="s">
        <v>375</v>
      </c>
      <c r="D1569" s="11" t="s">
        <v>475</v>
      </c>
      <c r="E1569" s="12">
        <v>1</v>
      </c>
      <c r="F1569" s="13" t="s">
        <v>375</v>
      </c>
      <c r="G1569" s="11" t="s">
        <v>2000</v>
      </c>
      <c r="H1569" s="14">
        <v>9</v>
      </c>
      <c r="I1569" s="15" t="s">
        <v>2333</v>
      </c>
      <c r="J1569" s="19" t="s">
        <v>8561</v>
      </c>
      <c r="K1569" s="109" t="s">
        <v>8541</v>
      </c>
      <c r="L1569" s="109" t="s">
        <v>8562</v>
      </c>
      <c r="M1569" s="6" t="s">
        <v>8542</v>
      </c>
      <c r="N1569" s="6" t="s">
        <v>8563</v>
      </c>
      <c r="O1569" s="6" t="s">
        <v>8564</v>
      </c>
      <c r="V1569" t="s">
        <v>2404</v>
      </c>
    </row>
    <row r="1570" spans="2:22" hidden="1">
      <c r="B1570" s="9">
        <v>20</v>
      </c>
      <c r="C1570" s="10" t="s">
        <v>375</v>
      </c>
      <c r="D1570" s="11" t="s">
        <v>475</v>
      </c>
      <c r="E1570" s="12">
        <v>1</v>
      </c>
      <c r="F1570" s="13" t="s">
        <v>375</v>
      </c>
      <c r="G1570" s="11" t="s">
        <v>2000</v>
      </c>
      <c r="H1570" s="14">
        <v>10</v>
      </c>
      <c r="I1570" s="15" t="s">
        <v>626</v>
      </c>
      <c r="J1570" s="19" t="s">
        <v>8565</v>
      </c>
      <c r="K1570" s="109" t="s">
        <v>8541</v>
      </c>
      <c r="L1570" s="109" t="s">
        <v>8566</v>
      </c>
      <c r="M1570" s="6" t="s">
        <v>8542</v>
      </c>
      <c r="N1570" s="6" t="s">
        <v>8567</v>
      </c>
      <c r="O1570" s="6" t="s">
        <v>8568</v>
      </c>
      <c r="V1570" t="s">
        <v>2346</v>
      </c>
    </row>
    <row r="1571" spans="2:22" hidden="1">
      <c r="B1571" s="9">
        <v>20</v>
      </c>
      <c r="C1571" s="10" t="s">
        <v>375</v>
      </c>
      <c r="D1571" s="11" t="s">
        <v>475</v>
      </c>
      <c r="E1571" s="12">
        <v>1</v>
      </c>
      <c r="F1571" s="13" t="s">
        <v>375</v>
      </c>
      <c r="G1571" s="11" t="s">
        <v>2000</v>
      </c>
      <c r="H1571" s="14">
        <v>11</v>
      </c>
      <c r="I1571" s="15" t="s">
        <v>2434</v>
      </c>
      <c r="J1571" s="19" t="s">
        <v>8569</v>
      </c>
      <c r="K1571" s="109" t="s">
        <v>8541</v>
      </c>
      <c r="L1571" s="109" t="s">
        <v>8570</v>
      </c>
      <c r="M1571" s="6" t="s">
        <v>8542</v>
      </c>
      <c r="N1571" s="6" t="s">
        <v>8571</v>
      </c>
      <c r="O1571" s="6" t="s">
        <v>8572</v>
      </c>
      <c r="V1571" t="s">
        <v>1493</v>
      </c>
    </row>
    <row r="1572" spans="2:22" hidden="1">
      <c r="B1572" s="9">
        <v>20</v>
      </c>
      <c r="C1572" s="10" t="s">
        <v>375</v>
      </c>
      <c r="D1572" s="11" t="s">
        <v>475</v>
      </c>
      <c r="E1572" s="12">
        <v>1</v>
      </c>
      <c r="F1572" s="13" t="s">
        <v>375</v>
      </c>
      <c r="G1572" s="11" t="s">
        <v>2000</v>
      </c>
      <c r="H1572" s="14">
        <v>14</v>
      </c>
      <c r="I1572" s="15" t="s">
        <v>2509</v>
      </c>
      <c r="J1572" s="19" t="s">
        <v>8573</v>
      </c>
      <c r="K1572" s="109" t="s">
        <v>8541</v>
      </c>
      <c r="L1572" s="109" t="s">
        <v>8574</v>
      </c>
      <c r="M1572" s="6" t="s">
        <v>8542</v>
      </c>
      <c r="N1572" s="6" t="s">
        <v>8575</v>
      </c>
      <c r="O1572" s="6" t="s">
        <v>8576</v>
      </c>
      <c r="V1572" t="s">
        <v>1734</v>
      </c>
    </row>
    <row r="1573" spans="2:22" hidden="1">
      <c r="B1573" s="9">
        <v>20</v>
      </c>
      <c r="C1573" s="10" t="s">
        <v>375</v>
      </c>
      <c r="D1573" s="11" t="s">
        <v>475</v>
      </c>
      <c r="E1573" s="12">
        <v>1</v>
      </c>
      <c r="F1573" s="13" t="s">
        <v>375</v>
      </c>
      <c r="G1573" s="11" t="s">
        <v>2000</v>
      </c>
      <c r="H1573" s="14">
        <v>15</v>
      </c>
      <c r="I1573" s="15" t="s">
        <v>2539</v>
      </c>
      <c r="J1573" s="19" t="s">
        <v>8577</v>
      </c>
      <c r="K1573" s="109" t="s">
        <v>8541</v>
      </c>
      <c r="L1573" s="109" t="s">
        <v>8578</v>
      </c>
      <c r="M1573" s="108" t="s">
        <v>8542</v>
      </c>
      <c r="N1573" s="108" t="s">
        <v>8543</v>
      </c>
      <c r="O1573" s="108" t="s">
        <v>8544</v>
      </c>
      <c r="V1573" t="s">
        <v>1805</v>
      </c>
    </row>
    <row r="1574" spans="2:22" hidden="1">
      <c r="B1574" s="9">
        <v>20</v>
      </c>
      <c r="C1574" s="10" t="s">
        <v>375</v>
      </c>
      <c r="D1574" s="11" t="s">
        <v>475</v>
      </c>
      <c r="E1574" s="12">
        <v>2</v>
      </c>
      <c r="F1574" s="13" t="s">
        <v>336</v>
      </c>
      <c r="G1574" s="11" t="s">
        <v>2001</v>
      </c>
      <c r="H1574" s="14">
        <v>1</v>
      </c>
      <c r="I1574" s="15" t="s">
        <v>336</v>
      </c>
      <c r="J1574" s="19" t="s">
        <v>8579</v>
      </c>
      <c r="K1574" s="109" t="s">
        <v>8580</v>
      </c>
      <c r="L1574" s="109" t="s">
        <v>8581</v>
      </c>
      <c r="M1574" s="6" t="s">
        <v>8542</v>
      </c>
      <c r="N1574" s="6" t="s">
        <v>8582</v>
      </c>
      <c r="O1574" s="6" t="s">
        <v>8583</v>
      </c>
      <c r="V1574" t="s">
        <v>2565</v>
      </c>
    </row>
    <row r="1575" spans="2:22" hidden="1">
      <c r="B1575" s="9">
        <v>20</v>
      </c>
      <c r="C1575" s="10" t="s">
        <v>375</v>
      </c>
      <c r="D1575" s="11" t="s">
        <v>475</v>
      </c>
      <c r="E1575" s="12">
        <v>2</v>
      </c>
      <c r="F1575" s="13" t="s">
        <v>336</v>
      </c>
      <c r="G1575" s="11" t="s">
        <v>2001</v>
      </c>
      <c r="H1575" s="14">
        <v>2</v>
      </c>
      <c r="I1575" s="15" t="s">
        <v>2130</v>
      </c>
      <c r="J1575" s="19" t="s">
        <v>8584</v>
      </c>
      <c r="K1575" s="109" t="s">
        <v>8580</v>
      </c>
      <c r="L1575" s="109" t="s">
        <v>8585</v>
      </c>
      <c r="M1575" s="6" t="s">
        <v>8542</v>
      </c>
      <c r="N1575" s="6" t="s">
        <v>8586</v>
      </c>
      <c r="O1575" s="6" t="s">
        <v>8587</v>
      </c>
      <c r="V1575" t="s">
        <v>1626</v>
      </c>
    </row>
    <row r="1576" spans="2:22" hidden="1">
      <c r="B1576" s="9">
        <v>20</v>
      </c>
      <c r="C1576" s="10" t="s">
        <v>375</v>
      </c>
      <c r="D1576" s="11" t="s">
        <v>475</v>
      </c>
      <c r="E1576" s="12">
        <v>2</v>
      </c>
      <c r="F1576" s="13" t="s">
        <v>336</v>
      </c>
      <c r="G1576" s="11" t="s">
        <v>2001</v>
      </c>
      <c r="H1576" s="14">
        <v>3</v>
      </c>
      <c r="I1576" s="15" t="s">
        <v>2204</v>
      </c>
      <c r="J1576" s="19" t="s">
        <v>8588</v>
      </c>
      <c r="K1576" s="109" t="s">
        <v>8580</v>
      </c>
      <c r="L1576" s="109" t="s">
        <v>8589</v>
      </c>
      <c r="M1576" s="6" t="s">
        <v>8542</v>
      </c>
      <c r="N1576" s="6" t="s">
        <v>8590</v>
      </c>
      <c r="O1576" s="6" t="s">
        <v>8591</v>
      </c>
      <c r="V1576" t="s">
        <v>2604</v>
      </c>
    </row>
    <row r="1577" spans="2:22" hidden="1">
      <c r="B1577" s="9">
        <v>20</v>
      </c>
      <c r="C1577" s="10" t="s">
        <v>375</v>
      </c>
      <c r="D1577" s="11" t="s">
        <v>475</v>
      </c>
      <c r="E1577" s="12">
        <v>2</v>
      </c>
      <c r="F1577" s="13" t="s">
        <v>336</v>
      </c>
      <c r="G1577" s="11" t="s">
        <v>2001</v>
      </c>
      <c r="H1577" s="14">
        <v>4</v>
      </c>
      <c r="I1577" s="15" t="s">
        <v>2194</v>
      </c>
      <c r="J1577" s="19" t="s">
        <v>8592</v>
      </c>
      <c r="K1577" s="109" t="s">
        <v>8580</v>
      </c>
      <c r="L1577" s="109" t="s">
        <v>8593</v>
      </c>
      <c r="M1577" s="6" t="s">
        <v>8542</v>
      </c>
      <c r="N1577" s="6" t="s">
        <v>8594</v>
      </c>
      <c r="O1577" s="6" t="s">
        <v>8595</v>
      </c>
      <c r="V1577" t="s">
        <v>2617</v>
      </c>
    </row>
    <row r="1578" spans="2:22" hidden="1">
      <c r="B1578" s="9">
        <v>20</v>
      </c>
      <c r="C1578" s="10" t="s">
        <v>375</v>
      </c>
      <c r="D1578" s="11" t="s">
        <v>475</v>
      </c>
      <c r="E1578" s="12">
        <v>2</v>
      </c>
      <c r="F1578" s="13" t="s">
        <v>336</v>
      </c>
      <c r="G1578" s="11" t="s">
        <v>2001</v>
      </c>
      <c r="H1578" s="14">
        <v>5</v>
      </c>
      <c r="I1578" s="15" t="s">
        <v>2334</v>
      </c>
      <c r="J1578" s="19" t="s">
        <v>8596</v>
      </c>
      <c r="K1578" s="109" t="s">
        <v>8580</v>
      </c>
      <c r="L1578" s="109" t="s">
        <v>8597</v>
      </c>
      <c r="M1578" s="6" t="s">
        <v>8542</v>
      </c>
      <c r="N1578" s="6" t="s">
        <v>8598</v>
      </c>
      <c r="O1578" s="6" t="s">
        <v>8599</v>
      </c>
      <c r="V1578" t="s">
        <v>1779</v>
      </c>
    </row>
    <row r="1579" spans="2:22" hidden="1">
      <c r="B1579" s="9">
        <v>20</v>
      </c>
      <c r="C1579" s="10" t="s">
        <v>375</v>
      </c>
      <c r="D1579" s="11" t="s">
        <v>475</v>
      </c>
      <c r="E1579" s="12">
        <v>2</v>
      </c>
      <c r="F1579" s="13" t="s">
        <v>336</v>
      </c>
      <c r="G1579" s="11" t="s">
        <v>2001</v>
      </c>
      <c r="H1579" s="14">
        <v>6</v>
      </c>
      <c r="I1579" s="15" t="s">
        <v>2389</v>
      </c>
      <c r="J1579" s="19" t="s">
        <v>8600</v>
      </c>
      <c r="K1579" s="109" t="s">
        <v>8580</v>
      </c>
      <c r="L1579" s="109" t="s">
        <v>8601</v>
      </c>
      <c r="M1579" s="6" t="s">
        <v>8542</v>
      </c>
      <c r="N1579" s="6" t="s">
        <v>8602</v>
      </c>
      <c r="O1579" s="6" t="s">
        <v>8603</v>
      </c>
      <c r="V1579" t="s">
        <v>663</v>
      </c>
    </row>
    <row r="1580" spans="2:22" hidden="1">
      <c r="B1580" s="9">
        <v>20</v>
      </c>
      <c r="C1580" s="10" t="s">
        <v>375</v>
      </c>
      <c r="D1580" s="11" t="s">
        <v>475</v>
      </c>
      <c r="E1580" s="12">
        <v>2</v>
      </c>
      <c r="F1580" s="13" t="s">
        <v>336</v>
      </c>
      <c r="G1580" s="11" t="s">
        <v>2001</v>
      </c>
      <c r="H1580" s="14">
        <v>7</v>
      </c>
      <c r="I1580" s="15" t="s">
        <v>2435</v>
      </c>
      <c r="J1580" s="19" t="s">
        <v>8604</v>
      </c>
      <c r="K1580" s="109" t="s">
        <v>8580</v>
      </c>
      <c r="L1580" s="109" t="s">
        <v>8605</v>
      </c>
      <c r="M1580" s="6" t="s">
        <v>8542</v>
      </c>
      <c r="N1580" s="6" t="s">
        <v>8606</v>
      </c>
      <c r="O1580" s="6" t="s">
        <v>8607</v>
      </c>
      <c r="V1580" t="s">
        <v>1793</v>
      </c>
    </row>
    <row r="1581" spans="2:22" hidden="1">
      <c r="B1581" s="9">
        <v>20</v>
      </c>
      <c r="C1581" s="10" t="s">
        <v>375</v>
      </c>
      <c r="D1581" s="11" t="s">
        <v>475</v>
      </c>
      <c r="E1581" s="12">
        <v>2</v>
      </c>
      <c r="F1581" s="13" t="s">
        <v>336</v>
      </c>
      <c r="G1581" s="11" t="s">
        <v>2001</v>
      </c>
      <c r="H1581" s="14">
        <v>8</v>
      </c>
      <c r="I1581" s="15" t="s">
        <v>2479</v>
      </c>
      <c r="J1581" s="19" t="s">
        <v>8608</v>
      </c>
      <c r="K1581" s="109" t="s">
        <v>8580</v>
      </c>
      <c r="L1581" s="109" t="s">
        <v>8609</v>
      </c>
      <c r="M1581" s="6" t="s">
        <v>8542</v>
      </c>
      <c r="N1581" s="6" t="s">
        <v>8610</v>
      </c>
      <c r="O1581" s="6" t="s">
        <v>8611</v>
      </c>
      <c r="V1581" t="s">
        <v>2715</v>
      </c>
    </row>
    <row r="1582" spans="2:22" hidden="1">
      <c r="B1582" s="9">
        <v>20</v>
      </c>
      <c r="C1582" s="10" t="s">
        <v>375</v>
      </c>
      <c r="D1582" s="11" t="s">
        <v>475</v>
      </c>
      <c r="E1582" s="12">
        <v>2</v>
      </c>
      <c r="F1582" s="13" t="s">
        <v>336</v>
      </c>
      <c r="G1582" s="11" t="s">
        <v>2001</v>
      </c>
      <c r="H1582" s="14">
        <v>9</v>
      </c>
      <c r="I1582" s="15" t="s">
        <v>2510</v>
      </c>
      <c r="J1582" s="19" t="s">
        <v>8612</v>
      </c>
      <c r="K1582" s="109" t="s">
        <v>8580</v>
      </c>
      <c r="L1582" s="109" t="s">
        <v>8613</v>
      </c>
      <c r="M1582" s="6" t="s">
        <v>8542</v>
      </c>
      <c r="N1582" s="6" t="s">
        <v>8614</v>
      </c>
      <c r="O1582" s="6" t="s">
        <v>8615</v>
      </c>
      <c r="V1582" t="s">
        <v>1507</v>
      </c>
    </row>
    <row r="1583" spans="2:22" hidden="1">
      <c r="B1583" s="9">
        <v>20</v>
      </c>
      <c r="C1583" s="10" t="s">
        <v>375</v>
      </c>
      <c r="D1583" s="11" t="s">
        <v>475</v>
      </c>
      <c r="E1583" s="12">
        <v>2</v>
      </c>
      <c r="F1583" s="13" t="s">
        <v>336</v>
      </c>
      <c r="G1583" s="11" t="s">
        <v>2001</v>
      </c>
      <c r="H1583" s="14">
        <v>10</v>
      </c>
      <c r="I1583" s="15" t="s">
        <v>2540</v>
      </c>
      <c r="J1583" s="19" t="s">
        <v>8616</v>
      </c>
      <c r="K1583" s="109" t="s">
        <v>8580</v>
      </c>
      <c r="L1583" s="109" t="s">
        <v>8617</v>
      </c>
      <c r="M1583" s="6" t="s">
        <v>8542</v>
      </c>
      <c r="N1583" s="6" t="s">
        <v>8618</v>
      </c>
      <c r="O1583" s="6" t="s">
        <v>8619</v>
      </c>
      <c r="V1583" t="s">
        <v>1587</v>
      </c>
    </row>
    <row r="1584" spans="2:22" hidden="1">
      <c r="B1584" s="9">
        <v>20</v>
      </c>
      <c r="C1584" s="10" t="s">
        <v>375</v>
      </c>
      <c r="D1584" s="11" t="s">
        <v>475</v>
      </c>
      <c r="E1584" s="12">
        <v>3</v>
      </c>
      <c r="F1584" s="13" t="s">
        <v>510</v>
      </c>
      <c r="G1584" s="11" t="s">
        <v>2002</v>
      </c>
      <c r="H1584" s="14">
        <v>1</v>
      </c>
      <c r="I1584" s="15" t="s">
        <v>510</v>
      </c>
      <c r="J1584" s="19" t="s">
        <v>8620</v>
      </c>
      <c r="K1584" s="109" t="s">
        <v>8621</v>
      </c>
      <c r="L1584" s="109" t="s">
        <v>8622</v>
      </c>
      <c r="M1584" s="6" t="s">
        <v>8542</v>
      </c>
      <c r="N1584" s="6" t="s">
        <v>8623</v>
      </c>
      <c r="O1584" s="6" t="s">
        <v>8624</v>
      </c>
      <c r="V1584" t="s">
        <v>1669</v>
      </c>
    </row>
    <row r="1585" spans="2:22" hidden="1">
      <c r="B1585" s="9">
        <v>20</v>
      </c>
      <c r="C1585" s="10" t="s">
        <v>375</v>
      </c>
      <c r="D1585" s="11" t="s">
        <v>475</v>
      </c>
      <c r="E1585" s="12">
        <v>3</v>
      </c>
      <c r="F1585" s="13" t="s">
        <v>510</v>
      </c>
      <c r="G1585" s="11" t="s">
        <v>2002</v>
      </c>
      <c r="H1585" s="14">
        <v>2</v>
      </c>
      <c r="I1585" s="15" t="s">
        <v>2069</v>
      </c>
      <c r="J1585" s="19" t="s">
        <v>8625</v>
      </c>
      <c r="K1585" s="109" t="s">
        <v>8621</v>
      </c>
      <c r="L1585" s="109" t="s">
        <v>8626</v>
      </c>
      <c r="M1585" s="6" t="s">
        <v>8542</v>
      </c>
      <c r="N1585" s="6" t="s">
        <v>8627</v>
      </c>
      <c r="O1585" s="6" t="s">
        <v>8628</v>
      </c>
      <c r="V1585" t="s">
        <v>2384</v>
      </c>
    </row>
    <row r="1586" spans="2:22" hidden="1">
      <c r="B1586" s="9">
        <v>20</v>
      </c>
      <c r="C1586" s="10" t="s">
        <v>375</v>
      </c>
      <c r="D1586" s="11" t="s">
        <v>475</v>
      </c>
      <c r="E1586" s="12">
        <v>3</v>
      </c>
      <c r="F1586" s="13" t="s">
        <v>510</v>
      </c>
      <c r="G1586" s="11" t="s">
        <v>2002</v>
      </c>
      <c r="H1586" s="14">
        <v>3</v>
      </c>
      <c r="I1586" s="15" t="s">
        <v>2131</v>
      </c>
      <c r="J1586" s="19" t="s">
        <v>8629</v>
      </c>
      <c r="K1586" s="109" t="s">
        <v>8621</v>
      </c>
      <c r="L1586" s="109" t="s">
        <v>8630</v>
      </c>
      <c r="M1586" s="6" t="s">
        <v>8542</v>
      </c>
      <c r="N1586" s="6" t="s">
        <v>8631</v>
      </c>
      <c r="O1586" s="6" t="s">
        <v>8632</v>
      </c>
      <c r="V1586" t="s">
        <v>1752</v>
      </c>
    </row>
    <row r="1587" spans="2:22" hidden="1">
      <c r="B1587" s="9">
        <v>20</v>
      </c>
      <c r="C1587" s="10" t="s">
        <v>375</v>
      </c>
      <c r="D1587" s="11" t="s">
        <v>475</v>
      </c>
      <c r="E1587" s="12">
        <v>3</v>
      </c>
      <c r="F1587" s="13" t="s">
        <v>510</v>
      </c>
      <c r="G1587" s="11" t="s">
        <v>2002</v>
      </c>
      <c r="H1587" s="14">
        <v>4</v>
      </c>
      <c r="I1587" s="15" t="s">
        <v>2268</v>
      </c>
      <c r="J1587" s="19" t="s">
        <v>8633</v>
      </c>
      <c r="K1587" s="109" t="s">
        <v>8621</v>
      </c>
      <c r="L1587" s="109" t="s">
        <v>8634</v>
      </c>
      <c r="M1587" s="6" t="s">
        <v>8542</v>
      </c>
      <c r="N1587" s="6" t="s">
        <v>8635</v>
      </c>
      <c r="O1587" s="6" t="s">
        <v>8636</v>
      </c>
      <c r="V1587" t="s">
        <v>1739</v>
      </c>
    </row>
    <row r="1588" spans="2:22" hidden="1">
      <c r="B1588" s="9">
        <v>20</v>
      </c>
      <c r="C1588" s="10" t="s">
        <v>375</v>
      </c>
      <c r="D1588" s="11" t="s">
        <v>475</v>
      </c>
      <c r="E1588" s="12">
        <v>3</v>
      </c>
      <c r="F1588" s="13" t="s">
        <v>510</v>
      </c>
      <c r="G1588" s="11" t="s">
        <v>2002</v>
      </c>
      <c r="H1588" s="14">
        <v>5</v>
      </c>
      <c r="I1588" s="15" t="s">
        <v>2335</v>
      </c>
      <c r="J1588" s="19" t="s">
        <v>8637</v>
      </c>
      <c r="K1588" s="109" t="s">
        <v>8621</v>
      </c>
      <c r="L1588" s="109" t="s">
        <v>8638</v>
      </c>
      <c r="M1588" s="6" t="s">
        <v>8542</v>
      </c>
      <c r="N1588" s="6" t="s">
        <v>8639</v>
      </c>
      <c r="O1588" s="6" t="s">
        <v>8640</v>
      </c>
      <c r="V1588" t="s">
        <v>1628</v>
      </c>
    </row>
    <row r="1589" spans="2:22" hidden="1">
      <c r="B1589" s="9">
        <v>20</v>
      </c>
      <c r="C1589" s="10" t="s">
        <v>375</v>
      </c>
      <c r="D1589" s="11" t="s">
        <v>475</v>
      </c>
      <c r="E1589" s="12">
        <v>3</v>
      </c>
      <c r="F1589" s="13" t="s">
        <v>510</v>
      </c>
      <c r="G1589" s="11" t="s">
        <v>2002</v>
      </c>
      <c r="H1589" s="14">
        <v>6</v>
      </c>
      <c r="I1589" s="15" t="s">
        <v>2390</v>
      </c>
      <c r="J1589" s="19" t="s">
        <v>8641</v>
      </c>
      <c r="K1589" s="109" t="s">
        <v>8621</v>
      </c>
      <c r="L1589" s="109" t="s">
        <v>8642</v>
      </c>
      <c r="M1589" s="6" t="s">
        <v>8542</v>
      </c>
      <c r="N1589" s="6" t="s">
        <v>8643</v>
      </c>
      <c r="O1589" s="6" t="s">
        <v>8644</v>
      </c>
      <c r="V1589" t="s">
        <v>2593</v>
      </c>
    </row>
    <row r="1590" spans="2:22" hidden="1">
      <c r="B1590" s="9">
        <v>20</v>
      </c>
      <c r="C1590" s="10" t="s">
        <v>375</v>
      </c>
      <c r="D1590" s="11" t="s">
        <v>475</v>
      </c>
      <c r="E1590" s="12">
        <v>3</v>
      </c>
      <c r="F1590" s="13" t="s">
        <v>510</v>
      </c>
      <c r="G1590" s="11" t="s">
        <v>2002</v>
      </c>
      <c r="H1590" s="14">
        <v>7</v>
      </c>
      <c r="I1590" s="15" t="s">
        <v>2436</v>
      </c>
      <c r="J1590" s="19" t="s">
        <v>8645</v>
      </c>
      <c r="K1590" s="109" t="s">
        <v>8621</v>
      </c>
      <c r="L1590" s="109" t="s">
        <v>8646</v>
      </c>
      <c r="M1590" s="6" t="s">
        <v>8542</v>
      </c>
      <c r="N1590" s="6" t="s">
        <v>8647</v>
      </c>
      <c r="O1590" s="6" t="s">
        <v>8648</v>
      </c>
      <c r="V1590" t="s">
        <v>1618</v>
      </c>
    </row>
    <row r="1591" spans="2:22" hidden="1">
      <c r="B1591" s="9">
        <v>20</v>
      </c>
      <c r="C1591" s="10" t="s">
        <v>375</v>
      </c>
      <c r="D1591" s="11" t="s">
        <v>475</v>
      </c>
      <c r="E1591" s="12">
        <v>3</v>
      </c>
      <c r="F1591" s="13" t="s">
        <v>510</v>
      </c>
      <c r="G1591" s="11" t="s">
        <v>2002</v>
      </c>
      <c r="H1591" s="14">
        <v>8</v>
      </c>
      <c r="I1591" s="15" t="s">
        <v>2480</v>
      </c>
      <c r="J1591" s="19" t="s">
        <v>8649</v>
      </c>
      <c r="K1591" s="109" t="s">
        <v>8621</v>
      </c>
      <c r="L1591" s="109" t="s">
        <v>8650</v>
      </c>
      <c r="M1591" s="6" t="s">
        <v>8542</v>
      </c>
      <c r="N1591" s="6" t="s">
        <v>8651</v>
      </c>
      <c r="O1591" s="6" t="s">
        <v>8652</v>
      </c>
      <c r="V1591" t="s">
        <v>1330</v>
      </c>
    </row>
    <row r="1592" spans="2:22" hidden="1">
      <c r="B1592" s="9">
        <v>20</v>
      </c>
      <c r="C1592" s="10" t="s">
        <v>375</v>
      </c>
      <c r="D1592" s="11" t="s">
        <v>475</v>
      </c>
      <c r="E1592" s="12">
        <v>4</v>
      </c>
      <c r="F1592" s="13" t="s">
        <v>533</v>
      </c>
      <c r="G1592" s="11" t="s">
        <v>2003</v>
      </c>
      <c r="H1592" s="14">
        <v>1</v>
      </c>
      <c r="I1592" s="15" t="s">
        <v>2205</v>
      </c>
      <c r="J1592" s="19" t="s">
        <v>8653</v>
      </c>
      <c r="K1592" s="109" t="s">
        <v>8654</v>
      </c>
      <c r="L1592" s="109" t="s">
        <v>8655</v>
      </c>
      <c r="M1592" s="6" t="s">
        <v>8542</v>
      </c>
      <c r="N1592" s="6" t="s">
        <v>8656</v>
      </c>
      <c r="O1592" s="6" t="s">
        <v>8657</v>
      </c>
      <c r="V1592" t="s">
        <v>1204</v>
      </c>
    </row>
    <row r="1593" spans="2:22" hidden="1">
      <c r="B1593" s="9">
        <v>20</v>
      </c>
      <c r="C1593" s="10" t="s">
        <v>375</v>
      </c>
      <c r="D1593" s="11" t="s">
        <v>475</v>
      </c>
      <c r="E1593" s="12">
        <v>4</v>
      </c>
      <c r="F1593" s="13" t="s">
        <v>533</v>
      </c>
      <c r="G1593" s="11" t="s">
        <v>2003</v>
      </c>
      <c r="H1593" s="14">
        <v>2</v>
      </c>
      <c r="I1593" s="15" t="s">
        <v>2070</v>
      </c>
      <c r="J1593" s="19" t="s">
        <v>8658</v>
      </c>
      <c r="K1593" s="109" t="s">
        <v>8654</v>
      </c>
      <c r="L1593" s="109" t="s">
        <v>8659</v>
      </c>
      <c r="M1593" s="6" t="s">
        <v>8542</v>
      </c>
      <c r="N1593" s="6" t="s">
        <v>8660</v>
      </c>
      <c r="O1593" s="6" t="s">
        <v>8661</v>
      </c>
      <c r="V1593" t="s">
        <v>2460</v>
      </c>
    </row>
    <row r="1594" spans="2:22" hidden="1">
      <c r="B1594" s="9">
        <v>20</v>
      </c>
      <c r="C1594" s="10" t="s">
        <v>375</v>
      </c>
      <c r="D1594" s="11" t="s">
        <v>475</v>
      </c>
      <c r="E1594" s="12">
        <v>4</v>
      </c>
      <c r="F1594" s="13" t="s">
        <v>533</v>
      </c>
      <c r="G1594" s="11" t="s">
        <v>2003</v>
      </c>
      <c r="H1594" s="14">
        <v>3</v>
      </c>
      <c r="I1594" s="15" t="s">
        <v>2132</v>
      </c>
      <c r="J1594" s="19" t="s">
        <v>8662</v>
      </c>
      <c r="K1594" s="109" t="s">
        <v>8654</v>
      </c>
      <c r="L1594" s="109" t="s">
        <v>8663</v>
      </c>
      <c r="M1594" s="6" t="s">
        <v>8542</v>
      </c>
      <c r="N1594" s="6" t="s">
        <v>8664</v>
      </c>
      <c r="O1594" s="6" t="s">
        <v>8665</v>
      </c>
      <c r="V1594" t="s">
        <v>2548</v>
      </c>
    </row>
    <row r="1595" spans="2:22" hidden="1">
      <c r="B1595" s="9">
        <v>20</v>
      </c>
      <c r="C1595" s="10" t="s">
        <v>375</v>
      </c>
      <c r="D1595" s="11" t="s">
        <v>475</v>
      </c>
      <c r="E1595" s="12">
        <v>4</v>
      </c>
      <c r="F1595" s="13" t="s">
        <v>533</v>
      </c>
      <c r="G1595" s="11" t="s">
        <v>2003</v>
      </c>
      <c r="H1595" s="14">
        <v>4</v>
      </c>
      <c r="I1595" s="15" t="s">
        <v>2269</v>
      </c>
      <c r="J1595" s="19" t="s">
        <v>8666</v>
      </c>
      <c r="K1595" s="109" t="s">
        <v>8654</v>
      </c>
      <c r="L1595" s="109" t="s">
        <v>8667</v>
      </c>
      <c r="M1595" s="6" t="s">
        <v>8542</v>
      </c>
      <c r="N1595" s="6" t="s">
        <v>8668</v>
      </c>
      <c r="O1595" s="6" t="s">
        <v>8669</v>
      </c>
      <c r="V1595" t="s">
        <v>1650</v>
      </c>
    </row>
    <row r="1596" spans="2:22" hidden="1">
      <c r="B1596" s="9">
        <v>20</v>
      </c>
      <c r="C1596" s="10" t="s">
        <v>375</v>
      </c>
      <c r="D1596" s="11" t="s">
        <v>475</v>
      </c>
      <c r="E1596" s="12">
        <v>4</v>
      </c>
      <c r="F1596" s="13" t="s">
        <v>533</v>
      </c>
      <c r="G1596" s="11" t="s">
        <v>2003</v>
      </c>
      <c r="H1596" s="14">
        <v>5</v>
      </c>
      <c r="I1596" s="15" t="s">
        <v>533</v>
      </c>
      <c r="J1596" s="19" t="s">
        <v>8670</v>
      </c>
      <c r="K1596" s="109" t="s">
        <v>8654</v>
      </c>
      <c r="L1596" s="109" t="s">
        <v>8671</v>
      </c>
      <c r="M1596" s="6" t="s">
        <v>8542</v>
      </c>
      <c r="N1596" s="6" t="s">
        <v>8672</v>
      </c>
      <c r="O1596" s="6" t="s">
        <v>8673</v>
      </c>
      <c r="V1596" t="s">
        <v>2259</v>
      </c>
    </row>
    <row r="1597" spans="2:22" hidden="1">
      <c r="B1597" s="9">
        <v>20</v>
      </c>
      <c r="C1597" s="10" t="s">
        <v>375</v>
      </c>
      <c r="D1597" s="11" t="s">
        <v>475</v>
      </c>
      <c r="E1597" s="12">
        <v>4</v>
      </c>
      <c r="F1597" s="13" t="s">
        <v>533</v>
      </c>
      <c r="G1597" s="11" t="s">
        <v>2003</v>
      </c>
      <c r="H1597" s="14">
        <v>6</v>
      </c>
      <c r="I1597" s="15" t="s">
        <v>2391</v>
      </c>
      <c r="J1597" s="19" t="s">
        <v>8674</v>
      </c>
      <c r="K1597" s="109" t="s">
        <v>8654</v>
      </c>
      <c r="L1597" s="109" t="s">
        <v>8675</v>
      </c>
      <c r="M1597" s="6" t="s">
        <v>8542</v>
      </c>
      <c r="N1597" s="6" t="s">
        <v>8676</v>
      </c>
      <c r="O1597" s="6" t="s">
        <v>8677</v>
      </c>
      <c r="V1597" t="s">
        <v>677</v>
      </c>
    </row>
    <row r="1598" spans="2:22" hidden="1">
      <c r="B1598" s="9">
        <v>20</v>
      </c>
      <c r="C1598" s="10" t="s">
        <v>375</v>
      </c>
      <c r="D1598" s="11" t="s">
        <v>475</v>
      </c>
      <c r="E1598" s="12">
        <v>4</v>
      </c>
      <c r="F1598" s="13" t="s">
        <v>533</v>
      </c>
      <c r="G1598" s="11" t="s">
        <v>2003</v>
      </c>
      <c r="H1598" s="14">
        <v>7</v>
      </c>
      <c r="I1598" s="15" t="s">
        <v>2437</v>
      </c>
      <c r="J1598" s="19" t="s">
        <v>8678</v>
      </c>
      <c r="K1598" s="109" t="s">
        <v>8654</v>
      </c>
      <c r="L1598" s="109" t="s">
        <v>8679</v>
      </c>
      <c r="M1598" s="6" t="s">
        <v>8542</v>
      </c>
      <c r="N1598" s="6" t="s">
        <v>8680</v>
      </c>
      <c r="O1598" s="6" t="s">
        <v>8681</v>
      </c>
      <c r="V1598" t="s">
        <v>2575</v>
      </c>
    </row>
    <row r="1599" spans="2:22" hidden="1">
      <c r="B1599" s="9">
        <v>20</v>
      </c>
      <c r="C1599" s="10" t="s">
        <v>375</v>
      </c>
      <c r="D1599" s="11" t="s">
        <v>475</v>
      </c>
      <c r="E1599" s="12">
        <v>4</v>
      </c>
      <c r="F1599" s="13" t="s">
        <v>533</v>
      </c>
      <c r="G1599" s="11" t="s">
        <v>2003</v>
      </c>
      <c r="H1599" s="14">
        <v>8</v>
      </c>
      <c r="I1599" s="15" t="s">
        <v>2481</v>
      </c>
      <c r="J1599" s="19" t="s">
        <v>8682</v>
      </c>
      <c r="K1599" s="109" t="s">
        <v>8654</v>
      </c>
      <c r="L1599" s="109" t="s">
        <v>8683</v>
      </c>
      <c r="M1599" s="6" t="s">
        <v>8542</v>
      </c>
      <c r="N1599" s="6" t="s">
        <v>8684</v>
      </c>
      <c r="O1599" s="6" t="s">
        <v>8685</v>
      </c>
      <c r="V1599" t="s">
        <v>2651</v>
      </c>
    </row>
    <row r="1600" spans="2:22" hidden="1">
      <c r="B1600" s="9">
        <v>20</v>
      </c>
      <c r="C1600" s="10" t="s">
        <v>375</v>
      </c>
      <c r="D1600" s="11" t="s">
        <v>475</v>
      </c>
      <c r="E1600" s="12">
        <v>4</v>
      </c>
      <c r="F1600" s="13" t="s">
        <v>533</v>
      </c>
      <c r="G1600" s="11" t="s">
        <v>2003</v>
      </c>
      <c r="H1600" s="14">
        <v>9</v>
      </c>
      <c r="I1600" s="15" t="s">
        <v>2511</v>
      </c>
      <c r="J1600" s="19" t="s">
        <v>8686</v>
      </c>
      <c r="K1600" s="109" t="s">
        <v>8654</v>
      </c>
      <c r="L1600" s="109" t="s">
        <v>8687</v>
      </c>
      <c r="M1600" s="6" t="s">
        <v>8542</v>
      </c>
      <c r="N1600" s="6" t="s">
        <v>8688</v>
      </c>
      <c r="O1600" s="6" t="s">
        <v>8689</v>
      </c>
      <c r="V1600" t="s">
        <v>1790</v>
      </c>
    </row>
    <row r="1601" spans="2:22" hidden="1">
      <c r="B1601" s="9">
        <v>20</v>
      </c>
      <c r="C1601" s="10" t="s">
        <v>375</v>
      </c>
      <c r="D1601" s="11" t="s">
        <v>475</v>
      </c>
      <c r="E1601" s="12">
        <v>4</v>
      </c>
      <c r="F1601" s="13" t="s">
        <v>533</v>
      </c>
      <c r="G1601" s="11" t="s">
        <v>2003</v>
      </c>
      <c r="H1601" s="14">
        <v>10</v>
      </c>
      <c r="I1601" s="15" t="s">
        <v>2541</v>
      </c>
      <c r="J1601" s="19" t="s">
        <v>8690</v>
      </c>
      <c r="K1601" s="109" t="s">
        <v>8654</v>
      </c>
      <c r="L1601" s="109" t="s">
        <v>8691</v>
      </c>
      <c r="M1601" s="6" t="s">
        <v>8542</v>
      </c>
      <c r="N1601" s="6" t="s">
        <v>8692</v>
      </c>
      <c r="O1601" s="6" t="s">
        <v>8693</v>
      </c>
      <c r="V1601" t="s">
        <v>1177</v>
      </c>
    </row>
    <row r="1602" spans="2:22" hidden="1">
      <c r="B1602" s="9">
        <v>20</v>
      </c>
      <c r="C1602" s="10" t="s">
        <v>375</v>
      </c>
      <c r="D1602" s="11" t="s">
        <v>475</v>
      </c>
      <c r="E1602" s="12">
        <v>5</v>
      </c>
      <c r="F1602" s="13" t="s">
        <v>554</v>
      </c>
      <c r="G1602" s="11" t="s">
        <v>2004</v>
      </c>
      <c r="H1602" s="14">
        <v>1</v>
      </c>
      <c r="I1602" s="15" t="s">
        <v>554</v>
      </c>
      <c r="J1602" s="19" t="s">
        <v>8694</v>
      </c>
      <c r="K1602" s="109" t="s">
        <v>8695</v>
      </c>
      <c r="L1602" s="109" t="s">
        <v>8696</v>
      </c>
      <c r="M1602" s="6" t="s">
        <v>8542</v>
      </c>
      <c r="N1602" s="6" t="s">
        <v>8697</v>
      </c>
      <c r="O1602" s="6" t="s">
        <v>8698</v>
      </c>
      <c r="V1602" t="s">
        <v>416</v>
      </c>
    </row>
    <row r="1603" spans="2:22" hidden="1">
      <c r="B1603" s="9">
        <v>20</v>
      </c>
      <c r="C1603" s="10" t="s">
        <v>375</v>
      </c>
      <c r="D1603" s="11" t="s">
        <v>475</v>
      </c>
      <c r="E1603" s="12">
        <v>5</v>
      </c>
      <c r="F1603" s="13" t="s">
        <v>554</v>
      </c>
      <c r="G1603" s="11" t="s">
        <v>2004</v>
      </c>
      <c r="H1603" s="14">
        <v>2</v>
      </c>
      <c r="I1603" s="15" t="s">
        <v>773</v>
      </c>
      <c r="J1603" s="19" t="s">
        <v>8699</v>
      </c>
      <c r="K1603" s="109" t="s">
        <v>8695</v>
      </c>
      <c r="L1603" s="109" t="s">
        <v>8700</v>
      </c>
      <c r="M1603" s="6" t="s">
        <v>8542</v>
      </c>
      <c r="N1603" s="6" t="s">
        <v>8701</v>
      </c>
      <c r="O1603" s="6" t="s">
        <v>8702</v>
      </c>
      <c r="V1603" t="s">
        <v>1889</v>
      </c>
    </row>
    <row r="1604" spans="2:22" hidden="1">
      <c r="B1604" s="9">
        <v>20</v>
      </c>
      <c r="C1604" s="10" t="s">
        <v>375</v>
      </c>
      <c r="D1604" s="11" t="s">
        <v>475</v>
      </c>
      <c r="E1604" s="12">
        <v>5</v>
      </c>
      <c r="F1604" s="13" t="s">
        <v>554</v>
      </c>
      <c r="G1604" s="11" t="s">
        <v>2004</v>
      </c>
      <c r="H1604" s="14">
        <v>3</v>
      </c>
      <c r="I1604" s="15" t="s">
        <v>1912</v>
      </c>
      <c r="J1604" s="19" t="s">
        <v>8703</v>
      </c>
      <c r="K1604" s="109" t="s">
        <v>8695</v>
      </c>
      <c r="L1604" s="109" t="s">
        <v>8704</v>
      </c>
      <c r="M1604" s="6" t="s">
        <v>8542</v>
      </c>
      <c r="N1604" s="6" t="s">
        <v>8705</v>
      </c>
      <c r="O1604" s="6" t="s">
        <v>8706</v>
      </c>
      <c r="V1604" t="s">
        <v>1429</v>
      </c>
    </row>
    <row r="1605" spans="2:22" hidden="1">
      <c r="B1605" s="9">
        <v>20</v>
      </c>
      <c r="C1605" s="10" t="s">
        <v>375</v>
      </c>
      <c r="D1605" s="11" t="s">
        <v>475</v>
      </c>
      <c r="E1605" s="12">
        <v>5</v>
      </c>
      <c r="F1605" s="13" t="s">
        <v>554</v>
      </c>
      <c r="G1605" s="11" t="s">
        <v>2004</v>
      </c>
      <c r="H1605" s="14">
        <v>4</v>
      </c>
      <c r="I1605" s="15" t="s">
        <v>2206</v>
      </c>
      <c r="J1605" s="19" t="s">
        <v>8707</v>
      </c>
      <c r="K1605" s="109" t="s">
        <v>8695</v>
      </c>
      <c r="L1605" s="109" t="s">
        <v>8708</v>
      </c>
      <c r="M1605" s="6" t="s">
        <v>8542</v>
      </c>
      <c r="N1605" s="6" t="s">
        <v>8709</v>
      </c>
      <c r="O1605" s="6" t="s">
        <v>8710</v>
      </c>
      <c r="V1605" t="s">
        <v>1513</v>
      </c>
    </row>
    <row r="1606" spans="2:22" hidden="1">
      <c r="B1606" s="9">
        <v>20</v>
      </c>
      <c r="C1606" s="10" t="s">
        <v>375</v>
      </c>
      <c r="D1606" s="11" t="s">
        <v>475</v>
      </c>
      <c r="E1606" s="12">
        <v>5</v>
      </c>
      <c r="F1606" s="13" t="s">
        <v>554</v>
      </c>
      <c r="G1606" s="11" t="s">
        <v>2004</v>
      </c>
      <c r="H1606" s="14">
        <v>5</v>
      </c>
      <c r="I1606" s="15" t="s">
        <v>2270</v>
      </c>
      <c r="J1606" s="19" t="s">
        <v>8711</v>
      </c>
      <c r="K1606" s="109" t="s">
        <v>8695</v>
      </c>
      <c r="L1606" s="109" t="s">
        <v>8712</v>
      </c>
      <c r="M1606" s="6" t="s">
        <v>8542</v>
      </c>
      <c r="N1606" s="6" t="s">
        <v>8713</v>
      </c>
      <c r="O1606" s="6" t="s">
        <v>8714</v>
      </c>
      <c r="V1606" t="s">
        <v>2722</v>
      </c>
    </row>
    <row r="1607" spans="2:22" hidden="1">
      <c r="B1607" s="9">
        <v>20</v>
      </c>
      <c r="C1607" s="10" t="s">
        <v>375</v>
      </c>
      <c r="D1607" s="11" t="s">
        <v>475</v>
      </c>
      <c r="E1607" s="12">
        <v>5</v>
      </c>
      <c r="F1607" s="13" t="s">
        <v>554</v>
      </c>
      <c r="G1607" s="11" t="s">
        <v>2004</v>
      </c>
      <c r="H1607" s="14">
        <v>6</v>
      </c>
      <c r="I1607" s="15" t="s">
        <v>2392</v>
      </c>
      <c r="J1607" s="19" t="s">
        <v>8715</v>
      </c>
      <c r="K1607" s="109" t="s">
        <v>8695</v>
      </c>
      <c r="L1607" s="109" t="s">
        <v>8716</v>
      </c>
      <c r="M1607" s="6" t="s">
        <v>8542</v>
      </c>
      <c r="N1607" s="6" t="s">
        <v>8717</v>
      </c>
      <c r="O1607" s="6" t="s">
        <v>8718</v>
      </c>
      <c r="V1607" t="s">
        <v>1659</v>
      </c>
    </row>
    <row r="1608" spans="2:22" hidden="1">
      <c r="B1608" s="9">
        <v>20</v>
      </c>
      <c r="C1608" s="10" t="s">
        <v>375</v>
      </c>
      <c r="D1608" s="11" t="s">
        <v>475</v>
      </c>
      <c r="E1608" s="12">
        <v>5</v>
      </c>
      <c r="F1608" s="13" t="s">
        <v>554</v>
      </c>
      <c r="G1608" s="11" t="s">
        <v>2004</v>
      </c>
      <c r="H1608" s="14">
        <v>7</v>
      </c>
      <c r="I1608" s="15" t="s">
        <v>2438</v>
      </c>
      <c r="J1608" s="19" t="s">
        <v>8719</v>
      </c>
      <c r="K1608" s="109" t="s">
        <v>8695</v>
      </c>
      <c r="L1608" s="109" t="s">
        <v>8720</v>
      </c>
      <c r="M1608" s="6" t="s">
        <v>8542</v>
      </c>
      <c r="N1608" s="6" t="s">
        <v>8721</v>
      </c>
      <c r="O1608" s="6" t="s">
        <v>8722</v>
      </c>
      <c r="V1608" t="s">
        <v>1801</v>
      </c>
    </row>
    <row r="1609" spans="2:22" hidden="1">
      <c r="B1609" s="9">
        <v>20</v>
      </c>
      <c r="C1609" s="10" t="s">
        <v>375</v>
      </c>
      <c r="D1609" s="11" t="s">
        <v>475</v>
      </c>
      <c r="E1609" s="12">
        <v>6</v>
      </c>
      <c r="F1609" s="13" t="s">
        <v>616</v>
      </c>
      <c r="G1609" s="11" t="s">
        <v>2005</v>
      </c>
      <c r="H1609" s="14">
        <v>1</v>
      </c>
      <c r="I1609" s="15" t="s">
        <v>616</v>
      </c>
      <c r="J1609" s="19" t="s">
        <v>8723</v>
      </c>
      <c r="K1609" s="109" t="s">
        <v>8724</v>
      </c>
      <c r="L1609" s="109" t="s">
        <v>8725</v>
      </c>
      <c r="M1609" s="6" t="s">
        <v>8542</v>
      </c>
      <c r="N1609" s="6" t="s">
        <v>8726</v>
      </c>
      <c r="O1609" s="6" t="s">
        <v>8727</v>
      </c>
      <c r="V1609" t="s">
        <v>1792</v>
      </c>
    </row>
    <row r="1610" spans="2:22" hidden="1">
      <c r="B1610" s="9">
        <v>20</v>
      </c>
      <c r="C1610" s="10" t="s">
        <v>375</v>
      </c>
      <c r="D1610" s="11" t="s">
        <v>475</v>
      </c>
      <c r="E1610" s="12">
        <v>6</v>
      </c>
      <c r="F1610" s="13" t="s">
        <v>616</v>
      </c>
      <c r="G1610" s="11" t="s">
        <v>2005</v>
      </c>
      <c r="H1610" s="14">
        <v>2</v>
      </c>
      <c r="I1610" s="15" t="s">
        <v>386</v>
      </c>
      <c r="J1610" s="19" t="s">
        <v>8728</v>
      </c>
      <c r="K1610" s="109" t="s">
        <v>8724</v>
      </c>
      <c r="L1610" s="109" t="s">
        <v>8729</v>
      </c>
      <c r="M1610" s="6" t="s">
        <v>8542</v>
      </c>
      <c r="N1610" s="6" t="s">
        <v>8730</v>
      </c>
      <c r="O1610" s="6" t="s">
        <v>8731</v>
      </c>
      <c r="V1610" t="s">
        <v>2537</v>
      </c>
    </row>
    <row r="1611" spans="2:22" hidden="1">
      <c r="B1611" s="9">
        <v>20</v>
      </c>
      <c r="C1611" s="10" t="s">
        <v>375</v>
      </c>
      <c r="D1611" s="11" t="s">
        <v>475</v>
      </c>
      <c r="E1611" s="12">
        <v>6</v>
      </c>
      <c r="F1611" s="13" t="s">
        <v>616</v>
      </c>
      <c r="G1611" s="11" t="s">
        <v>2005</v>
      </c>
      <c r="H1611" s="14">
        <v>3</v>
      </c>
      <c r="I1611" s="15" t="s">
        <v>2133</v>
      </c>
      <c r="J1611" s="19" t="s">
        <v>8732</v>
      </c>
      <c r="K1611" s="109" t="s">
        <v>8724</v>
      </c>
      <c r="L1611" s="109" t="s">
        <v>8733</v>
      </c>
      <c r="M1611" s="6" t="s">
        <v>8542</v>
      </c>
      <c r="N1611" s="6" t="s">
        <v>8734</v>
      </c>
      <c r="O1611" s="6" t="s">
        <v>8735</v>
      </c>
      <c r="V1611" t="s">
        <v>2353</v>
      </c>
    </row>
    <row r="1612" spans="2:22" hidden="1">
      <c r="B1612" s="9">
        <v>20</v>
      </c>
      <c r="C1612" s="10" t="s">
        <v>375</v>
      </c>
      <c r="D1612" s="11" t="s">
        <v>475</v>
      </c>
      <c r="E1612" s="12">
        <v>6</v>
      </c>
      <c r="F1612" s="13" t="s">
        <v>616</v>
      </c>
      <c r="G1612" s="11" t="s">
        <v>2005</v>
      </c>
      <c r="H1612" s="14">
        <v>4</v>
      </c>
      <c r="I1612" s="15" t="s">
        <v>2207</v>
      </c>
      <c r="J1612" s="19" t="s">
        <v>8736</v>
      </c>
      <c r="K1612" s="109" t="s">
        <v>8724</v>
      </c>
      <c r="L1612" s="109" t="s">
        <v>8737</v>
      </c>
      <c r="M1612" s="6" t="s">
        <v>8542</v>
      </c>
      <c r="N1612" s="6" t="s">
        <v>8738</v>
      </c>
      <c r="O1612" s="6" t="s">
        <v>8739</v>
      </c>
      <c r="V1612" t="s">
        <v>2307</v>
      </c>
    </row>
    <row r="1613" spans="2:22" hidden="1">
      <c r="B1613" s="9">
        <v>20</v>
      </c>
      <c r="C1613" s="10" t="s">
        <v>375</v>
      </c>
      <c r="D1613" s="11" t="s">
        <v>475</v>
      </c>
      <c r="E1613" s="12">
        <v>6</v>
      </c>
      <c r="F1613" s="13" t="s">
        <v>616</v>
      </c>
      <c r="G1613" s="11" t="s">
        <v>2005</v>
      </c>
      <c r="H1613" s="14">
        <v>5</v>
      </c>
      <c r="I1613" s="15" t="s">
        <v>2271</v>
      </c>
      <c r="J1613" s="19" t="s">
        <v>8740</v>
      </c>
      <c r="K1613" s="109" t="s">
        <v>8724</v>
      </c>
      <c r="L1613" s="109" t="s">
        <v>8741</v>
      </c>
      <c r="M1613" s="6" t="s">
        <v>8542</v>
      </c>
      <c r="N1613" s="6" t="s">
        <v>8742</v>
      </c>
      <c r="O1613" s="6" t="s">
        <v>8743</v>
      </c>
      <c r="V1613" t="s">
        <v>1842</v>
      </c>
    </row>
    <row r="1614" spans="2:22" hidden="1">
      <c r="B1614" s="9">
        <v>20</v>
      </c>
      <c r="C1614" s="10" t="s">
        <v>375</v>
      </c>
      <c r="D1614" s="11" t="s">
        <v>475</v>
      </c>
      <c r="E1614" s="12">
        <v>6</v>
      </c>
      <c r="F1614" s="13" t="s">
        <v>616</v>
      </c>
      <c r="G1614" s="11" t="s">
        <v>2005</v>
      </c>
      <c r="H1614" s="14">
        <v>6</v>
      </c>
      <c r="I1614" s="15" t="s">
        <v>2336</v>
      </c>
      <c r="J1614" s="19" t="s">
        <v>8744</v>
      </c>
      <c r="K1614" s="109" t="s">
        <v>8724</v>
      </c>
      <c r="L1614" s="109" t="s">
        <v>8745</v>
      </c>
      <c r="M1614" s="6" t="s">
        <v>8542</v>
      </c>
      <c r="N1614" s="6" t="s">
        <v>8746</v>
      </c>
      <c r="O1614" s="6" t="s">
        <v>8747</v>
      </c>
      <c r="V1614" t="s">
        <v>1664</v>
      </c>
    </row>
    <row r="1615" spans="2:22" hidden="1">
      <c r="B1615" s="9">
        <v>20</v>
      </c>
      <c r="C1615" s="10" t="s">
        <v>375</v>
      </c>
      <c r="D1615" s="11" t="s">
        <v>475</v>
      </c>
      <c r="E1615" s="12">
        <v>6</v>
      </c>
      <c r="F1615" s="13" t="s">
        <v>616</v>
      </c>
      <c r="G1615" s="11" t="s">
        <v>2005</v>
      </c>
      <c r="H1615" s="14">
        <v>7</v>
      </c>
      <c r="I1615" s="15" t="s">
        <v>2393</v>
      </c>
      <c r="J1615" s="19" t="s">
        <v>8748</v>
      </c>
      <c r="K1615" s="109" t="s">
        <v>8724</v>
      </c>
      <c r="L1615" s="109" t="s">
        <v>8749</v>
      </c>
      <c r="M1615" s="6" t="s">
        <v>8542</v>
      </c>
      <c r="N1615" s="6" t="s">
        <v>8750</v>
      </c>
      <c r="O1615" s="6" t="s">
        <v>8751</v>
      </c>
      <c r="V1615" t="s">
        <v>1750</v>
      </c>
    </row>
    <row r="1616" spans="2:22" hidden="1">
      <c r="B1616" s="9">
        <v>20</v>
      </c>
      <c r="C1616" s="10" t="s">
        <v>375</v>
      </c>
      <c r="D1616" s="11" t="s">
        <v>475</v>
      </c>
      <c r="E1616" s="12">
        <v>6</v>
      </c>
      <c r="F1616" s="13" t="s">
        <v>616</v>
      </c>
      <c r="G1616" s="11" t="s">
        <v>2005</v>
      </c>
      <c r="H1616" s="14">
        <v>8</v>
      </c>
      <c r="I1616" s="15" t="s">
        <v>2391</v>
      </c>
      <c r="J1616" s="19" t="s">
        <v>8752</v>
      </c>
      <c r="K1616" s="109" t="s">
        <v>8724</v>
      </c>
      <c r="L1616" s="109" t="s">
        <v>8753</v>
      </c>
      <c r="M1616" s="6" t="s">
        <v>8542</v>
      </c>
      <c r="N1616" s="6" t="s">
        <v>8754</v>
      </c>
      <c r="O1616" s="6" t="s">
        <v>8755</v>
      </c>
      <c r="V1616" t="s">
        <v>2367</v>
      </c>
    </row>
    <row r="1617" spans="2:22" hidden="1">
      <c r="B1617" s="9">
        <v>20</v>
      </c>
      <c r="C1617" s="10" t="s">
        <v>375</v>
      </c>
      <c r="D1617" s="11" t="s">
        <v>475</v>
      </c>
      <c r="E1617" s="12">
        <v>7</v>
      </c>
      <c r="F1617" s="13" t="s">
        <v>632</v>
      </c>
      <c r="G1617" s="11" t="s">
        <v>2006</v>
      </c>
      <c r="H1617" s="14">
        <v>1</v>
      </c>
      <c r="I1617" s="15" t="s">
        <v>389</v>
      </c>
      <c r="J1617" s="19" t="s">
        <v>8756</v>
      </c>
      <c r="K1617" s="109" t="s">
        <v>8757</v>
      </c>
      <c r="L1617" s="109" t="s">
        <v>8758</v>
      </c>
      <c r="M1617" s="6" t="s">
        <v>8542</v>
      </c>
      <c r="N1617" s="6" t="s">
        <v>8759</v>
      </c>
      <c r="O1617" s="6" t="s">
        <v>8760</v>
      </c>
      <c r="V1617" t="s">
        <v>1213</v>
      </c>
    </row>
    <row r="1618" spans="2:22" hidden="1">
      <c r="B1618" s="9">
        <v>20</v>
      </c>
      <c r="C1618" s="10" t="s">
        <v>375</v>
      </c>
      <c r="D1618" s="11" t="s">
        <v>475</v>
      </c>
      <c r="E1618" s="12">
        <v>7</v>
      </c>
      <c r="F1618" s="13" t="s">
        <v>632</v>
      </c>
      <c r="G1618" s="11" t="s">
        <v>2006</v>
      </c>
      <c r="H1618" s="14">
        <v>2</v>
      </c>
      <c r="I1618" s="15" t="s">
        <v>2071</v>
      </c>
      <c r="J1618" s="19" t="s">
        <v>8761</v>
      </c>
      <c r="K1618" s="109" t="s">
        <v>8757</v>
      </c>
      <c r="L1618" s="109" t="s">
        <v>8762</v>
      </c>
      <c r="M1618" s="6" t="s">
        <v>8542</v>
      </c>
      <c r="N1618" s="6" t="s">
        <v>8763</v>
      </c>
      <c r="O1618" s="6" t="s">
        <v>8764</v>
      </c>
      <c r="V1618" t="s">
        <v>2515</v>
      </c>
    </row>
    <row r="1619" spans="2:22" hidden="1">
      <c r="B1619" s="9">
        <v>20</v>
      </c>
      <c r="C1619" s="10" t="s">
        <v>375</v>
      </c>
      <c r="D1619" s="11" t="s">
        <v>475</v>
      </c>
      <c r="E1619" s="12">
        <v>7</v>
      </c>
      <c r="F1619" s="13" t="s">
        <v>632</v>
      </c>
      <c r="G1619" s="11" t="s">
        <v>2006</v>
      </c>
      <c r="H1619" s="14">
        <v>3</v>
      </c>
      <c r="I1619" s="15" t="s">
        <v>2134</v>
      </c>
      <c r="J1619" s="19" t="s">
        <v>8765</v>
      </c>
      <c r="K1619" s="109" t="s">
        <v>8757</v>
      </c>
      <c r="L1619" s="109" t="s">
        <v>8766</v>
      </c>
      <c r="M1619" s="6" t="s">
        <v>8542</v>
      </c>
      <c r="N1619" s="6" t="s">
        <v>8767</v>
      </c>
      <c r="O1619" s="6" t="s">
        <v>8768</v>
      </c>
      <c r="V1619" t="s">
        <v>1203</v>
      </c>
    </row>
    <row r="1620" spans="2:22" hidden="1">
      <c r="B1620" s="9">
        <v>20</v>
      </c>
      <c r="C1620" s="10" t="s">
        <v>375</v>
      </c>
      <c r="D1620" s="11" t="s">
        <v>475</v>
      </c>
      <c r="E1620" s="12">
        <v>7</v>
      </c>
      <c r="F1620" s="13" t="s">
        <v>632</v>
      </c>
      <c r="G1620" s="11" t="s">
        <v>2006</v>
      </c>
      <c r="H1620" s="14">
        <v>4</v>
      </c>
      <c r="I1620" s="15" t="s">
        <v>2208</v>
      </c>
      <c r="J1620" s="19" t="s">
        <v>8769</v>
      </c>
      <c r="K1620" s="109" t="s">
        <v>8757</v>
      </c>
      <c r="L1620" s="109" t="s">
        <v>8770</v>
      </c>
      <c r="M1620" s="6" t="s">
        <v>8542</v>
      </c>
      <c r="N1620" s="6" t="s">
        <v>8771</v>
      </c>
      <c r="O1620" s="6" t="s">
        <v>8772</v>
      </c>
      <c r="V1620" t="s">
        <v>2402</v>
      </c>
    </row>
    <row r="1621" spans="2:22" hidden="1">
      <c r="B1621" s="9">
        <v>20</v>
      </c>
      <c r="C1621" s="10" t="s">
        <v>375</v>
      </c>
      <c r="D1621" s="11" t="s">
        <v>475</v>
      </c>
      <c r="E1621" s="12">
        <v>7</v>
      </c>
      <c r="F1621" s="13" t="s">
        <v>632</v>
      </c>
      <c r="G1621" s="11" t="s">
        <v>2006</v>
      </c>
      <c r="H1621" s="14">
        <v>5</v>
      </c>
      <c r="I1621" s="15" t="s">
        <v>2272</v>
      </c>
      <c r="J1621" s="19" t="s">
        <v>8773</v>
      </c>
      <c r="K1621" s="109" t="s">
        <v>8757</v>
      </c>
      <c r="L1621" s="109" t="s">
        <v>8774</v>
      </c>
      <c r="M1621" s="6" t="s">
        <v>8542</v>
      </c>
      <c r="N1621" s="6" t="s">
        <v>8775</v>
      </c>
      <c r="O1621" s="6" t="s">
        <v>8776</v>
      </c>
      <c r="V1621" t="s">
        <v>1696</v>
      </c>
    </row>
    <row r="1622" spans="2:22" hidden="1">
      <c r="B1622" s="9">
        <v>20</v>
      </c>
      <c r="C1622" s="10" t="s">
        <v>375</v>
      </c>
      <c r="D1622" s="11" t="s">
        <v>475</v>
      </c>
      <c r="E1622" s="12">
        <v>7</v>
      </c>
      <c r="F1622" s="13" t="s">
        <v>632</v>
      </c>
      <c r="G1622" s="11" t="s">
        <v>2006</v>
      </c>
      <c r="H1622" s="14">
        <v>6</v>
      </c>
      <c r="I1622" s="15" t="s">
        <v>2337</v>
      </c>
      <c r="J1622" s="19" t="s">
        <v>8777</v>
      </c>
      <c r="K1622" s="109" t="s">
        <v>8757</v>
      </c>
      <c r="L1622" s="109" t="s">
        <v>8778</v>
      </c>
      <c r="M1622" s="6" t="s">
        <v>8542</v>
      </c>
      <c r="N1622" s="6" t="s">
        <v>8779</v>
      </c>
      <c r="O1622" s="6" t="s">
        <v>8780</v>
      </c>
      <c r="V1622" t="s">
        <v>1477</v>
      </c>
    </row>
    <row r="1623" spans="2:22" hidden="1">
      <c r="B1623" s="9">
        <v>20</v>
      </c>
      <c r="C1623" s="10" t="s">
        <v>375</v>
      </c>
      <c r="D1623" s="11" t="s">
        <v>475</v>
      </c>
      <c r="E1623" s="12">
        <v>8</v>
      </c>
      <c r="F1623" s="13" t="s">
        <v>596</v>
      </c>
      <c r="G1623" s="11" t="s">
        <v>2007</v>
      </c>
      <c r="H1623" s="14">
        <v>1</v>
      </c>
      <c r="I1623" s="15" t="s">
        <v>596</v>
      </c>
      <c r="J1623" s="19" t="s">
        <v>8781</v>
      </c>
      <c r="K1623" s="109" t="s">
        <v>8782</v>
      </c>
      <c r="L1623" s="109" t="s">
        <v>8783</v>
      </c>
      <c r="M1623" s="6" t="s">
        <v>8542</v>
      </c>
      <c r="N1623" s="6" t="s">
        <v>8784</v>
      </c>
      <c r="O1623" s="6" t="s">
        <v>8785</v>
      </c>
      <c r="V1623" t="s">
        <v>1662</v>
      </c>
    </row>
    <row r="1624" spans="2:22" hidden="1">
      <c r="B1624" s="9">
        <v>20</v>
      </c>
      <c r="C1624" s="10" t="s">
        <v>375</v>
      </c>
      <c r="D1624" s="11" t="s">
        <v>475</v>
      </c>
      <c r="E1624" s="12">
        <v>8</v>
      </c>
      <c r="F1624" s="13" t="s">
        <v>596</v>
      </c>
      <c r="G1624" s="11" t="s">
        <v>2007</v>
      </c>
      <c r="H1624" s="14">
        <v>2</v>
      </c>
      <c r="I1624" s="15" t="s">
        <v>2072</v>
      </c>
      <c r="J1624" s="19" t="s">
        <v>8786</v>
      </c>
      <c r="K1624" s="109" t="s">
        <v>8782</v>
      </c>
      <c r="L1624" s="109" t="s">
        <v>8787</v>
      </c>
      <c r="M1624" s="6" t="s">
        <v>8542</v>
      </c>
      <c r="N1624" s="6" t="s">
        <v>8788</v>
      </c>
      <c r="O1624" s="6" t="s">
        <v>8789</v>
      </c>
      <c r="V1624" t="s">
        <v>1691</v>
      </c>
    </row>
    <row r="1625" spans="2:22" hidden="1">
      <c r="B1625" s="9">
        <v>20</v>
      </c>
      <c r="C1625" s="10" t="s">
        <v>375</v>
      </c>
      <c r="D1625" s="11" t="s">
        <v>475</v>
      </c>
      <c r="E1625" s="12">
        <v>8</v>
      </c>
      <c r="F1625" s="13" t="s">
        <v>596</v>
      </c>
      <c r="G1625" s="11" t="s">
        <v>2007</v>
      </c>
      <c r="H1625" s="14">
        <v>3</v>
      </c>
      <c r="I1625" s="15" t="s">
        <v>2135</v>
      </c>
      <c r="J1625" s="19" t="s">
        <v>8790</v>
      </c>
      <c r="K1625" s="109" t="s">
        <v>8782</v>
      </c>
      <c r="L1625" s="109" t="s">
        <v>8791</v>
      </c>
      <c r="M1625" s="6" t="s">
        <v>8542</v>
      </c>
      <c r="N1625" s="6" t="s">
        <v>8792</v>
      </c>
      <c r="O1625" s="6" t="s">
        <v>8793</v>
      </c>
      <c r="V1625" t="s">
        <v>1581</v>
      </c>
    </row>
    <row r="1626" spans="2:22" hidden="1">
      <c r="B1626" s="9">
        <v>20</v>
      </c>
      <c r="C1626" s="10" t="s">
        <v>375</v>
      </c>
      <c r="D1626" s="11" t="s">
        <v>475</v>
      </c>
      <c r="E1626" s="12">
        <v>8</v>
      </c>
      <c r="F1626" s="13" t="s">
        <v>596</v>
      </c>
      <c r="G1626" s="11" t="s">
        <v>2007</v>
      </c>
      <c r="H1626" s="14">
        <v>4</v>
      </c>
      <c r="I1626" s="15" t="s">
        <v>2209</v>
      </c>
      <c r="J1626" s="19" t="s">
        <v>8794</v>
      </c>
      <c r="K1626" s="109" t="s">
        <v>8782</v>
      </c>
      <c r="L1626" s="109" t="s">
        <v>8795</v>
      </c>
      <c r="M1626" s="6" t="s">
        <v>8542</v>
      </c>
      <c r="N1626" s="6" t="s">
        <v>8796</v>
      </c>
      <c r="O1626" s="6" t="s">
        <v>8797</v>
      </c>
      <c r="V1626" t="s">
        <v>2325</v>
      </c>
    </row>
    <row r="1627" spans="2:22" hidden="1">
      <c r="B1627" s="9">
        <v>20</v>
      </c>
      <c r="C1627" s="10" t="s">
        <v>375</v>
      </c>
      <c r="D1627" s="11" t="s">
        <v>475</v>
      </c>
      <c r="E1627" s="12">
        <v>8</v>
      </c>
      <c r="F1627" s="13" t="s">
        <v>596</v>
      </c>
      <c r="G1627" s="11" t="s">
        <v>2007</v>
      </c>
      <c r="H1627" s="14">
        <v>5</v>
      </c>
      <c r="I1627" s="15" t="s">
        <v>2394</v>
      </c>
      <c r="J1627" s="19" t="s">
        <v>8798</v>
      </c>
      <c r="K1627" s="109" t="s">
        <v>8782</v>
      </c>
      <c r="L1627" s="109" t="s">
        <v>8799</v>
      </c>
      <c r="M1627" s="6" t="s">
        <v>8542</v>
      </c>
      <c r="N1627" s="6" t="s">
        <v>8800</v>
      </c>
      <c r="O1627" s="6" t="s">
        <v>8801</v>
      </c>
      <c r="V1627" t="s">
        <v>1671</v>
      </c>
    </row>
    <row r="1628" spans="2:22" hidden="1">
      <c r="B1628" s="9">
        <v>20</v>
      </c>
      <c r="C1628" s="10" t="s">
        <v>375</v>
      </c>
      <c r="D1628" s="11" t="s">
        <v>475</v>
      </c>
      <c r="E1628" s="12">
        <v>8</v>
      </c>
      <c r="F1628" s="13" t="s">
        <v>596</v>
      </c>
      <c r="G1628" s="11" t="s">
        <v>2007</v>
      </c>
      <c r="H1628" s="14">
        <v>6</v>
      </c>
      <c r="I1628" s="15" t="s">
        <v>2273</v>
      </c>
      <c r="J1628" s="19" t="s">
        <v>8802</v>
      </c>
      <c r="K1628" s="109" t="s">
        <v>8782</v>
      </c>
      <c r="L1628" s="109" t="s">
        <v>8803</v>
      </c>
      <c r="M1628" s="6" t="s">
        <v>8542</v>
      </c>
      <c r="N1628" s="6" t="s">
        <v>8804</v>
      </c>
      <c r="O1628" s="6" t="s">
        <v>8805</v>
      </c>
      <c r="V1628" t="s">
        <v>2588</v>
      </c>
    </row>
    <row r="1629" spans="2:22" hidden="1">
      <c r="B1629" s="9">
        <v>21</v>
      </c>
      <c r="C1629" s="10" t="s">
        <v>385</v>
      </c>
      <c r="D1629" s="11" t="s">
        <v>476</v>
      </c>
      <c r="E1629" s="12">
        <v>1</v>
      </c>
      <c r="F1629" s="13" t="s">
        <v>385</v>
      </c>
      <c r="G1629" s="11" t="s">
        <v>2008</v>
      </c>
      <c r="H1629" s="14">
        <v>1</v>
      </c>
      <c r="I1629" s="15" t="s">
        <v>385</v>
      </c>
      <c r="J1629" s="19" t="s">
        <v>8806</v>
      </c>
      <c r="K1629" s="109" t="s">
        <v>8807</v>
      </c>
      <c r="L1629" s="109" t="s">
        <v>8807</v>
      </c>
      <c r="M1629" s="6" t="s">
        <v>8808</v>
      </c>
      <c r="N1629" s="6" t="s">
        <v>8809</v>
      </c>
      <c r="O1629" s="6" t="s">
        <v>8810</v>
      </c>
      <c r="V1629" t="s">
        <v>698</v>
      </c>
    </row>
    <row r="1630" spans="2:22" hidden="1">
      <c r="B1630" s="9">
        <v>21</v>
      </c>
      <c r="C1630" s="10" t="s">
        <v>385</v>
      </c>
      <c r="D1630" s="11" t="s">
        <v>476</v>
      </c>
      <c r="E1630" s="12">
        <v>1</v>
      </c>
      <c r="F1630" s="13" t="s">
        <v>385</v>
      </c>
      <c r="G1630" s="11" t="s">
        <v>2008</v>
      </c>
      <c r="H1630" s="14">
        <v>2</v>
      </c>
      <c r="I1630" s="15" t="s">
        <v>357</v>
      </c>
      <c r="J1630" s="19" t="s">
        <v>8811</v>
      </c>
      <c r="K1630" s="109" t="s">
        <v>8807</v>
      </c>
      <c r="L1630" s="109" t="s">
        <v>8812</v>
      </c>
      <c r="M1630" s="6" t="s">
        <v>8808</v>
      </c>
      <c r="N1630" s="6" t="s">
        <v>8813</v>
      </c>
      <c r="O1630" s="6" t="s">
        <v>8814</v>
      </c>
      <c r="V1630" t="s">
        <v>2544</v>
      </c>
    </row>
    <row r="1631" spans="2:22" hidden="1">
      <c r="B1631" s="9">
        <v>21</v>
      </c>
      <c r="C1631" s="10" t="s">
        <v>385</v>
      </c>
      <c r="D1631" s="11" t="s">
        <v>476</v>
      </c>
      <c r="E1631" s="12">
        <v>1</v>
      </c>
      <c r="F1631" s="13" t="s">
        <v>385</v>
      </c>
      <c r="G1631" s="11" t="s">
        <v>2008</v>
      </c>
      <c r="H1631" s="14">
        <v>3</v>
      </c>
      <c r="I1631" s="15" t="s">
        <v>742</v>
      </c>
      <c r="J1631" s="19" t="s">
        <v>8815</v>
      </c>
      <c r="K1631" s="109" t="s">
        <v>8807</v>
      </c>
      <c r="L1631" s="109" t="s">
        <v>8816</v>
      </c>
      <c r="M1631" s="6" t="s">
        <v>8808</v>
      </c>
      <c r="N1631" s="6" t="s">
        <v>8817</v>
      </c>
      <c r="O1631" s="6" t="s">
        <v>8818</v>
      </c>
      <c r="V1631" t="s">
        <v>2526</v>
      </c>
    </row>
    <row r="1632" spans="2:22" hidden="1">
      <c r="B1632" s="9">
        <v>21</v>
      </c>
      <c r="C1632" s="10" t="s">
        <v>385</v>
      </c>
      <c r="D1632" s="11" t="s">
        <v>476</v>
      </c>
      <c r="E1632" s="12">
        <v>1</v>
      </c>
      <c r="F1632" s="13" t="s">
        <v>385</v>
      </c>
      <c r="G1632" s="11" t="s">
        <v>2008</v>
      </c>
      <c r="H1632" s="14">
        <v>4</v>
      </c>
      <c r="I1632" s="15" t="s">
        <v>2210</v>
      </c>
      <c r="J1632" s="19" t="s">
        <v>8819</v>
      </c>
      <c r="K1632" s="109" t="s">
        <v>8807</v>
      </c>
      <c r="L1632" s="109" t="s">
        <v>8820</v>
      </c>
      <c r="M1632" s="6" t="s">
        <v>8808</v>
      </c>
      <c r="N1632" s="6" t="s">
        <v>8821</v>
      </c>
      <c r="O1632" s="6" t="s">
        <v>8822</v>
      </c>
      <c r="V1632" t="s">
        <v>1667</v>
      </c>
    </row>
    <row r="1633" spans="2:22" hidden="1">
      <c r="B1633" s="9">
        <v>21</v>
      </c>
      <c r="C1633" s="10" t="s">
        <v>385</v>
      </c>
      <c r="D1633" s="11" t="s">
        <v>476</v>
      </c>
      <c r="E1633" s="12">
        <v>1</v>
      </c>
      <c r="F1633" s="13" t="s">
        <v>385</v>
      </c>
      <c r="G1633" s="11" t="s">
        <v>2008</v>
      </c>
      <c r="H1633" s="14">
        <v>5</v>
      </c>
      <c r="I1633" s="15" t="s">
        <v>2274</v>
      </c>
      <c r="J1633" s="19" t="s">
        <v>8823</v>
      </c>
      <c r="K1633" s="109" t="s">
        <v>8807</v>
      </c>
      <c r="L1633" s="109" t="s">
        <v>8824</v>
      </c>
      <c r="M1633" s="6" t="s">
        <v>8808</v>
      </c>
      <c r="N1633" s="6" t="s">
        <v>8825</v>
      </c>
      <c r="O1633" s="6" t="s">
        <v>8826</v>
      </c>
      <c r="V1633" t="s">
        <v>1599</v>
      </c>
    </row>
    <row r="1634" spans="2:22" hidden="1">
      <c r="B1634" s="9">
        <v>21</v>
      </c>
      <c r="C1634" s="10" t="s">
        <v>385</v>
      </c>
      <c r="D1634" s="11" t="s">
        <v>476</v>
      </c>
      <c r="E1634" s="12">
        <v>1</v>
      </c>
      <c r="F1634" s="13" t="s">
        <v>385</v>
      </c>
      <c r="G1634" s="11" t="s">
        <v>2008</v>
      </c>
      <c r="H1634" s="14">
        <v>6</v>
      </c>
      <c r="I1634" s="15" t="s">
        <v>534</v>
      </c>
      <c r="J1634" s="19" t="s">
        <v>8827</v>
      </c>
      <c r="K1634" s="109" t="s">
        <v>8807</v>
      </c>
      <c r="L1634" s="109" t="s">
        <v>8828</v>
      </c>
      <c r="M1634" s="6" t="s">
        <v>8808</v>
      </c>
      <c r="N1634" s="6" t="s">
        <v>8829</v>
      </c>
      <c r="O1634" s="6" t="s">
        <v>8830</v>
      </c>
      <c r="V1634" t="s">
        <v>635</v>
      </c>
    </row>
    <row r="1635" spans="2:22" hidden="1">
      <c r="B1635" s="9">
        <v>21</v>
      </c>
      <c r="C1635" s="10" t="s">
        <v>385</v>
      </c>
      <c r="D1635" s="11" t="s">
        <v>476</v>
      </c>
      <c r="E1635" s="12">
        <v>1</v>
      </c>
      <c r="F1635" s="13" t="s">
        <v>385</v>
      </c>
      <c r="G1635" s="11" t="s">
        <v>2008</v>
      </c>
      <c r="H1635" s="14">
        <v>7</v>
      </c>
      <c r="I1635" s="15" t="s">
        <v>2395</v>
      </c>
      <c r="J1635" s="19" t="s">
        <v>8831</v>
      </c>
      <c r="K1635" s="109" t="s">
        <v>8807</v>
      </c>
      <c r="L1635" s="109" t="s">
        <v>8832</v>
      </c>
      <c r="M1635" s="6" t="s">
        <v>8808</v>
      </c>
      <c r="N1635" s="6" t="s">
        <v>8833</v>
      </c>
      <c r="O1635" s="6" t="s">
        <v>8834</v>
      </c>
      <c r="V1635" t="s">
        <v>2382</v>
      </c>
    </row>
    <row r="1636" spans="2:22" hidden="1">
      <c r="B1636" s="9">
        <v>21</v>
      </c>
      <c r="C1636" s="10" t="s">
        <v>385</v>
      </c>
      <c r="D1636" s="11" t="s">
        <v>476</v>
      </c>
      <c r="E1636" s="12">
        <v>1</v>
      </c>
      <c r="F1636" s="13" t="s">
        <v>385</v>
      </c>
      <c r="G1636" s="11" t="s">
        <v>2008</v>
      </c>
      <c r="H1636" s="14">
        <v>8</v>
      </c>
      <c r="I1636" s="15" t="s">
        <v>1046</v>
      </c>
      <c r="J1636" s="19" t="s">
        <v>8835</v>
      </c>
      <c r="K1636" s="109" t="s">
        <v>8807</v>
      </c>
      <c r="L1636" s="109" t="s">
        <v>8836</v>
      </c>
      <c r="M1636" s="6" t="s">
        <v>8808</v>
      </c>
      <c r="N1636" s="6" t="s">
        <v>8837</v>
      </c>
      <c r="O1636" s="6" t="s">
        <v>8838</v>
      </c>
      <c r="V1636" t="s">
        <v>2579</v>
      </c>
    </row>
    <row r="1637" spans="2:22" hidden="1">
      <c r="B1637" s="9">
        <v>21</v>
      </c>
      <c r="C1637" s="10" t="s">
        <v>385</v>
      </c>
      <c r="D1637" s="11" t="s">
        <v>476</v>
      </c>
      <c r="E1637" s="12">
        <v>1</v>
      </c>
      <c r="F1637" s="13" t="s">
        <v>385</v>
      </c>
      <c r="G1637" s="11" t="s">
        <v>2008</v>
      </c>
      <c r="H1637" s="14">
        <v>9</v>
      </c>
      <c r="I1637" s="15" t="s">
        <v>400</v>
      </c>
      <c r="J1637" s="19" t="s">
        <v>8839</v>
      </c>
      <c r="K1637" s="109" t="s">
        <v>8807</v>
      </c>
      <c r="L1637" s="109" t="s">
        <v>8840</v>
      </c>
      <c r="M1637" s="6" t="s">
        <v>8808</v>
      </c>
      <c r="N1637" s="6" t="s">
        <v>8841</v>
      </c>
      <c r="O1637" s="6" t="s">
        <v>8842</v>
      </c>
      <c r="V1637" t="s">
        <v>2539</v>
      </c>
    </row>
    <row r="1638" spans="2:22" hidden="1">
      <c r="B1638" s="9">
        <v>21</v>
      </c>
      <c r="C1638" s="10" t="s">
        <v>385</v>
      </c>
      <c r="D1638" s="11" t="s">
        <v>476</v>
      </c>
      <c r="E1638" s="12">
        <v>1</v>
      </c>
      <c r="F1638" s="13" t="s">
        <v>385</v>
      </c>
      <c r="G1638" s="11" t="s">
        <v>2008</v>
      </c>
      <c r="H1638" s="14">
        <v>10</v>
      </c>
      <c r="I1638" s="15" t="s">
        <v>2512</v>
      </c>
      <c r="J1638" s="19" t="s">
        <v>8843</v>
      </c>
      <c r="K1638" s="109" t="s">
        <v>8807</v>
      </c>
      <c r="L1638" s="109" t="s">
        <v>8844</v>
      </c>
      <c r="M1638" s="6" t="s">
        <v>8808</v>
      </c>
      <c r="N1638" s="6" t="s">
        <v>8845</v>
      </c>
      <c r="O1638" s="6" t="s">
        <v>8846</v>
      </c>
      <c r="V1638" t="s">
        <v>2577</v>
      </c>
    </row>
    <row r="1639" spans="2:22" hidden="1">
      <c r="B1639" s="9">
        <v>21</v>
      </c>
      <c r="C1639" s="10" t="s">
        <v>385</v>
      </c>
      <c r="D1639" s="11" t="s">
        <v>476</v>
      </c>
      <c r="E1639" s="12">
        <v>1</v>
      </c>
      <c r="F1639" s="13" t="s">
        <v>385</v>
      </c>
      <c r="G1639" s="11" t="s">
        <v>2008</v>
      </c>
      <c r="H1639" s="14">
        <v>11</v>
      </c>
      <c r="I1639" s="15" t="s">
        <v>2542</v>
      </c>
      <c r="J1639" s="19" t="s">
        <v>8847</v>
      </c>
      <c r="K1639" s="109" t="s">
        <v>8807</v>
      </c>
      <c r="L1639" s="109" t="s">
        <v>8848</v>
      </c>
      <c r="M1639" s="6" t="s">
        <v>8808</v>
      </c>
      <c r="N1639" s="6" t="s">
        <v>8849</v>
      </c>
      <c r="O1639" s="6" t="s">
        <v>8850</v>
      </c>
      <c r="V1639" t="s">
        <v>1494</v>
      </c>
    </row>
    <row r="1640" spans="2:22" hidden="1">
      <c r="B1640" s="9">
        <v>21</v>
      </c>
      <c r="C1640" s="10" t="s">
        <v>385</v>
      </c>
      <c r="D1640" s="11" t="s">
        <v>476</v>
      </c>
      <c r="E1640" s="12">
        <v>1</v>
      </c>
      <c r="F1640" s="13" t="s">
        <v>385</v>
      </c>
      <c r="G1640" s="11" t="s">
        <v>2008</v>
      </c>
      <c r="H1640" s="14">
        <v>12</v>
      </c>
      <c r="I1640" s="15" t="s">
        <v>2566</v>
      </c>
      <c r="J1640" s="19" t="s">
        <v>8851</v>
      </c>
      <c r="K1640" s="109" t="s">
        <v>8807</v>
      </c>
      <c r="L1640" s="109" t="s">
        <v>8852</v>
      </c>
      <c r="M1640" s="6" t="s">
        <v>8808</v>
      </c>
      <c r="N1640" s="6" t="s">
        <v>8853</v>
      </c>
      <c r="O1640" s="6" t="s">
        <v>8854</v>
      </c>
      <c r="V1640" t="s">
        <v>1424</v>
      </c>
    </row>
    <row r="1641" spans="2:22" hidden="1">
      <c r="B1641" s="9">
        <v>21</v>
      </c>
      <c r="C1641" s="10" t="s">
        <v>385</v>
      </c>
      <c r="D1641" s="11" t="s">
        <v>476</v>
      </c>
      <c r="E1641" s="12">
        <v>1</v>
      </c>
      <c r="F1641" s="13" t="s">
        <v>385</v>
      </c>
      <c r="G1641" s="11" t="s">
        <v>2008</v>
      </c>
      <c r="H1641" s="14">
        <v>13</v>
      </c>
      <c r="I1641" s="15" t="s">
        <v>1582</v>
      </c>
      <c r="J1641" s="19" t="s">
        <v>8855</v>
      </c>
      <c r="K1641" s="109" t="s">
        <v>8807</v>
      </c>
      <c r="L1641" s="109" t="s">
        <v>8856</v>
      </c>
      <c r="M1641" s="6" t="s">
        <v>8808</v>
      </c>
      <c r="N1641" s="6" t="s">
        <v>8857</v>
      </c>
      <c r="O1641" s="6" t="s">
        <v>8858</v>
      </c>
      <c r="V1641" t="s">
        <v>2582</v>
      </c>
    </row>
    <row r="1642" spans="2:22" hidden="1">
      <c r="B1642" s="9">
        <v>21</v>
      </c>
      <c r="C1642" s="10" t="s">
        <v>385</v>
      </c>
      <c r="D1642" s="11" t="s">
        <v>476</v>
      </c>
      <c r="E1642" s="12">
        <v>1</v>
      </c>
      <c r="F1642" s="13" t="s">
        <v>385</v>
      </c>
      <c r="G1642" s="11" t="s">
        <v>2008</v>
      </c>
      <c r="H1642" s="14">
        <v>14</v>
      </c>
      <c r="I1642" s="15" t="s">
        <v>2604</v>
      </c>
      <c r="J1642" s="19" t="s">
        <v>8859</v>
      </c>
      <c r="K1642" s="109" t="s">
        <v>8807</v>
      </c>
      <c r="L1642" s="109" t="s">
        <v>8860</v>
      </c>
      <c r="M1642" s="6" t="s">
        <v>8808</v>
      </c>
      <c r="N1642" s="6" t="s">
        <v>8861</v>
      </c>
      <c r="O1642" s="6" t="s">
        <v>8862</v>
      </c>
      <c r="V1642" t="s">
        <v>2394</v>
      </c>
    </row>
    <row r="1643" spans="2:22" hidden="1">
      <c r="B1643" s="9">
        <v>21</v>
      </c>
      <c r="C1643" s="10" t="s">
        <v>385</v>
      </c>
      <c r="D1643" s="11" t="s">
        <v>476</v>
      </c>
      <c r="E1643" s="12">
        <v>1</v>
      </c>
      <c r="F1643" s="13" t="s">
        <v>385</v>
      </c>
      <c r="G1643" s="11" t="s">
        <v>2008</v>
      </c>
      <c r="H1643" s="14">
        <v>15</v>
      </c>
      <c r="I1643" s="15" t="s">
        <v>2616</v>
      </c>
      <c r="J1643" s="19" t="s">
        <v>8863</v>
      </c>
      <c r="K1643" s="109" t="s">
        <v>8807</v>
      </c>
      <c r="L1643" s="109" t="s">
        <v>8864</v>
      </c>
      <c r="M1643" s="6" t="s">
        <v>8808</v>
      </c>
      <c r="N1643" s="6" t="s">
        <v>8865</v>
      </c>
      <c r="O1643" s="6" t="s">
        <v>8866</v>
      </c>
      <c r="V1643" t="s">
        <v>2438</v>
      </c>
    </row>
    <row r="1644" spans="2:22" hidden="1">
      <c r="B1644" s="9">
        <v>21</v>
      </c>
      <c r="C1644" s="10" t="s">
        <v>385</v>
      </c>
      <c r="D1644" s="11" t="s">
        <v>476</v>
      </c>
      <c r="E1644" s="12">
        <v>2</v>
      </c>
      <c r="F1644" s="13" t="s">
        <v>356</v>
      </c>
      <c r="G1644" s="11" t="s">
        <v>2009</v>
      </c>
      <c r="H1644" s="14">
        <v>1</v>
      </c>
      <c r="I1644" s="15" t="s">
        <v>356</v>
      </c>
      <c r="J1644" s="19" t="s">
        <v>8867</v>
      </c>
      <c r="K1644" s="109" t="s">
        <v>8868</v>
      </c>
      <c r="L1644" s="109" t="s">
        <v>8869</v>
      </c>
      <c r="M1644" s="6" t="s">
        <v>8808</v>
      </c>
      <c r="N1644" s="6" t="s">
        <v>8870</v>
      </c>
      <c r="O1644" s="6" t="s">
        <v>8871</v>
      </c>
      <c r="V1644" t="s">
        <v>2555</v>
      </c>
    </row>
    <row r="1645" spans="2:22" hidden="1">
      <c r="B1645" s="9">
        <v>21</v>
      </c>
      <c r="C1645" s="10" t="s">
        <v>385</v>
      </c>
      <c r="D1645" s="11" t="s">
        <v>476</v>
      </c>
      <c r="E1645" s="12">
        <v>2</v>
      </c>
      <c r="F1645" s="13" t="s">
        <v>356</v>
      </c>
      <c r="G1645" s="11" t="s">
        <v>2009</v>
      </c>
      <c r="H1645" s="14">
        <v>2</v>
      </c>
      <c r="I1645" s="15" t="s">
        <v>251</v>
      </c>
      <c r="J1645" s="19" t="s">
        <v>8872</v>
      </c>
      <c r="K1645" s="109" t="s">
        <v>8868</v>
      </c>
      <c r="L1645" s="109" t="s">
        <v>8873</v>
      </c>
      <c r="M1645" s="6" t="s">
        <v>8808</v>
      </c>
      <c r="N1645" s="6" t="s">
        <v>8874</v>
      </c>
      <c r="O1645" s="6" t="s">
        <v>8875</v>
      </c>
      <c r="V1645" t="s">
        <v>2545</v>
      </c>
    </row>
    <row r="1646" spans="2:22" hidden="1">
      <c r="B1646" s="9">
        <v>21</v>
      </c>
      <c r="C1646" s="10" t="s">
        <v>385</v>
      </c>
      <c r="D1646" s="11" t="s">
        <v>476</v>
      </c>
      <c r="E1646" s="12">
        <v>2</v>
      </c>
      <c r="F1646" s="13" t="s">
        <v>356</v>
      </c>
      <c r="G1646" s="11" t="s">
        <v>2009</v>
      </c>
      <c r="H1646" s="14">
        <v>3</v>
      </c>
      <c r="I1646" s="15" t="s">
        <v>1907</v>
      </c>
      <c r="J1646" s="19" t="s">
        <v>8876</v>
      </c>
      <c r="K1646" s="109" t="s">
        <v>8868</v>
      </c>
      <c r="L1646" s="109" t="s">
        <v>8877</v>
      </c>
      <c r="M1646" s="6" t="s">
        <v>8808</v>
      </c>
      <c r="N1646" s="6" t="s">
        <v>8878</v>
      </c>
      <c r="O1646" s="6" t="s">
        <v>8879</v>
      </c>
      <c r="V1646" t="s">
        <v>1782</v>
      </c>
    </row>
    <row r="1647" spans="2:22" hidden="1">
      <c r="B1647" s="9">
        <v>21</v>
      </c>
      <c r="C1647" s="10" t="s">
        <v>385</v>
      </c>
      <c r="D1647" s="11" t="s">
        <v>476</v>
      </c>
      <c r="E1647" s="12">
        <v>2</v>
      </c>
      <c r="F1647" s="13" t="s">
        <v>356</v>
      </c>
      <c r="G1647" s="11" t="s">
        <v>2009</v>
      </c>
      <c r="H1647" s="14">
        <v>4</v>
      </c>
      <c r="I1647" s="15" t="s">
        <v>1938</v>
      </c>
      <c r="J1647" s="19" t="s">
        <v>8880</v>
      </c>
      <c r="K1647" s="109" t="s">
        <v>8868</v>
      </c>
      <c r="L1647" s="109" t="s">
        <v>8881</v>
      </c>
      <c r="M1647" s="6" t="s">
        <v>8808</v>
      </c>
      <c r="N1647" s="6" t="s">
        <v>8882</v>
      </c>
      <c r="O1647" s="6" t="s">
        <v>8883</v>
      </c>
      <c r="V1647" t="s">
        <v>1670</v>
      </c>
    </row>
    <row r="1648" spans="2:22" hidden="1">
      <c r="B1648" s="9">
        <v>21</v>
      </c>
      <c r="C1648" s="10" t="s">
        <v>385</v>
      </c>
      <c r="D1648" s="11" t="s">
        <v>476</v>
      </c>
      <c r="E1648" s="12">
        <v>2</v>
      </c>
      <c r="F1648" s="13" t="s">
        <v>356</v>
      </c>
      <c r="G1648" s="11" t="s">
        <v>2009</v>
      </c>
      <c r="H1648" s="14">
        <v>5</v>
      </c>
      <c r="I1648" s="15" t="s">
        <v>2338</v>
      </c>
      <c r="J1648" s="19" t="s">
        <v>8884</v>
      </c>
      <c r="K1648" s="109" t="s">
        <v>8868</v>
      </c>
      <c r="L1648" s="109" t="s">
        <v>8885</v>
      </c>
      <c r="M1648" s="6" t="s">
        <v>8808</v>
      </c>
      <c r="N1648" s="6" t="s">
        <v>8886</v>
      </c>
      <c r="O1648" s="6" t="s">
        <v>8887</v>
      </c>
      <c r="V1648" t="s">
        <v>1666</v>
      </c>
    </row>
    <row r="1649" spans="2:22" hidden="1">
      <c r="B1649" s="9">
        <v>21</v>
      </c>
      <c r="C1649" s="10" t="s">
        <v>385</v>
      </c>
      <c r="D1649" s="11" t="s">
        <v>476</v>
      </c>
      <c r="E1649" s="12">
        <v>2</v>
      </c>
      <c r="F1649" s="13" t="s">
        <v>356</v>
      </c>
      <c r="G1649" s="11" t="s">
        <v>2009</v>
      </c>
      <c r="H1649" s="14">
        <v>6</v>
      </c>
      <c r="I1649" s="15" t="s">
        <v>2396</v>
      </c>
      <c r="J1649" s="19" t="s">
        <v>8888</v>
      </c>
      <c r="K1649" s="109" t="s">
        <v>8868</v>
      </c>
      <c r="L1649" s="109" t="s">
        <v>8889</v>
      </c>
      <c r="M1649" s="6" t="s">
        <v>8808</v>
      </c>
      <c r="N1649" s="6" t="s">
        <v>8890</v>
      </c>
      <c r="O1649" s="6" t="s">
        <v>8891</v>
      </c>
      <c r="V1649" t="s">
        <v>673</v>
      </c>
    </row>
    <row r="1650" spans="2:22" hidden="1">
      <c r="B1650" s="9">
        <v>21</v>
      </c>
      <c r="C1650" s="10" t="s">
        <v>385</v>
      </c>
      <c r="D1650" s="11" t="s">
        <v>476</v>
      </c>
      <c r="E1650" s="12">
        <v>2</v>
      </c>
      <c r="F1650" s="13" t="s">
        <v>356</v>
      </c>
      <c r="G1650" s="11" t="s">
        <v>2009</v>
      </c>
      <c r="H1650" s="14">
        <v>7</v>
      </c>
      <c r="I1650" s="15" t="s">
        <v>2439</v>
      </c>
      <c r="J1650" s="19" t="s">
        <v>8892</v>
      </c>
      <c r="K1650" s="109" t="s">
        <v>8868</v>
      </c>
      <c r="L1650" s="109" t="s">
        <v>8893</v>
      </c>
      <c r="M1650" s="6" t="s">
        <v>8808</v>
      </c>
      <c r="N1650" s="6" t="s">
        <v>8894</v>
      </c>
      <c r="O1650" s="6" t="s">
        <v>8895</v>
      </c>
      <c r="V1650" t="s">
        <v>2783</v>
      </c>
    </row>
    <row r="1651" spans="2:22" hidden="1">
      <c r="B1651" s="9">
        <v>21</v>
      </c>
      <c r="C1651" s="10" t="s">
        <v>385</v>
      </c>
      <c r="D1651" s="11" t="s">
        <v>476</v>
      </c>
      <c r="E1651" s="12">
        <v>2</v>
      </c>
      <c r="F1651" s="13" t="s">
        <v>356</v>
      </c>
      <c r="G1651" s="11" t="s">
        <v>2009</v>
      </c>
      <c r="H1651" s="14">
        <v>8</v>
      </c>
      <c r="I1651" s="15" t="s">
        <v>410</v>
      </c>
      <c r="J1651" s="19" t="s">
        <v>8896</v>
      </c>
      <c r="K1651" s="109" t="s">
        <v>8868</v>
      </c>
      <c r="L1651" s="109" t="s">
        <v>8897</v>
      </c>
      <c r="M1651" s="6" t="s">
        <v>8808</v>
      </c>
      <c r="N1651" s="6" t="s">
        <v>8898</v>
      </c>
      <c r="O1651" s="6" t="s">
        <v>8899</v>
      </c>
      <c r="V1651" t="s">
        <v>2789</v>
      </c>
    </row>
    <row r="1652" spans="2:22" hidden="1">
      <c r="B1652" s="9">
        <v>21</v>
      </c>
      <c r="C1652" s="10" t="s">
        <v>385</v>
      </c>
      <c r="D1652" s="11" t="s">
        <v>476</v>
      </c>
      <c r="E1652" s="12">
        <v>2</v>
      </c>
      <c r="F1652" s="13" t="s">
        <v>356</v>
      </c>
      <c r="G1652" s="11" t="s">
        <v>2009</v>
      </c>
      <c r="H1652" s="14">
        <v>9</v>
      </c>
      <c r="I1652" s="15" t="s">
        <v>2513</v>
      </c>
      <c r="J1652" s="19" t="s">
        <v>8900</v>
      </c>
      <c r="K1652" s="109" t="s">
        <v>8868</v>
      </c>
      <c r="L1652" s="109" t="s">
        <v>8901</v>
      </c>
      <c r="M1652" s="6" t="s">
        <v>8808</v>
      </c>
      <c r="N1652" s="6" t="s">
        <v>8902</v>
      </c>
      <c r="O1652" s="6" t="s">
        <v>8903</v>
      </c>
      <c r="V1652" t="s">
        <v>2478</v>
      </c>
    </row>
    <row r="1653" spans="2:22" hidden="1">
      <c r="B1653" s="9">
        <v>21</v>
      </c>
      <c r="C1653" s="10" t="s">
        <v>385</v>
      </c>
      <c r="D1653" s="11" t="s">
        <v>476</v>
      </c>
      <c r="E1653" s="12">
        <v>2</v>
      </c>
      <c r="F1653" s="13" t="s">
        <v>356</v>
      </c>
      <c r="G1653" s="11" t="s">
        <v>2009</v>
      </c>
      <c r="H1653" s="14">
        <v>10</v>
      </c>
      <c r="I1653" s="15" t="s">
        <v>2543</v>
      </c>
      <c r="J1653" s="19" t="s">
        <v>8904</v>
      </c>
      <c r="K1653" s="109" t="s">
        <v>8868</v>
      </c>
      <c r="L1653" s="109" t="s">
        <v>8905</v>
      </c>
      <c r="M1653" s="6" t="s">
        <v>8808</v>
      </c>
      <c r="N1653" s="6" t="s">
        <v>8906</v>
      </c>
      <c r="O1653" s="6" t="s">
        <v>8907</v>
      </c>
      <c r="V1653" t="s">
        <v>1697</v>
      </c>
    </row>
    <row r="1654" spans="2:22" hidden="1">
      <c r="B1654" s="9">
        <v>21</v>
      </c>
      <c r="C1654" s="10" t="s">
        <v>385</v>
      </c>
      <c r="D1654" s="11" t="s">
        <v>476</v>
      </c>
      <c r="E1654" s="12">
        <v>2</v>
      </c>
      <c r="F1654" s="13" t="s">
        <v>356</v>
      </c>
      <c r="G1654" s="11" t="s">
        <v>2009</v>
      </c>
      <c r="H1654" s="14">
        <v>11</v>
      </c>
      <c r="I1654" s="15" t="s">
        <v>2567</v>
      </c>
      <c r="J1654" s="19" t="s">
        <v>8908</v>
      </c>
      <c r="K1654" s="109" t="s">
        <v>8868</v>
      </c>
      <c r="L1654" s="109" t="s">
        <v>8909</v>
      </c>
      <c r="M1654" s="6" t="s">
        <v>8808</v>
      </c>
      <c r="N1654" s="6" t="s">
        <v>8910</v>
      </c>
      <c r="O1654" s="6" t="s">
        <v>8911</v>
      </c>
      <c r="V1654" t="s">
        <v>1720</v>
      </c>
    </row>
    <row r="1655" spans="2:22" hidden="1">
      <c r="B1655" s="9">
        <v>21</v>
      </c>
      <c r="C1655" s="10" t="s">
        <v>385</v>
      </c>
      <c r="D1655" s="11" t="s">
        <v>476</v>
      </c>
      <c r="E1655" s="12">
        <v>2</v>
      </c>
      <c r="F1655" s="13" t="s">
        <v>356</v>
      </c>
      <c r="G1655" s="11" t="s">
        <v>2009</v>
      </c>
      <c r="H1655" s="14">
        <v>12</v>
      </c>
      <c r="I1655" s="15" t="s">
        <v>2245</v>
      </c>
      <c r="J1655" s="19" t="s">
        <v>8912</v>
      </c>
      <c r="K1655" s="109" t="s">
        <v>8868</v>
      </c>
      <c r="L1655" s="109" t="s">
        <v>8913</v>
      </c>
      <c r="M1655" s="6" t="s">
        <v>8808</v>
      </c>
      <c r="N1655" s="6" t="s">
        <v>8914</v>
      </c>
      <c r="O1655" s="6" t="s">
        <v>8915</v>
      </c>
      <c r="V1655" t="s">
        <v>2616</v>
      </c>
    </row>
    <row r="1656" spans="2:22" hidden="1">
      <c r="B1656" s="9">
        <v>21</v>
      </c>
      <c r="C1656" s="10" t="s">
        <v>385</v>
      </c>
      <c r="D1656" s="11" t="s">
        <v>476</v>
      </c>
      <c r="E1656" s="12">
        <v>2</v>
      </c>
      <c r="F1656" s="13" t="s">
        <v>356</v>
      </c>
      <c r="G1656" s="11" t="s">
        <v>2009</v>
      </c>
      <c r="H1656" s="14">
        <v>13</v>
      </c>
      <c r="I1656" s="15" t="s">
        <v>2594</v>
      </c>
      <c r="J1656" s="19" t="s">
        <v>8916</v>
      </c>
      <c r="K1656" s="109" t="s">
        <v>8868</v>
      </c>
      <c r="L1656" s="109" t="s">
        <v>8917</v>
      </c>
      <c r="M1656" s="6" t="s">
        <v>8808</v>
      </c>
      <c r="N1656" s="6" t="s">
        <v>8918</v>
      </c>
      <c r="O1656" s="6" t="s">
        <v>8919</v>
      </c>
      <c r="V1656" t="s">
        <v>2483</v>
      </c>
    </row>
    <row r="1657" spans="2:22" hidden="1">
      <c r="B1657" s="9">
        <v>21</v>
      </c>
      <c r="C1657" s="10" t="s">
        <v>385</v>
      </c>
      <c r="D1657" s="11" t="s">
        <v>476</v>
      </c>
      <c r="E1657" s="12">
        <v>2</v>
      </c>
      <c r="F1657" s="13" t="s">
        <v>356</v>
      </c>
      <c r="G1657" s="11" t="s">
        <v>2009</v>
      </c>
      <c r="H1657" s="14">
        <v>14</v>
      </c>
      <c r="I1657" s="15" t="s">
        <v>2605</v>
      </c>
      <c r="J1657" s="19" t="s">
        <v>8920</v>
      </c>
      <c r="K1657" s="109" t="s">
        <v>8868</v>
      </c>
      <c r="L1657" s="109" t="s">
        <v>8921</v>
      </c>
      <c r="M1657" s="6" t="s">
        <v>8808</v>
      </c>
      <c r="N1657" s="6" t="s">
        <v>8922</v>
      </c>
      <c r="O1657" s="6" t="s">
        <v>8923</v>
      </c>
      <c r="V1657" t="s">
        <v>1754</v>
      </c>
    </row>
    <row r="1658" spans="2:22" hidden="1">
      <c r="B1658" s="9">
        <v>21</v>
      </c>
      <c r="C1658" s="10" t="s">
        <v>385</v>
      </c>
      <c r="D1658" s="11" t="s">
        <v>476</v>
      </c>
      <c r="E1658" s="12">
        <v>2</v>
      </c>
      <c r="F1658" s="13" t="s">
        <v>356</v>
      </c>
      <c r="G1658" s="11" t="s">
        <v>2009</v>
      </c>
      <c r="H1658" s="14">
        <v>15</v>
      </c>
      <c r="I1658" s="15" t="s">
        <v>2617</v>
      </c>
      <c r="J1658" s="19" t="s">
        <v>8924</v>
      </c>
      <c r="K1658" s="109" t="s">
        <v>8868</v>
      </c>
      <c r="L1658" s="109" t="s">
        <v>8925</v>
      </c>
      <c r="M1658" s="6" t="s">
        <v>8808</v>
      </c>
      <c r="N1658" s="6" t="s">
        <v>8926</v>
      </c>
      <c r="O1658" s="6" t="s">
        <v>8927</v>
      </c>
      <c r="V1658" t="s">
        <v>359</v>
      </c>
    </row>
    <row r="1659" spans="2:22" hidden="1">
      <c r="B1659" s="9">
        <v>21</v>
      </c>
      <c r="C1659" s="10" t="s">
        <v>385</v>
      </c>
      <c r="D1659" s="11" t="s">
        <v>476</v>
      </c>
      <c r="E1659" s="12">
        <v>3</v>
      </c>
      <c r="F1659" s="13" t="s">
        <v>511</v>
      </c>
      <c r="G1659" s="11" t="s">
        <v>2010</v>
      </c>
      <c r="H1659" s="14">
        <v>1</v>
      </c>
      <c r="I1659" s="15" t="s">
        <v>2440</v>
      </c>
      <c r="J1659" s="19" t="s">
        <v>8928</v>
      </c>
      <c r="K1659" s="109" t="s">
        <v>8929</v>
      </c>
      <c r="L1659" s="109" t="s">
        <v>8930</v>
      </c>
      <c r="M1659" s="6" t="s">
        <v>8808</v>
      </c>
      <c r="N1659" s="6" t="s">
        <v>8931</v>
      </c>
      <c r="O1659" s="6" t="s">
        <v>8932</v>
      </c>
      <c r="V1659" t="s">
        <v>1865</v>
      </c>
    </row>
    <row r="1660" spans="2:22" hidden="1">
      <c r="B1660" s="9">
        <v>21</v>
      </c>
      <c r="C1660" s="10" t="s">
        <v>385</v>
      </c>
      <c r="D1660" s="11" t="s">
        <v>476</v>
      </c>
      <c r="E1660" s="12">
        <v>3</v>
      </c>
      <c r="F1660" s="13" t="s">
        <v>511</v>
      </c>
      <c r="G1660" s="11" t="s">
        <v>2010</v>
      </c>
      <c r="H1660" s="14">
        <v>2</v>
      </c>
      <c r="I1660" s="15" t="s">
        <v>502</v>
      </c>
      <c r="J1660" s="19" t="s">
        <v>8933</v>
      </c>
      <c r="K1660" s="109" t="s">
        <v>8929</v>
      </c>
      <c r="L1660" s="109" t="s">
        <v>8934</v>
      </c>
      <c r="M1660" s="6" t="s">
        <v>8808</v>
      </c>
      <c r="N1660" s="6" t="s">
        <v>8935</v>
      </c>
      <c r="O1660" s="6" t="s">
        <v>8936</v>
      </c>
      <c r="V1660" t="s">
        <v>1714</v>
      </c>
    </row>
    <row r="1661" spans="2:22" hidden="1">
      <c r="B1661" s="9">
        <v>21</v>
      </c>
      <c r="C1661" s="10" t="s">
        <v>385</v>
      </c>
      <c r="D1661" s="11" t="s">
        <v>476</v>
      </c>
      <c r="E1661" s="12">
        <v>3</v>
      </c>
      <c r="F1661" s="13" t="s">
        <v>511</v>
      </c>
      <c r="G1661" s="11" t="s">
        <v>2010</v>
      </c>
      <c r="H1661" s="14">
        <v>3</v>
      </c>
      <c r="I1661" s="15" t="s">
        <v>2136</v>
      </c>
      <c r="J1661" s="19" t="s">
        <v>8937</v>
      </c>
      <c r="K1661" s="109" t="s">
        <v>8929</v>
      </c>
      <c r="L1661" s="109" t="s">
        <v>8938</v>
      </c>
      <c r="M1661" s="6" t="s">
        <v>8808</v>
      </c>
      <c r="N1661" s="6" t="s">
        <v>8939</v>
      </c>
      <c r="O1661" s="6" t="s">
        <v>8940</v>
      </c>
      <c r="V1661" t="s">
        <v>688</v>
      </c>
    </row>
    <row r="1662" spans="2:22" hidden="1">
      <c r="B1662" s="9">
        <v>21</v>
      </c>
      <c r="C1662" s="10" t="s">
        <v>385</v>
      </c>
      <c r="D1662" s="11" t="s">
        <v>476</v>
      </c>
      <c r="E1662" s="12">
        <v>3</v>
      </c>
      <c r="F1662" s="13" t="s">
        <v>511</v>
      </c>
      <c r="G1662" s="11" t="s">
        <v>2010</v>
      </c>
      <c r="H1662" s="14">
        <v>4</v>
      </c>
      <c r="I1662" s="15" t="s">
        <v>2211</v>
      </c>
      <c r="J1662" s="19" t="s">
        <v>8941</v>
      </c>
      <c r="K1662" s="109" t="s">
        <v>8929</v>
      </c>
      <c r="L1662" s="109" t="s">
        <v>8942</v>
      </c>
      <c r="M1662" s="6" t="s">
        <v>8808</v>
      </c>
      <c r="N1662" s="6" t="s">
        <v>8943</v>
      </c>
      <c r="O1662" s="6" t="s">
        <v>8944</v>
      </c>
      <c r="V1662" t="s">
        <v>1712</v>
      </c>
    </row>
    <row r="1663" spans="2:22" hidden="1">
      <c r="B1663" s="9">
        <v>21</v>
      </c>
      <c r="C1663" s="10" t="s">
        <v>385</v>
      </c>
      <c r="D1663" s="11" t="s">
        <v>476</v>
      </c>
      <c r="E1663" s="12">
        <v>3</v>
      </c>
      <c r="F1663" s="13" t="s">
        <v>511</v>
      </c>
      <c r="G1663" s="11" t="s">
        <v>2010</v>
      </c>
      <c r="H1663" s="14">
        <v>5</v>
      </c>
      <c r="I1663" s="15" t="s">
        <v>2275</v>
      </c>
      <c r="J1663" s="19" t="s">
        <v>8945</v>
      </c>
      <c r="K1663" s="109" t="s">
        <v>8929</v>
      </c>
      <c r="L1663" s="109" t="s">
        <v>8946</v>
      </c>
      <c r="M1663" s="6" t="s">
        <v>8808</v>
      </c>
      <c r="N1663" s="6" t="s">
        <v>8947</v>
      </c>
      <c r="O1663" s="6" t="s">
        <v>8948</v>
      </c>
      <c r="V1663" t="s">
        <v>1481</v>
      </c>
    </row>
    <row r="1664" spans="2:22" hidden="1">
      <c r="B1664" s="9">
        <v>21</v>
      </c>
      <c r="C1664" s="10" t="s">
        <v>385</v>
      </c>
      <c r="D1664" s="11" t="s">
        <v>476</v>
      </c>
      <c r="E1664" s="12">
        <v>3</v>
      </c>
      <c r="F1664" s="13" t="s">
        <v>511</v>
      </c>
      <c r="G1664" s="11" t="s">
        <v>2010</v>
      </c>
      <c r="H1664" s="14">
        <v>6</v>
      </c>
      <c r="I1664" s="15" t="s">
        <v>2339</v>
      </c>
      <c r="J1664" s="19" t="s">
        <v>8949</v>
      </c>
      <c r="K1664" s="109" t="s">
        <v>8929</v>
      </c>
      <c r="L1664" s="109" t="s">
        <v>8950</v>
      </c>
      <c r="M1664" s="6" t="s">
        <v>8808</v>
      </c>
      <c r="N1664" s="6" t="s">
        <v>8951</v>
      </c>
      <c r="O1664" s="6" t="s">
        <v>8952</v>
      </c>
      <c r="V1664" t="s">
        <v>1292</v>
      </c>
    </row>
    <row r="1665" spans="2:22" hidden="1">
      <c r="B1665" s="9">
        <v>21</v>
      </c>
      <c r="C1665" s="10" t="s">
        <v>385</v>
      </c>
      <c r="D1665" s="11" t="s">
        <v>476</v>
      </c>
      <c r="E1665" s="12">
        <v>3</v>
      </c>
      <c r="F1665" s="13" t="s">
        <v>511</v>
      </c>
      <c r="G1665" s="11" t="s">
        <v>2010</v>
      </c>
      <c r="H1665" s="14">
        <v>7</v>
      </c>
      <c r="I1665" s="15" t="s">
        <v>2397</v>
      </c>
      <c r="J1665" s="19" t="s">
        <v>8953</v>
      </c>
      <c r="K1665" s="109" t="s">
        <v>8929</v>
      </c>
      <c r="L1665" s="109" t="s">
        <v>8954</v>
      </c>
      <c r="M1665" s="6" t="s">
        <v>8808</v>
      </c>
      <c r="N1665" s="6" t="s">
        <v>8955</v>
      </c>
      <c r="O1665" s="6" t="s">
        <v>8956</v>
      </c>
      <c r="V1665" t="s">
        <v>2734</v>
      </c>
    </row>
    <row r="1666" spans="2:22" hidden="1">
      <c r="B1666" s="9">
        <v>21</v>
      </c>
      <c r="C1666" s="10" t="s">
        <v>385</v>
      </c>
      <c r="D1666" s="11" t="s">
        <v>476</v>
      </c>
      <c r="E1666" s="12">
        <v>3</v>
      </c>
      <c r="F1666" s="13" t="s">
        <v>511</v>
      </c>
      <c r="G1666" s="11" t="s">
        <v>2010</v>
      </c>
      <c r="H1666" s="14">
        <v>8</v>
      </c>
      <c r="I1666" s="15" t="s">
        <v>2482</v>
      </c>
      <c r="J1666" s="19" t="s">
        <v>8957</v>
      </c>
      <c r="K1666" s="109" t="s">
        <v>8929</v>
      </c>
      <c r="L1666" s="109" t="s">
        <v>8958</v>
      </c>
      <c r="M1666" s="6" t="s">
        <v>8808</v>
      </c>
      <c r="N1666" s="6" t="s">
        <v>8959</v>
      </c>
      <c r="O1666" s="6" t="s">
        <v>8960</v>
      </c>
      <c r="V1666" t="s">
        <v>1376</v>
      </c>
    </row>
    <row r="1667" spans="2:22" hidden="1">
      <c r="B1667" s="9">
        <v>21</v>
      </c>
      <c r="C1667" s="10" t="s">
        <v>385</v>
      </c>
      <c r="D1667" s="11" t="s">
        <v>476</v>
      </c>
      <c r="E1667" s="12">
        <v>3</v>
      </c>
      <c r="F1667" s="13" t="s">
        <v>511</v>
      </c>
      <c r="G1667" s="11" t="s">
        <v>2010</v>
      </c>
      <c r="H1667" s="14">
        <v>9</v>
      </c>
      <c r="I1667" s="15" t="s">
        <v>2514</v>
      </c>
      <c r="J1667" s="19" t="s">
        <v>8961</v>
      </c>
      <c r="K1667" s="109" t="s">
        <v>8929</v>
      </c>
      <c r="L1667" s="109" t="s">
        <v>8962</v>
      </c>
      <c r="M1667" s="6" t="s">
        <v>8808</v>
      </c>
      <c r="N1667" s="6" t="s">
        <v>8963</v>
      </c>
      <c r="O1667" s="6" t="s">
        <v>8964</v>
      </c>
      <c r="V1667" t="s">
        <v>1850</v>
      </c>
    </row>
    <row r="1668" spans="2:22" hidden="1">
      <c r="B1668" s="9">
        <v>21</v>
      </c>
      <c r="C1668" s="10" t="s">
        <v>385</v>
      </c>
      <c r="D1668" s="11" t="s">
        <v>476</v>
      </c>
      <c r="E1668" s="12">
        <v>3</v>
      </c>
      <c r="F1668" s="13" t="s">
        <v>511</v>
      </c>
      <c r="G1668" s="11" t="s">
        <v>2010</v>
      </c>
      <c r="H1668" s="14">
        <v>10</v>
      </c>
      <c r="I1668" s="15" t="s">
        <v>2544</v>
      </c>
      <c r="J1668" s="19" t="s">
        <v>8965</v>
      </c>
      <c r="K1668" s="109" t="s">
        <v>8929</v>
      </c>
      <c r="L1668" s="109" t="s">
        <v>8966</v>
      </c>
      <c r="M1668" s="6" t="s">
        <v>8808</v>
      </c>
      <c r="N1668" s="6" t="s">
        <v>8967</v>
      </c>
      <c r="O1668" s="6" t="s">
        <v>8968</v>
      </c>
      <c r="V1668" t="s">
        <v>1517</v>
      </c>
    </row>
    <row r="1669" spans="2:22" hidden="1">
      <c r="B1669" s="9">
        <v>21</v>
      </c>
      <c r="C1669" s="10" t="s">
        <v>385</v>
      </c>
      <c r="D1669" s="11" t="s">
        <v>476</v>
      </c>
      <c r="E1669" s="12">
        <v>4</v>
      </c>
      <c r="F1669" s="13" t="s">
        <v>534</v>
      </c>
      <c r="G1669" s="11" t="s">
        <v>2011</v>
      </c>
      <c r="H1669" s="14">
        <v>1</v>
      </c>
      <c r="I1669" s="15" t="s">
        <v>2212</v>
      </c>
      <c r="J1669" s="19" t="s">
        <v>8969</v>
      </c>
      <c r="K1669" s="109" t="s">
        <v>8828</v>
      </c>
      <c r="L1669" s="109" t="s">
        <v>8970</v>
      </c>
      <c r="M1669" s="6" t="s">
        <v>8808</v>
      </c>
      <c r="N1669" s="6" t="s">
        <v>8971</v>
      </c>
      <c r="O1669" s="6" t="s">
        <v>8972</v>
      </c>
      <c r="V1669" t="s">
        <v>1489</v>
      </c>
    </row>
    <row r="1670" spans="2:22" hidden="1">
      <c r="B1670" s="9">
        <v>21</v>
      </c>
      <c r="C1670" s="10" t="s">
        <v>385</v>
      </c>
      <c r="D1670" s="11" t="s">
        <v>476</v>
      </c>
      <c r="E1670" s="12">
        <v>4</v>
      </c>
      <c r="F1670" s="13" t="s">
        <v>534</v>
      </c>
      <c r="G1670" s="11" t="s">
        <v>2011</v>
      </c>
      <c r="H1670" s="14">
        <v>2</v>
      </c>
      <c r="I1670" s="15" t="s">
        <v>2073</v>
      </c>
      <c r="J1670" s="19" t="s">
        <v>8973</v>
      </c>
      <c r="K1670" s="109" t="s">
        <v>8828</v>
      </c>
      <c r="L1670" s="109" t="s">
        <v>8974</v>
      </c>
      <c r="M1670" s="6" t="s">
        <v>8808</v>
      </c>
      <c r="N1670" s="6" t="s">
        <v>8975</v>
      </c>
      <c r="O1670" s="6" t="s">
        <v>8976</v>
      </c>
      <c r="V1670" t="s">
        <v>1676</v>
      </c>
    </row>
    <row r="1671" spans="2:22" hidden="1">
      <c r="B1671" s="9">
        <v>21</v>
      </c>
      <c r="C1671" s="10" t="s">
        <v>385</v>
      </c>
      <c r="D1671" s="11" t="s">
        <v>476</v>
      </c>
      <c r="E1671" s="12">
        <v>4</v>
      </c>
      <c r="F1671" s="13" t="s">
        <v>534</v>
      </c>
      <c r="G1671" s="11" t="s">
        <v>2011</v>
      </c>
      <c r="H1671" s="14">
        <v>3</v>
      </c>
      <c r="I1671" s="15" t="s">
        <v>2137</v>
      </c>
      <c r="J1671" s="19" t="s">
        <v>8977</v>
      </c>
      <c r="K1671" s="109" t="s">
        <v>8828</v>
      </c>
      <c r="L1671" s="109" t="s">
        <v>8978</v>
      </c>
      <c r="M1671" s="6" t="s">
        <v>8808</v>
      </c>
      <c r="N1671" s="6" t="s">
        <v>8979</v>
      </c>
      <c r="O1671" s="6" t="s">
        <v>8980</v>
      </c>
      <c r="V1671" t="s">
        <v>2541</v>
      </c>
    </row>
    <row r="1672" spans="2:22" hidden="1">
      <c r="B1672" s="9">
        <v>21</v>
      </c>
      <c r="C1672" s="10" t="s">
        <v>385</v>
      </c>
      <c r="D1672" s="11" t="s">
        <v>476</v>
      </c>
      <c r="E1672" s="12">
        <v>4</v>
      </c>
      <c r="F1672" s="13" t="s">
        <v>534</v>
      </c>
      <c r="G1672" s="11" t="s">
        <v>2011</v>
      </c>
      <c r="H1672" s="14">
        <v>4</v>
      </c>
      <c r="I1672" s="15" t="s">
        <v>2276</v>
      </c>
      <c r="J1672" s="19" t="s">
        <v>8981</v>
      </c>
      <c r="K1672" s="109" t="s">
        <v>8828</v>
      </c>
      <c r="L1672" s="109" t="s">
        <v>8982</v>
      </c>
      <c r="M1672" s="6" t="s">
        <v>8808</v>
      </c>
      <c r="N1672" s="6" t="s">
        <v>8983</v>
      </c>
      <c r="O1672" s="6" t="s">
        <v>8984</v>
      </c>
      <c r="V1672" t="s">
        <v>649</v>
      </c>
    </row>
    <row r="1673" spans="2:22" hidden="1">
      <c r="B1673" s="9">
        <v>21</v>
      </c>
      <c r="C1673" s="10" t="s">
        <v>385</v>
      </c>
      <c r="D1673" s="11" t="s">
        <v>476</v>
      </c>
      <c r="E1673" s="12">
        <v>4</v>
      </c>
      <c r="F1673" s="13" t="s">
        <v>534</v>
      </c>
      <c r="G1673" s="11" t="s">
        <v>2011</v>
      </c>
      <c r="H1673" s="14">
        <v>5</v>
      </c>
      <c r="I1673" s="15" t="s">
        <v>2340</v>
      </c>
      <c r="J1673" s="19" t="s">
        <v>8985</v>
      </c>
      <c r="K1673" s="109" t="s">
        <v>8828</v>
      </c>
      <c r="L1673" s="109" t="s">
        <v>8986</v>
      </c>
      <c r="M1673" s="6" t="s">
        <v>8808</v>
      </c>
      <c r="N1673" s="6" t="s">
        <v>8987</v>
      </c>
      <c r="O1673" s="6" t="s">
        <v>8988</v>
      </c>
      <c r="V1673" t="s">
        <v>1384</v>
      </c>
    </row>
    <row r="1674" spans="2:22" hidden="1">
      <c r="B1674" s="9">
        <v>21</v>
      </c>
      <c r="C1674" s="10" t="s">
        <v>385</v>
      </c>
      <c r="D1674" s="11" t="s">
        <v>476</v>
      </c>
      <c r="E1674" s="12">
        <v>4</v>
      </c>
      <c r="F1674" s="13" t="s">
        <v>534</v>
      </c>
      <c r="G1674" s="11" t="s">
        <v>2011</v>
      </c>
      <c r="H1674" s="14">
        <v>6</v>
      </c>
      <c r="I1674" s="15" t="s">
        <v>2398</v>
      </c>
      <c r="J1674" s="19" t="s">
        <v>8989</v>
      </c>
      <c r="K1674" s="109" t="s">
        <v>8828</v>
      </c>
      <c r="L1674" s="109" t="s">
        <v>8990</v>
      </c>
      <c r="M1674" s="6" t="s">
        <v>8808</v>
      </c>
      <c r="N1674" s="6" t="s">
        <v>8991</v>
      </c>
      <c r="O1674" s="6" t="s">
        <v>8992</v>
      </c>
      <c r="V1674" t="s">
        <v>1310</v>
      </c>
    </row>
    <row r="1675" spans="2:22" hidden="1">
      <c r="B1675" s="9">
        <v>21</v>
      </c>
      <c r="C1675" s="10" t="s">
        <v>385</v>
      </c>
      <c r="D1675" s="11" t="s">
        <v>476</v>
      </c>
      <c r="E1675" s="12">
        <v>4</v>
      </c>
      <c r="F1675" s="13" t="s">
        <v>534</v>
      </c>
      <c r="G1675" s="11" t="s">
        <v>2011</v>
      </c>
      <c r="H1675" s="14">
        <v>7</v>
      </c>
      <c r="I1675" s="15" t="s">
        <v>2441</v>
      </c>
      <c r="J1675" s="19" t="s">
        <v>8993</v>
      </c>
      <c r="K1675" s="109" t="s">
        <v>8828</v>
      </c>
      <c r="L1675" s="109" t="s">
        <v>8994</v>
      </c>
      <c r="M1675" s="6" t="s">
        <v>8808</v>
      </c>
      <c r="N1675" s="6" t="s">
        <v>8995</v>
      </c>
      <c r="O1675" s="6" t="s">
        <v>8996</v>
      </c>
      <c r="V1675" t="s">
        <v>1765</v>
      </c>
    </row>
    <row r="1676" spans="2:22" hidden="1">
      <c r="B1676" s="9">
        <v>21</v>
      </c>
      <c r="C1676" s="10" t="s">
        <v>385</v>
      </c>
      <c r="D1676" s="11" t="s">
        <v>476</v>
      </c>
      <c r="E1676" s="12">
        <v>5</v>
      </c>
      <c r="F1676" s="13" t="s">
        <v>555</v>
      </c>
      <c r="G1676" s="11" t="s">
        <v>2012</v>
      </c>
      <c r="H1676" s="14">
        <v>1</v>
      </c>
      <c r="I1676" s="15" t="s">
        <v>2213</v>
      </c>
      <c r="J1676" s="19" t="s">
        <v>8997</v>
      </c>
      <c r="K1676" s="109" t="s">
        <v>8998</v>
      </c>
      <c r="L1676" s="109" t="s">
        <v>8999</v>
      </c>
      <c r="M1676" s="6" t="s">
        <v>8808</v>
      </c>
      <c r="N1676" s="6" t="s">
        <v>9000</v>
      </c>
      <c r="O1676" s="6" t="s">
        <v>9001</v>
      </c>
      <c r="V1676" t="s">
        <v>2495</v>
      </c>
    </row>
    <row r="1677" spans="2:22" hidden="1">
      <c r="B1677" s="9">
        <v>21</v>
      </c>
      <c r="C1677" s="10" t="s">
        <v>385</v>
      </c>
      <c r="D1677" s="11" t="s">
        <v>476</v>
      </c>
      <c r="E1677" s="12">
        <v>5</v>
      </c>
      <c r="F1677" s="13" t="s">
        <v>555</v>
      </c>
      <c r="G1677" s="11" t="s">
        <v>2012</v>
      </c>
      <c r="H1677" s="14">
        <v>2</v>
      </c>
      <c r="I1677" s="15" t="s">
        <v>2074</v>
      </c>
      <c r="J1677" s="19" t="s">
        <v>9002</v>
      </c>
      <c r="K1677" s="109" t="s">
        <v>8998</v>
      </c>
      <c r="L1677" s="109" t="s">
        <v>9003</v>
      </c>
      <c r="M1677" s="6" t="s">
        <v>8808</v>
      </c>
      <c r="N1677" s="6" t="s">
        <v>9004</v>
      </c>
      <c r="O1677" s="6" t="s">
        <v>9005</v>
      </c>
      <c r="V1677" t="s">
        <v>2477</v>
      </c>
    </row>
    <row r="1678" spans="2:22" hidden="1">
      <c r="B1678" s="9">
        <v>21</v>
      </c>
      <c r="C1678" s="10" t="s">
        <v>385</v>
      </c>
      <c r="D1678" s="11" t="s">
        <v>476</v>
      </c>
      <c r="E1678" s="12">
        <v>5</v>
      </c>
      <c r="F1678" s="13" t="s">
        <v>555</v>
      </c>
      <c r="G1678" s="11" t="s">
        <v>2012</v>
      </c>
      <c r="H1678" s="14">
        <v>3</v>
      </c>
      <c r="I1678" s="15" t="s">
        <v>2277</v>
      </c>
      <c r="J1678" s="19" t="s">
        <v>9006</v>
      </c>
      <c r="K1678" s="109" t="s">
        <v>8998</v>
      </c>
      <c r="L1678" s="109" t="s">
        <v>9007</v>
      </c>
      <c r="M1678" s="6" t="s">
        <v>8808</v>
      </c>
      <c r="N1678" s="6" t="s">
        <v>9008</v>
      </c>
      <c r="O1678" s="6" t="s">
        <v>9009</v>
      </c>
      <c r="V1678" t="s">
        <v>1857</v>
      </c>
    </row>
    <row r="1679" spans="2:22" hidden="1">
      <c r="B1679" s="9">
        <v>21</v>
      </c>
      <c r="C1679" s="10" t="s">
        <v>385</v>
      </c>
      <c r="D1679" s="11" t="s">
        <v>476</v>
      </c>
      <c r="E1679" s="12">
        <v>5</v>
      </c>
      <c r="F1679" s="13" t="s">
        <v>555</v>
      </c>
      <c r="G1679" s="11" t="s">
        <v>2012</v>
      </c>
      <c r="H1679" s="14">
        <v>4</v>
      </c>
      <c r="I1679" s="15" t="s">
        <v>1541</v>
      </c>
      <c r="J1679" s="19" t="s">
        <v>9010</v>
      </c>
      <c r="K1679" s="109" t="s">
        <v>8998</v>
      </c>
      <c r="L1679" s="109" t="s">
        <v>9011</v>
      </c>
      <c r="M1679" s="6" t="s">
        <v>8808</v>
      </c>
      <c r="N1679" s="6" t="s">
        <v>9012</v>
      </c>
      <c r="O1679" s="6" t="s">
        <v>9013</v>
      </c>
      <c r="V1679" t="s">
        <v>2546</v>
      </c>
    </row>
    <row r="1680" spans="2:22" hidden="1">
      <c r="B1680" s="9">
        <v>21</v>
      </c>
      <c r="C1680" s="10" t="s">
        <v>385</v>
      </c>
      <c r="D1680" s="11" t="s">
        <v>476</v>
      </c>
      <c r="E1680" s="12">
        <v>5</v>
      </c>
      <c r="F1680" s="13" t="s">
        <v>555</v>
      </c>
      <c r="G1680" s="11" t="s">
        <v>2012</v>
      </c>
      <c r="H1680" s="14">
        <v>5</v>
      </c>
      <c r="I1680" s="15" t="s">
        <v>2138</v>
      </c>
      <c r="J1680" s="19" t="s">
        <v>9014</v>
      </c>
      <c r="K1680" s="109" t="s">
        <v>8998</v>
      </c>
      <c r="L1680" s="109" t="s">
        <v>9015</v>
      </c>
      <c r="M1680" s="6" t="s">
        <v>8808</v>
      </c>
      <c r="N1680" s="6" t="s">
        <v>9016</v>
      </c>
      <c r="O1680" s="6" t="s">
        <v>9017</v>
      </c>
      <c r="V1680" t="s">
        <v>1395</v>
      </c>
    </row>
    <row r="1681" spans="2:22" hidden="1">
      <c r="B1681" s="9">
        <v>21</v>
      </c>
      <c r="C1681" s="10" t="s">
        <v>385</v>
      </c>
      <c r="D1681" s="11" t="s">
        <v>476</v>
      </c>
      <c r="E1681" s="12">
        <v>6</v>
      </c>
      <c r="F1681" s="13" t="s">
        <v>576</v>
      </c>
      <c r="G1681" s="11" t="s">
        <v>2013</v>
      </c>
      <c r="H1681" s="14">
        <v>1</v>
      </c>
      <c r="I1681" s="15" t="s">
        <v>576</v>
      </c>
      <c r="J1681" s="19" t="s">
        <v>9018</v>
      </c>
      <c r="K1681" s="109" t="s">
        <v>9019</v>
      </c>
      <c r="L1681" s="109" t="s">
        <v>9020</v>
      </c>
      <c r="M1681" s="6" t="s">
        <v>8808</v>
      </c>
      <c r="N1681" s="6" t="s">
        <v>9021</v>
      </c>
      <c r="O1681" s="6" t="s">
        <v>9022</v>
      </c>
      <c r="V1681" t="s">
        <v>1492</v>
      </c>
    </row>
    <row r="1682" spans="2:22" hidden="1">
      <c r="B1682" s="9">
        <v>21</v>
      </c>
      <c r="C1682" s="10" t="s">
        <v>385</v>
      </c>
      <c r="D1682" s="11" t="s">
        <v>476</v>
      </c>
      <c r="E1682" s="12">
        <v>6</v>
      </c>
      <c r="F1682" s="13" t="s">
        <v>576</v>
      </c>
      <c r="G1682" s="11" t="s">
        <v>2013</v>
      </c>
      <c r="H1682" s="14">
        <v>2</v>
      </c>
      <c r="I1682" s="15" t="s">
        <v>2075</v>
      </c>
      <c r="J1682" s="19" t="s">
        <v>9023</v>
      </c>
      <c r="K1682" s="109" t="s">
        <v>9019</v>
      </c>
      <c r="L1682" s="109" t="s">
        <v>9024</v>
      </c>
      <c r="M1682" s="6" t="s">
        <v>8808</v>
      </c>
      <c r="N1682" s="6" t="s">
        <v>9025</v>
      </c>
      <c r="O1682" s="6" t="s">
        <v>9026</v>
      </c>
      <c r="V1682" t="s">
        <v>1474</v>
      </c>
    </row>
    <row r="1683" spans="2:22" hidden="1">
      <c r="B1683" s="9">
        <v>21</v>
      </c>
      <c r="C1683" s="10" t="s">
        <v>385</v>
      </c>
      <c r="D1683" s="11" t="s">
        <v>476</v>
      </c>
      <c r="E1683" s="12">
        <v>6</v>
      </c>
      <c r="F1683" s="13" t="s">
        <v>576</v>
      </c>
      <c r="G1683" s="11" t="s">
        <v>2013</v>
      </c>
      <c r="H1683" s="14">
        <v>3</v>
      </c>
      <c r="I1683" s="15" t="s">
        <v>2214</v>
      </c>
      <c r="J1683" s="19" t="s">
        <v>9027</v>
      </c>
      <c r="K1683" s="109" t="s">
        <v>9019</v>
      </c>
      <c r="L1683" s="109" t="s">
        <v>9028</v>
      </c>
      <c r="M1683" s="6" t="s">
        <v>8808</v>
      </c>
      <c r="N1683" s="6" t="s">
        <v>9029</v>
      </c>
      <c r="O1683" s="6" t="s">
        <v>9030</v>
      </c>
      <c r="V1683" t="s">
        <v>1562</v>
      </c>
    </row>
    <row r="1684" spans="2:22" hidden="1">
      <c r="B1684" s="9">
        <v>21</v>
      </c>
      <c r="C1684" s="10" t="s">
        <v>385</v>
      </c>
      <c r="D1684" s="11" t="s">
        <v>476</v>
      </c>
      <c r="E1684" s="12">
        <v>6</v>
      </c>
      <c r="F1684" s="13" t="s">
        <v>576</v>
      </c>
      <c r="G1684" s="11" t="s">
        <v>2013</v>
      </c>
      <c r="H1684" s="14">
        <v>4</v>
      </c>
      <c r="I1684" s="15" t="s">
        <v>2278</v>
      </c>
      <c r="J1684" s="19" t="s">
        <v>9031</v>
      </c>
      <c r="K1684" s="109" t="s">
        <v>9019</v>
      </c>
      <c r="L1684" s="109" t="s">
        <v>9032</v>
      </c>
      <c r="M1684" s="6" t="s">
        <v>8808</v>
      </c>
      <c r="N1684" s="6" t="s">
        <v>9033</v>
      </c>
      <c r="O1684" s="6" t="s">
        <v>9034</v>
      </c>
      <c r="V1684" t="s">
        <v>1491</v>
      </c>
    </row>
    <row r="1685" spans="2:22" hidden="1">
      <c r="B1685" s="9">
        <v>21</v>
      </c>
      <c r="C1685" s="10" t="s">
        <v>385</v>
      </c>
      <c r="D1685" s="11" t="s">
        <v>476</v>
      </c>
      <c r="E1685" s="12">
        <v>6</v>
      </c>
      <c r="F1685" s="13" t="s">
        <v>576</v>
      </c>
      <c r="G1685" s="11" t="s">
        <v>2013</v>
      </c>
      <c r="H1685" s="14">
        <v>5</v>
      </c>
      <c r="I1685" s="15" t="s">
        <v>2341</v>
      </c>
      <c r="J1685" s="19" t="s">
        <v>9035</v>
      </c>
      <c r="K1685" s="109" t="s">
        <v>9019</v>
      </c>
      <c r="L1685" s="109" t="s">
        <v>9036</v>
      </c>
      <c r="M1685" s="6" t="s">
        <v>8808</v>
      </c>
      <c r="N1685" s="6" t="s">
        <v>9037</v>
      </c>
      <c r="O1685" s="6" t="s">
        <v>9038</v>
      </c>
      <c r="V1685" t="s">
        <v>1803</v>
      </c>
    </row>
    <row r="1686" spans="2:22" hidden="1">
      <c r="B1686" s="9">
        <v>21</v>
      </c>
      <c r="C1686" s="10" t="s">
        <v>385</v>
      </c>
      <c r="D1686" s="11" t="s">
        <v>476</v>
      </c>
      <c r="E1686" s="12">
        <v>6</v>
      </c>
      <c r="F1686" s="13" t="s">
        <v>576</v>
      </c>
      <c r="G1686" s="11" t="s">
        <v>2013</v>
      </c>
      <c r="H1686" s="14">
        <v>6</v>
      </c>
      <c r="I1686" s="15" t="s">
        <v>2399</v>
      </c>
      <c r="J1686" s="19" t="s">
        <v>9039</v>
      </c>
      <c r="K1686" s="109" t="s">
        <v>9019</v>
      </c>
      <c r="L1686" s="109" t="s">
        <v>9040</v>
      </c>
      <c r="M1686" s="6" t="s">
        <v>8808</v>
      </c>
      <c r="N1686" s="6" t="s">
        <v>9041</v>
      </c>
      <c r="O1686" s="6" t="s">
        <v>9042</v>
      </c>
      <c r="V1686" t="s">
        <v>2403</v>
      </c>
    </row>
    <row r="1687" spans="2:22" hidden="1">
      <c r="B1687" s="9">
        <v>21</v>
      </c>
      <c r="C1687" s="10" t="s">
        <v>385</v>
      </c>
      <c r="D1687" s="11" t="s">
        <v>476</v>
      </c>
      <c r="E1687" s="12">
        <v>6</v>
      </c>
      <c r="F1687" s="13" t="s">
        <v>576</v>
      </c>
      <c r="G1687" s="11" t="s">
        <v>2013</v>
      </c>
      <c r="H1687" s="14">
        <v>7</v>
      </c>
      <c r="I1687" s="15" t="s">
        <v>2442</v>
      </c>
      <c r="J1687" s="19" t="s">
        <v>9043</v>
      </c>
      <c r="K1687" s="109" t="s">
        <v>9019</v>
      </c>
      <c r="L1687" s="109" t="s">
        <v>9044</v>
      </c>
      <c r="M1687" s="6" t="s">
        <v>8808</v>
      </c>
      <c r="N1687" s="6" t="s">
        <v>9045</v>
      </c>
      <c r="O1687" s="6" t="s">
        <v>9046</v>
      </c>
      <c r="V1687" t="s">
        <v>2563</v>
      </c>
    </row>
    <row r="1688" spans="2:22" hidden="1">
      <c r="B1688" s="9">
        <v>21</v>
      </c>
      <c r="C1688" s="10" t="s">
        <v>385</v>
      </c>
      <c r="D1688" s="11" t="s">
        <v>476</v>
      </c>
      <c r="E1688" s="12">
        <v>6</v>
      </c>
      <c r="F1688" s="13" t="s">
        <v>576</v>
      </c>
      <c r="G1688" s="11" t="s">
        <v>2013</v>
      </c>
      <c r="H1688" s="14">
        <v>8</v>
      </c>
      <c r="I1688" s="15" t="s">
        <v>2483</v>
      </c>
      <c r="J1688" s="19" t="s">
        <v>9047</v>
      </c>
      <c r="K1688" s="109" t="s">
        <v>9019</v>
      </c>
      <c r="L1688" s="109" t="s">
        <v>9048</v>
      </c>
      <c r="M1688" s="6" t="s">
        <v>8808</v>
      </c>
      <c r="N1688" s="6" t="s">
        <v>9049</v>
      </c>
      <c r="O1688" s="6" t="s">
        <v>9050</v>
      </c>
      <c r="V1688" t="s">
        <v>1864</v>
      </c>
    </row>
    <row r="1689" spans="2:22" hidden="1">
      <c r="B1689" s="9">
        <v>21</v>
      </c>
      <c r="C1689" s="10" t="s">
        <v>385</v>
      </c>
      <c r="D1689" s="11" t="s">
        <v>476</v>
      </c>
      <c r="E1689" s="12">
        <v>7</v>
      </c>
      <c r="F1689" s="13" t="s">
        <v>597</v>
      </c>
      <c r="G1689" s="11" t="s">
        <v>2014</v>
      </c>
      <c r="H1689" s="14">
        <v>1</v>
      </c>
      <c r="I1689" s="15" t="s">
        <v>597</v>
      </c>
      <c r="J1689" s="19" t="s">
        <v>9051</v>
      </c>
      <c r="K1689" s="109" t="s">
        <v>9052</v>
      </c>
      <c r="L1689" s="109" t="s">
        <v>9053</v>
      </c>
      <c r="M1689" s="6" t="s">
        <v>8808</v>
      </c>
      <c r="N1689" s="6" t="s">
        <v>9054</v>
      </c>
      <c r="O1689" s="6" t="s">
        <v>9055</v>
      </c>
      <c r="V1689" t="s">
        <v>2452</v>
      </c>
    </row>
    <row r="1690" spans="2:22" hidden="1">
      <c r="B1690" s="9">
        <v>21</v>
      </c>
      <c r="C1690" s="10" t="s">
        <v>385</v>
      </c>
      <c r="D1690" s="11" t="s">
        <v>476</v>
      </c>
      <c r="E1690" s="12">
        <v>7</v>
      </c>
      <c r="F1690" s="13" t="s">
        <v>597</v>
      </c>
      <c r="G1690" s="11" t="s">
        <v>2014</v>
      </c>
      <c r="H1690" s="14">
        <v>2</v>
      </c>
      <c r="I1690" s="15" t="s">
        <v>2076</v>
      </c>
      <c r="J1690" s="19" t="s">
        <v>9056</v>
      </c>
      <c r="K1690" s="109" t="s">
        <v>9052</v>
      </c>
      <c r="L1690" s="109" t="s">
        <v>9057</v>
      </c>
      <c r="M1690" s="6" t="s">
        <v>8808</v>
      </c>
      <c r="N1690" s="6" t="s">
        <v>9058</v>
      </c>
      <c r="O1690" s="6" t="s">
        <v>9059</v>
      </c>
      <c r="V1690" t="s">
        <v>1701</v>
      </c>
    </row>
    <row r="1691" spans="2:22" hidden="1">
      <c r="B1691" s="9">
        <v>21</v>
      </c>
      <c r="C1691" s="10" t="s">
        <v>385</v>
      </c>
      <c r="D1691" s="11" t="s">
        <v>476</v>
      </c>
      <c r="E1691" s="12">
        <v>7</v>
      </c>
      <c r="F1691" s="13" t="s">
        <v>597</v>
      </c>
      <c r="G1691" s="11" t="s">
        <v>2014</v>
      </c>
      <c r="H1691" s="14">
        <v>3</v>
      </c>
      <c r="I1691" s="15" t="s">
        <v>2139</v>
      </c>
      <c r="J1691" s="19" t="s">
        <v>9060</v>
      </c>
      <c r="K1691" s="109" t="s">
        <v>9052</v>
      </c>
      <c r="L1691" s="109" t="s">
        <v>9061</v>
      </c>
      <c r="M1691" s="6" t="s">
        <v>8808</v>
      </c>
      <c r="N1691" s="6" t="s">
        <v>9062</v>
      </c>
      <c r="O1691" s="6" t="s">
        <v>9063</v>
      </c>
      <c r="V1691" t="s">
        <v>1690</v>
      </c>
    </row>
    <row r="1692" spans="2:22" hidden="1">
      <c r="B1692" s="9">
        <v>21</v>
      </c>
      <c r="C1692" s="10" t="s">
        <v>385</v>
      </c>
      <c r="D1692" s="11" t="s">
        <v>476</v>
      </c>
      <c r="E1692" s="12">
        <v>7</v>
      </c>
      <c r="F1692" s="13" t="s">
        <v>597</v>
      </c>
      <c r="G1692" s="11" t="s">
        <v>2014</v>
      </c>
      <c r="H1692" s="14">
        <v>4</v>
      </c>
      <c r="I1692" s="15" t="s">
        <v>2279</v>
      </c>
      <c r="J1692" s="19" t="s">
        <v>9064</v>
      </c>
      <c r="K1692" s="109" t="s">
        <v>9052</v>
      </c>
      <c r="L1692" s="109" t="s">
        <v>9065</v>
      </c>
      <c r="M1692" s="6" t="s">
        <v>8808</v>
      </c>
      <c r="N1692" s="6" t="s">
        <v>9066</v>
      </c>
      <c r="O1692" s="6" t="s">
        <v>9067</v>
      </c>
      <c r="V1692" t="s">
        <v>1724</v>
      </c>
    </row>
    <row r="1693" spans="2:22" hidden="1">
      <c r="B1693" s="9">
        <v>21</v>
      </c>
      <c r="C1693" s="10" t="s">
        <v>385</v>
      </c>
      <c r="D1693" s="11" t="s">
        <v>476</v>
      </c>
      <c r="E1693" s="12">
        <v>7</v>
      </c>
      <c r="F1693" s="13" t="s">
        <v>597</v>
      </c>
      <c r="G1693" s="11" t="s">
        <v>2014</v>
      </c>
      <c r="H1693" s="14">
        <v>5</v>
      </c>
      <c r="I1693" s="15" t="s">
        <v>2342</v>
      </c>
      <c r="J1693" s="19" t="s">
        <v>9068</v>
      </c>
      <c r="K1693" s="109" t="s">
        <v>9052</v>
      </c>
      <c r="L1693" s="109" t="s">
        <v>9069</v>
      </c>
      <c r="M1693" s="6" t="s">
        <v>8808</v>
      </c>
      <c r="N1693" s="6" t="s">
        <v>9070</v>
      </c>
      <c r="O1693" s="6" t="s">
        <v>9071</v>
      </c>
      <c r="V1693" t="s">
        <v>646</v>
      </c>
    </row>
    <row r="1694" spans="2:22" hidden="1">
      <c r="B1694" s="9">
        <v>21</v>
      </c>
      <c r="C1694" s="10" t="s">
        <v>385</v>
      </c>
      <c r="D1694" s="11" t="s">
        <v>476</v>
      </c>
      <c r="E1694" s="12">
        <v>7</v>
      </c>
      <c r="F1694" s="13" t="s">
        <v>597</v>
      </c>
      <c r="G1694" s="11" t="s">
        <v>2014</v>
      </c>
      <c r="H1694" s="14">
        <v>6</v>
      </c>
      <c r="I1694" s="15" t="s">
        <v>1756</v>
      </c>
      <c r="J1694" s="19" t="s">
        <v>9072</v>
      </c>
      <c r="K1694" s="109" t="s">
        <v>9052</v>
      </c>
      <c r="L1694" s="109" t="s">
        <v>9073</v>
      </c>
      <c r="M1694" s="6" t="s">
        <v>8808</v>
      </c>
      <c r="N1694" s="6" t="s">
        <v>9074</v>
      </c>
      <c r="O1694" s="6" t="s">
        <v>9075</v>
      </c>
      <c r="V1694" t="s">
        <v>1554</v>
      </c>
    </row>
    <row r="1695" spans="2:22" hidden="1">
      <c r="B1695" s="9">
        <v>21</v>
      </c>
      <c r="C1695" s="10" t="s">
        <v>385</v>
      </c>
      <c r="D1695" s="11" t="s">
        <v>476</v>
      </c>
      <c r="E1695" s="12">
        <v>7</v>
      </c>
      <c r="F1695" s="13" t="s">
        <v>597</v>
      </c>
      <c r="G1695" s="11" t="s">
        <v>2014</v>
      </c>
      <c r="H1695" s="14">
        <v>7</v>
      </c>
      <c r="I1695" s="15" t="s">
        <v>2443</v>
      </c>
      <c r="J1695" s="19" t="s">
        <v>9076</v>
      </c>
      <c r="K1695" s="109" t="s">
        <v>9052</v>
      </c>
      <c r="L1695" s="109" t="s">
        <v>9077</v>
      </c>
      <c r="M1695" s="6" t="s">
        <v>8808</v>
      </c>
      <c r="N1695" s="6" t="s">
        <v>9078</v>
      </c>
      <c r="O1695" s="6" t="s">
        <v>9079</v>
      </c>
      <c r="V1695" t="s">
        <v>1136</v>
      </c>
    </row>
    <row r="1696" spans="2:22" hidden="1">
      <c r="B1696" s="9">
        <v>21</v>
      </c>
      <c r="C1696" s="10" t="s">
        <v>385</v>
      </c>
      <c r="D1696" s="11" t="s">
        <v>476</v>
      </c>
      <c r="E1696" s="12">
        <v>7</v>
      </c>
      <c r="F1696" s="13" t="s">
        <v>597</v>
      </c>
      <c r="G1696" s="11" t="s">
        <v>2014</v>
      </c>
      <c r="H1696" s="14">
        <v>8</v>
      </c>
      <c r="I1696" s="15" t="s">
        <v>1486</v>
      </c>
      <c r="J1696" s="19" t="s">
        <v>9080</v>
      </c>
      <c r="K1696" s="109" t="s">
        <v>9052</v>
      </c>
      <c r="L1696" s="109" t="s">
        <v>9081</v>
      </c>
      <c r="M1696" s="6" t="s">
        <v>8808</v>
      </c>
      <c r="N1696" s="6" t="s">
        <v>9082</v>
      </c>
      <c r="O1696" s="6" t="s">
        <v>9083</v>
      </c>
      <c r="V1696" t="s">
        <v>1043</v>
      </c>
    </row>
    <row r="1697" spans="2:22" hidden="1">
      <c r="B1697" s="9">
        <v>21</v>
      </c>
      <c r="C1697" s="10" t="s">
        <v>385</v>
      </c>
      <c r="D1697" s="11" t="s">
        <v>476</v>
      </c>
      <c r="E1697" s="12">
        <v>7</v>
      </c>
      <c r="F1697" s="13" t="s">
        <v>597</v>
      </c>
      <c r="G1697" s="11" t="s">
        <v>2014</v>
      </c>
      <c r="H1697" s="14">
        <v>9</v>
      </c>
      <c r="I1697" s="15" t="s">
        <v>1813</v>
      </c>
      <c r="J1697" s="19" t="s">
        <v>9084</v>
      </c>
      <c r="K1697" s="109" t="s">
        <v>9052</v>
      </c>
      <c r="L1697" s="109" t="s">
        <v>9085</v>
      </c>
      <c r="M1697" s="6" t="s">
        <v>8808</v>
      </c>
      <c r="N1697" s="6" t="s">
        <v>9086</v>
      </c>
      <c r="O1697" s="6" t="s">
        <v>9087</v>
      </c>
      <c r="V1697" t="s">
        <v>661</v>
      </c>
    </row>
    <row r="1698" spans="2:22" hidden="1">
      <c r="B1698" s="9">
        <v>21</v>
      </c>
      <c r="C1698" s="10" t="s">
        <v>385</v>
      </c>
      <c r="D1698" s="11" t="s">
        <v>476</v>
      </c>
      <c r="E1698" s="12">
        <v>7</v>
      </c>
      <c r="F1698" s="13" t="s">
        <v>597</v>
      </c>
      <c r="G1698" s="11" t="s">
        <v>2014</v>
      </c>
      <c r="H1698" s="14">
        <v>10</v>
      </c>
      <c r="I1698" s="15" t="s">
        <v>2545</v>
      </c>
      <c r="J1698" s="19" t="s">
        <v>9088</v>
      </c>
      <c r="K1698" s="109" t="s">
        <v>9052</v>
      </c>
      <c r="L1698" s="109" t="s">
        <v>9089</v>
      </c>
      <c r="M1698" s="6" t="s">
        <v>8808</v>
      </c>
      <c r="N1698" s="6" t="s">
        <v>9090</v>
      </c>
      <c r="O1698" s="6" t="s">
        <v>9091</v>
      </c>
      <c r="V1698" t="s">
        <v>1637</v>
      </c>
    </row>
    <row r="1699" spans="2:22" hidden="1">
      <c r="B1699" s="9">
        <v>21</v>
      </c>
      <c r="C1699" s="10" t="s">
        <v>385</v>
      </c>
      <c r="D1699" s="11" t="s">
        <v>476</v>
      </c>
      <c r="E1699" s="12">
        <v>8</v>
      </c>
      <c r="F1699" s="13" t="s">
        <v>617</v>
      </c>
      <c r="G1699" s="11" t="s">
        <v>2015</v>
      </c>
      <c r="H1699" s="14">
        <v>1</v>
      </c>
      <c r="I1699" s="15" t="s">
        <v>2140</v>
      </c>
      <c r="J1699" s="19" t="s">
        <v>9092</v>
      </c>
      <c r="K1699" s="109" t="s">
        <v>9093</v>
      </c>
      <c r="L1699" s="109" t="s">
        <v>9094</v>
      </c>
      <c r="M1699" s="6" t="s">
        <v>8808</v>
      </c>
      <c r="N1699" s="6" t="s">
        <v>9095</v>
      </c>
      <c r="O1699" s="6" t="s">
        <v>9096</v>
      </c>
      <c r="V1699" t="s">
        <v>2260</v>
      </c>
    </row>
    <row r="1700" spans="2:22" hidden="1">
      <c r="B1700" s="9">
        <v>21</v>
      </c>
      <c r="C1700" s="10" t="s">
        <v>385</v>
      </c>
      <c r="D1700" s="11" t="s">
        <v>476</v>
      </c>
      <c r="E1700" s="12">
        <v>8</v>
      </c>
      <c r="F1700" s="13" t="s">
        <v>617</v>
      </c>
      <c r="G1700" s="11" t="s">
        <v>2015</v>
      </c>
      <c r="H1700" s="14">
        <v>2</v>
      </c>
      <c r="I1700" s="15" t="s">
        <v>1841</v>
      </c>
      <c r="J1700" s="19" t="s">
        <v>9097</v>
      </c>
      <c r="K1700" s="109" t="s">
        <v>9093</v>
      </c>
      <c r="L1700" s="109" t="s">
        <v>9098</v>
      </c>
      <c r="M1700" s="6" t="s">
        <v>8808</v>
      </c>
      <c r="N1700" s="6" t="s">
        <v>9099</v>
      </c>
      <c r="O1700" s="6" t="s">
        <v>9100</v>
      </c>
      <c r="V1700" t="s">
        <v>1484</v>
      </c>
    </row>
    <row r="1701" spans="2:22" hidden="1">
      <c r="B1701" s="9">
        <v>21</v>
      </c>
      <c r="C1701" s="10" t="s">
        <v>385</v>
      </c>
      <c r="D1701" s="11" t="s">
        <v>476</v>
      </c>
      <c r="E1701" s="12">
        <v>8</v>
      </c>
      <c r="F1701" s="13" t="s">
        <v>617</v>
      </c>
      <c r="G1701" s="11" t="s">
        <v>2015</v>
      </c>
      <c r="H1701" s="14">
        <v>3</v>
      </c>
      <c r="I1701" s="15" t="s">
        <v>2215</v>
      </c>
      <c r="J1701" s="19" t="s">
        <v>9101</v>
      </c>
      <c r="K1701" s="109" t="s">
        <v>9093</v>
      </c>
      <c r="L1701" s="109" t="s">
        <v>9102</v>
      </c>
      <c r="M1701" s="6" t="s">
        <v>8808</v>
      </c>
      <c r="N1701" s="6" t="s">
        <v>9103</v>
      </c>
      <c r="O1701" s="6" t="s">
        <v>9104</v>
      </c>
      <c r="V1701" t="s">
        <v>2487</v>
      </c>
    </row>
    <row r="1702" spans="2:22" hidden="1">
      <c r="B1702" s="9">
        <v>21</v>
      </c>
      <c r="C1702" s="10" t="s">
        <v>385</v>
      </c>
      <c r="D1702" s="11" t="s">
        <v>476</v>
      </c>
      <c r="E1702" s="12">
        <v>8</v>
      </c>
      <c r="F1702" s="13" t="s">
        <v>617</v>
      </c>
      <c r="G1702" s="11" t="s">
        <v>2015</v>
      </c>
      <c r="H1702" s="14">
        <v>4</v>
      </c>
      <c r="I1702" s="15" t="s">
        <v>2280</v>
      </c>
      <c r="J1702" s="19" t="s">
        <v>9105</v>
      </c>
      <c r="K1702" s="109" t="s">
        <v>9093</v>
      </c>
      <c r="L1702" s="109" t="s">
        <v>9106</v>
      </c>
      <c r="M1702" s="6" t="s">
        <v>8808</v>
      </c>
      <c r="N1702" s="6" t="s">
        <v>9107</v>
      </c>
      <c r="O1702" s="6" t="s">
        <v>9108</v>
      </c>
      <c r="V1702" t="s">
        <v>1435</v>
      </c>
    </row>
    <row r="1703" spans="2:22" hidden="1">
      <c r="B1703" s="9">
        <v>21</v>
      </c>
      <c r="C1703" s="10" t="s">
        <v>385</v>
      </c>
      <c r="D1703" s="11" t="s">
        <v>476</v>
      </c>
      <c r="E1703" s="12">
        <v>8</v>
      </c>
      <c r="F1703" s="13" t="s">
        <v>617</v>
      </c>
      <c r="G1703" s="11" t="s">
        <v>2015</v>
      </c>
      <c r="H1703" s="14">
        <v>5</v>
      </c>
      <c r="I1703" s="15" t="s">
        <v>2343</v>
      </c>
      <c r="J1703" s="19" t="s">
        <v>9109</v>
      </c>
      <c r="K1703" s="109" t="s">
        <v>9093</v>
      </c>
      <c r="L1703" s="109" t="s">
        <v>9110</v>
      </c>
      <c r="M1703" s="6" t="s">
        <v>8808</v>
      </c>
      <c r="N1703" s="6" t="s">
        <v>9111</v>
      </c>
      <c r="O1703" s="6" t="s">
        <v>9112</v>
      </c>
      <c r="V1703" t="s">
        <v>2564</v>
      </c>
    </row>
    <row r="1704" spans="2:22" hidden="1">
      <c r="B1704" s="9">
        <v>21</v>
      </c>
      <c r="C1704" s="10" t="s">
        <v>385</v>
      </c>
      <c r="D1704" s="11" t="s">
        <v>476</v>
      </c>
      <c r="E1704" s="12">
        <v>8</v>
      </c>
      <c r="F1704" s="13" t="s">
        <v>617</v>
      </c>
      <c r="G1704" s="11" t="s">
        <v>2015</v>
      </c>
      <c r="H1704" s="14">
        <v>6</v>
      </c>
      <c r="I1704" s="15" t="s">
        <v>2400</v>
      </c>
      <c r="J1704" s="19" t="s">
        <v>9113</v>
      </c>
      <c r="K1704" s="109" t="s">
        <v>9093</v>
      </c>
      <c r="L1704" s="109" t="s">
        <v>9114</v>
      </c>
      <c r="M1704" s="6" t="s">
        <v>8808</v>
      </c>
      <c r="N1704" s="6" t="s">
        <v>9115</v>
      </c>
      <c r="O1704" s="6" t="s">
        <v>9116</v>
      </c>
      <c r="V1704" t="s">
        <v>1621</v>
      </c>
    </row>
    <row r="1705" spans="2:22" hidden="1">
      <c r="B1705" s="9">
        <v>21</v>
      </c>
      <c r="C1705" s="10" t="s">
        <v>385</v>
      </c>
      <c r="D1705" s="11" t="s">
        <v>476</v>
      </c>
      <c r="E1705" s="12">
        <v>8</v>
      </c>
      <c r="F1705" s="13" t="s">
        <v>617</v>
      </c>
      <c r="G1705" s="11" t="s">
        <v>2015</v>
      </c>
      <c r="H1705" s="14">
        <v>7</v>
      </c>
      <c r="I1705" s="15" t="s">
        <v>2444</v>
      </c>
      <c r="J1705" s="19" t="s">
        <v>9117</v>
      </c>
      <c r="K1705" s="109" t="s">
        <v>9093</v>
      </c>
      <c r="L1705" s="109" t="s">
        <v>9118</v>
      </c>
      <c r="M1705" s="6" t="s">
        <v>8808</v>
      </c>
      <c r="N1705" s="6" t="s">
        <v>9119</v>
      </c>
      <c r="O1705" s="6" t="s">
        <v>9120</v>
      </c>
      <c r="V1705" t="s">
        <v>750</v>
      </c>
    </row>
    <row r="1706" spans="2:22" hidden="1">
      <c r="B1706" s="9">
        <v>21</v>
      </c>
      <c r="C1706" s="10" t="s">
        <v>385</v>
      </c>
      <c r="D1706" s="11" t="s">
        <v>476</v>
      </c>
      <c r="E1706" s="12">
        <v>8</v>
      </c>
      <c r="F1706" s="13" t="s">
        <v>617</v>
      </c>
      <c r="G1706" s="11" t="s">
        <v>2015</v>
      </c>
      <c r="H1706" s="14">
        <v>8</v>
      </c>
      <c r="I1706" s="15" t="s">
        <v>1541</v>
      </c>
      <c r="J1706" s="19" t="s">
        <v>9121</v>
      </c>
      <c r="K1706" s="109" t="s">
        <v>9093</v>
      </c>
      <c r="L1706" s="109" t="s">
        <v>9122</v>
      </c>
      <c r="M1706" s="6" t="s">
        <v>8808</v>
      </c>
      <c r="N1706" s="6" t="s">
        <v>9123</v>
      </c>
      <c r="O1706" s="6" t="s">
        <v>9124</v>
      </c>
      <c r="V1706" t="s">
        <v>699</v>
      </c>
    </row>
    <row r="1707" spans="2:22" hidden="1">
      <c r="B1707" s="9">
        <v>21</v>
      </c>
      <c r="C1707" s="10" t="s">
        <v>385</v>
      </c>
      <c r="D1707" s="11" t="s">
        <v>476</v>
      </c>
      <c r="E1707" s="12">
        <v>8</v>
      </c>
      <c r="F1707" s="13" t="s">
        <v>617</v>
      </c>
      <c r="G1707" s="11" t="s">
        <v>2015</v>
      </c>
      <c r="H1707" s="14">
        <v>9</v>
      </c>
      <c r="I1707" s="15" t="s">
        <v>2515</v>
      </c>
      <c r="J1707" s="19" t="s">
        <v>9125</v>
      </c>
      <c r="K1707" s="109" t="s">
        <v>9093</v>
      </c>
      <c r="L1707" s="109" t="s">
        <v>9126</v>
      </c>
      <c r="M1707" s="6" t="s">
        <v>8808</v>
      </c>
      <c r="N1707" s="6" t="s">
        <v>9127</v>
      </c>
      <c r="O1707" s="6" t="s">
        <v>9128</v>
      </c>
      <c r="V1707" t="s">
        <v>1387</v>
      </c>
    </row>
    <row r="1708" spans="2:22" hidden="1">
      <c r="B1708" s="9">
        <v>21</v>
      </c>
      <c r="C1708" s="10" t="s">
        <v>385</v>
      </c>
      <c r="D1708" s="11" t="s">
        <v>476</v>
      </c>
      <c r="E1708" s="12">
        <v>9</v>
      </c>
      <c r="F1708" s="13" t="s">
        <v>633</v>
      </c>
      <c r="G1708" s="11" t="s">
        <v>2016</v>
      </c>
      <c r="H1708" s="14">
        <v>1</v>
      </c>
      <c r="I1708" s="15" t="s">
        <v>633</v>
      </c>
      <c r="J1708" s="19" t="s">
        <v>9129</v>
      </c>
      <c r="K1708" s="109" t="s">
        <v>9130</v>
      </c>
      <c r="L1708" s="109" t="s">
        <v>9131</v>
      </c>
      <c r="M1708" s="6" t="s">
        <v>8808</v>
      </c>
      <c r="N1708" s="6" t="s">
        <v>9132</v>
      </c>
      <c r="O1708" s="6" t="s">
        <v>9133</v>
      </c>
      <c r="V1708" t="s">
        <v>1871</v>
      </c>
    </row>
    <row r="1709" spans="2:22" hidden="1">
      <c r="B1709" s="9">
        <v>21</v>
      </c>
      <c r="C1709" s="10" t="s">
        <v>385</v>
      </c>
      <c r="D1709" s="11" t="s">
        <v>476</v>
      </c>
      <c r="E1709" s="12">
        <v>9</v>
      </c>
      <c r="F1709" s="13" t="s">
        <v>633</v>
      </c>
      <c r="G1709" s="11" t="s">
        <v>2016</v>
      </c>
      <c r="H1709" s="14">
        <v>2</v>
      </c>
      <c r="I1709" s="15" t="s">
        <v>2077</v>
      </c>
      <c r="J1709" s="19" t="s">
        <v>9134</v>
      </c>
      <c r="K1709" s="109" t="s">
        <v>9130</v>
      </c>
      <c r="L1709" s="109" t="s">
        <v>9135</v>
      </c>
      <c r="M1709" s="6" t="s">
        <v>8808</v>
      </c>
      <c r="N1709" s="6" t="s">
        <v>9136</v>
      </c>
      <c r="O1709" s="6" t="s">
        <v>9137</v>
      </c>
      <c r="V1709" t="s">
        <v>1576</v>
      </c>
    </row>
    <row r="1710" spans="2:22" hidden="1">
      <c r="B1710" s="9">
        <v>21</v>
      </c>
      <c r="C1710" s="10" t="s">
        <v>385</v>
      </c>
      <c r="D1710" s="11" t="s">
        <v>476</v>
      </c>
      <c r="E1710" s="12">
        <v>9</v>
      </c>
      <c r="F1710" s="13" t="s">
        <v>633</v>
      </c>
      <c r="G1710" s="11" t="s">
        <v>2016</v>
      </c>
      <c r="H1710" s="14">
        <v>3</v>
      </c>
      <c r="I1710" s="15" t="s">
        <v>2141</v>
      </c>
      <c r="J1710" s="19" t="s">
        <v>9138</v>
      </c>
      <c r="K1710" s="109" t="s">
        <v>9130</v>
      </c>
      <c r="L1710" s="109" t="s">
        <v>9139</v>
      </c>
      <c r="M1710" s="6" t="s">
        <v>8808</v>
      </c>
      <c r="N1710" s="6" t="s">
        <v>9140</v>
      </c>
      <c r="O1710" s="6" t="s">
        <v>9141</v>
      </c>
      <c r="V1710" t="s">
        <v>2518</v>
      </c>
    </row>
    <row r="1711" spans="2:22" hidden="1">
      <c r="B1711" s="9">
        <v>21</v>
      </c>
      <c r="C1711" s="10" t="s">
        <v>385</v>
      </c>
      <c r="D1711" s="11" t="s">
        <v>476</v>
      </c>
      <c r="E1711" s="12">
        <v>9</v>
      </c>
      <c r="F1711" s="13" t="s">
        <v>633</v>
      </c>
      <c r="G1711" s="11" t="s">
        <v>2016</v>
      </c>
      <c r="H1711" s="14">
        <v>4</v>
      </c>
      <c r="I1711" s="15" t="s">
        <v>2281</v>
      </c>
      <c r="J1711" s="19" t="s">
        <v>9142</v>
      </c>
      <c r="K1711" s="109" t="s">
        <v>9130</v>
      </c>
      <c r="L1711" s="109" t="s">
        <v>9143</v>
      </c>
      <c r="M1711" s="6" t="s">
        <v>8808</v>
      </c>
      <c r="N1711" s="6" t="s">
        <v>9144</v>
      </c>
      <c r="O1711" s="6" t="s">
        <v>9145</v>
      </c>
      <c r="V1711" t="s">
        <v>2380</v>
      </c>
    </row>
    <row r="1712" spans="2:22" hidden="1">
      <c r="B1712" s="9">
        <v>21</v>
      </c>
      <c r="C1712" s="10" t="s">
        <v>385</v>
      </c>
      <c r="D1712" s="11" t="s">
        <v>476</v>
      </c>
      <c r="E1712" s="12">
        <v>10</v>
      </c>
      <c r="F1712" s="13" t="s">
        <v>662</v>
      </c>
      <c r="G1712" s="11" t="s">
        <v>2017</v>
      </c>
      <c r="H1712" s="14">
        <v>1</v>
      </c>
      <c r="I1712" s="15" t="s">
        <v>2216</v>
      </c>
      <c r="J1712" s="19" t="s">
        <v>9146</v>
      </c>
      <c r="K1712" s="109" t="s">
        <v>9147</v>
      </c>
      <c r="L1712" s="109" t="s">
        <v>9148</v>
      </c>
      <c r="M1712" s="6" t="s">
        <v>8808</v>
      </c>
      <c r="N1712" s="6" t="s">
        <v>9149</v>
      </c>
      <c r="O1712" s="6" t="s">
        <v>9150</v>
      </c>
      <c r="V1712" t="s">
        <v>2297</v>
      </c>
    </row>
    <row r="1713" spans="2:22" hidden="1">
      <c r="B1713" s="9">
        <v>21</v>
      </c>
      <c r="C1713" s="10" t="s">
        <v>385</v>
      </c>
      <c r="D1713" s="11" t="s">
        <v>476</v>
      </c>
      <c r="E1713" s="12">
        <v>10</v>
      </c>
      <c r="F1713" s="13" t="s">
        <v>662</v>
      </c>
      <c r="G1713" s="11" t="s">
        <v>2017</v>
      </c>
      <c r="H1713" s="14">
        <v>2</v>
      </c>
      <c r="I1713" s="15" t="s">
        <v>883</v>
      </c>
      <c r="J1713" s="19" t="s">
        <v>9151</v>
      </c>
      <c r="K1713" s="109" t="s">
        <v>9147</v>
      </c>
      <c r="L1713" s="109" t="s">
        <v>9152</v>
      </c>
      <c r="M1713" s="6" t="s">
        <v>8808</v>
      </c>
      <c r="N1713" s="6" t="s">
        <v>9153</v>
      </c>
      <c r="O1713" s="6" t="s">
        <v>9154</v>
      </c>
      <c r="V1713" t="s">
        <v>1288</v>
      </c>
    </row>
    <row r="1714" spans="2:22" hidden="1">
      <c r="B1714" s="9">
        <v>21</v>
      </c>
      <c r="C1714" s="10" t="s">
        <v>385</v>
      </c>
      <c r="D1714" s="11" t="s">
        <v>476</v>
      </c>
      <c r="E1714" s="12">
        <v>10</v>
      </c>
      <c r="F1714" s="13" t="s">
        <v>662</v>
      </c>
      <c r="G1714" s="11" t="s">
        <v>2017</v>
      </c>
      <c r="H1714" s="14">
        <v>3</v>
      </c>
      <c r="I1714" s="15" t="s">
        <v>2142</v>
      </c>
      <c r="J1714" s="19" t="s">
        <v>9155</v>
      </c>
      <c r="K1714" s="109" t="s">
        <v>9147</v>
      </c>
      <c r="L1714" s="109" t="s">
        <v>9156</v>
      </c>
      <c r="M1714" s="6" t="s">
        <v>8808</v>
      </c>
      <c r="N1714" s="6" t="s">
        <v>9157</v>
      </c>
      <c r="O1714" s="6" t="s">
        <v>9158</v>
      </c>
      <c r="V1714" t="s">
        <v>2568</v>
      </c>
    </row>
    <row r="1715" spans="2:22" hidden="1">
      <c r="B1715" s="9">
        <v>21</v>
      </c>
      <c r="C1715" s="10" t="s">
        <v>385</v>
      </c>
      <c r="D1715" s="11" t="s">
        <v>476</v>
      </c>
      <c r="E1715" s="12">
        <v>10</v>
      </c>
      <c r="F1715" s="13" t="s">
        <v>662</v>
      </c>
      <c r="G1715" s="11" t="s">
        <v>2017</v>
      </c>
      <c r="H1715" s="14">
        <v>4</v>
      </c>
      <c r="I1715" s="15" t="s">
        <v>2282</v>
      </c>
      <c r="J1715" s="19" t="s">
        <v>9159</v>
      </c>
      <c r="K1715" s="109" t="s">
        <v>9147</v>
      </c>
      <c r="L1715" s="109" t="s">
        <v>9160</v>
      </c>
      <c r="M1715" s="6" t="s">
        <v>8808</v>
      </c>
      <c r="N1715" s="6" t="s">
        <v>9161</v>
      </c>
      <c r="O1715" s="6" t="s">
        <v>9162</v>
      </c>
      <c r="V1715" t="s">
        <v>536</v>
      </c>
    </row>
    <row r="1716" spans="2:22" hidden="1">
      <c r="B1716" s="9">
        <v>21</v>
      </c>
      <c r="C1716" s="10" t="s">
        <v>385</v>
      </c>
      <c r="D1716" s="11" t="s">
        <v>476</v>
      </c>
      <c r="E1716" s="12">
        <v>10</v>
      </c>
      <c r="F1716" s="13" t="s">
        <v>662</v>
      </c>
      <c r="G1716" s="11" t="s">
        <v>2017</v>
      </c>
      <c r="H1716" s="14">
        <v>5</v>
      </c>
      <c r="I1716" s="15" t="s">
        <v>2344</v>
      </c>
      <c r="J1716" s="19" t="s">
        <v>9163</v>
      </c>
      <c r="K1716" s="109" t="s">
        <v>9147</v>
      </c>
      <c r="L1716" s="109" t="s">
        <v>9164</v>
      </c>
      <c r="M1716" s="6" t="s">
        <v>8808</v>
      </c>
      <c r="N1716" s="6" t="s">
        <v>9165</v>
      </c>
      <c r="O1716" s="6" t="s">
        <v>9166</v>
      </c>
      <c r="V1716" t="s">
        <v>2441</v>
      </c>
    </row>
    <row r="1717" spans="2:22" hidden="1">
      <c r="B1717" s="9">
        <v>21</v>
      </c>
      <c r="C1717" s="10" t="s">
        <v>385</v>
      </c>
      <c r="D1717" s="11" t="s">
        <v>476</v>
      </c>
      <c r="E1717" s="12">
        <v>11</v>
      </c>
      <c r="F1717" s="13" t="s">
        <v>678</v>
      </c>
      <c r="G1717" s="11" t="s">
        <v>2018</v>
      </c>
      <c r="H1717" s="14">
        <v>1</v>
      </c>
      <c r="I1717" s="15" t="s">
        <v>2283</v>
      </c>
      <c r="J1717" s="19" t="s">
        <v>9167</v>
      </c>
      <c r="K1717" s="109" t="s">
        <v>9168</v>
      </c>
      <c r="L1717" s="109" t="s">
        <v>9169</v>
      </c>
      <c r="M1717" s="6" t="s">
        <v>8808</v>
      </c>
      <c r="N1717" s="6" t="s">
        <v>9170</v>
      </c>
      <c r="O1717" s="6" t="s">
        <v>9171</v>
      </c>
      <c r="V1717" t="s">
        <v>2231</v>
      </c>
    </row>
    <row r="1718" spans="2:22" hidden="1">
      <c r="B1718" s="9">
        <v>21</v>
      </c>
      <c r="C1718" s="10" t="s">
        <v>385</v>
      </c>
      <c r="D1718" s="11" t="s">
        <v>476</v>
      </c>
      <c r="E1718" s="12">
        <v>11</v>
      </c>
      <c r="F1718" s="13" t="s">
        <v>678</v>
      </c>
      <c r="G1718" s="11" t="s">
        <v>2018</v>
      </c>
      <c r="H1718" s="14">
        <v>2</v>
      </c>
      <c r="I1718" s="15" t="s">
        <v>967</v>
      </c>
      <c r="J1718" s="19" t="s">
        <v>9172</v>
      </c>
      <c r="K1718" s="109" t="s">
        <v>9168</v>
      </c>
      <c r="L1718" s="109" t="s">
        <v>9173</v>
      </c>
      <c r="M1718" s="6" t="s">
        <v>8808</v>
      </c>
      <c r="N1718" s="6" t="s">
        <v>9174</v>
      </c>
      <c r="O1718" s="6" t="s">
        <v>9175</v>
      </c>
      <c r="V1718" t="s">
        <v>2624</v>
      </c>
    </row>
    <row r="1719" spans="2:22" hidden="1">
      <c r="B1719" s="9">
        <v>21</v>
      </c>
      <c r="C1719" s="10" t="s">
        <v>385</v>
      </c>
      <c r="D1719" s="11" t="s">
        <v>476</v>
      </c>
      <c r="E1719" s="12">
        <v>11</v>
      </c>
      <c r="F1719" s="13" t="s">
        <v>678</v>
      </c>
      <c r="G1719" s="11" t="s">
        <v>2018</v>
      </c>
      <c r="H1719" s="14">
        <v>3</v>
      </c>
      <c r="I1719" s="15" t="s">
        <v>2143</v>
      </c>
      <c r="J1719" s="19" t="s">
        <v>9176</v>
      </c>
      <c r="K1719" s="109" t="s">
        <v>9168</v>
      </c>
      <c r="L1719" s="109" t="s">
        <v>9177</v>
      </c>
      <c r="M1719" s="6" t="s">
        <v>8808</v>
      </c>
      <c r="N1719" s="6" t="s">
        <v>9178</v>
      </c>
      <c r="O1719" s="6" t="s">
        <v>9179</v>
      </c>
      <c r="V1719" t="s">
        <v>1552</v>
      </c>
    </row>
    <row r="1720" spans="2:22" hidden="1">
      <c r="B1720" s="9">
        <v>21</v>
      </c>
      <c r="C1720" s="10" t="s">
        <v>385</v>
      </c>
      <c r="D1720" s="11" t="s">
        <v>476</v>
      </c>
      <c r="E1720" s="12">
        <v>11</v>
      </c>
      <c r="F1720" s="13" t="s">
        <v>678</v>
      </c>
      <c r="G1720" s="11" t="s">
        <v>2018</v>
      </c>
      <c r="H1720" s="14">
        <v>4</v>
      </c>
      <c r="I1720" s="15" t="s">
        <v>2217</v>
      </c>
      <c r="J1720" s="19" t="s">
        <v>9180</v>
      </c>
      <c r="K1720" s="109" t="s">
        <v>9168</v>
      </c>
      <c r="L1720" s="109" t="s">
        <v>9181</v>
      </c>
      <c r="M1720" s="6" t="s">
        <v>8808</v>
      </c>
      <c r="N1720" s="6" t="s">
        <v>9182</v>
      </c>
      <c r="O1720" s="6" t="s">
        <v>9183</v>
      </c>
    </row>
    <row r="1721" spans="2:22" hidden="1">
      <c r="B1721" s="9">
        <v>21</v>
      </c>
      <c r="C1721" s="10" t="s">
        <v>385</v>
      </c>
      <c r="D1721" s="11" t="s">
        <v>476</v>
      </c>
      <c r="E1721" s="12">
        <v>11</v>
      </c>
      <c r="F1721" s="13" t="s">
        <v>678</v>
      </c>
      <c r="G1721" s="11" t="s">
        <v>2018</v>
      </c>
      <c r="H1721" s="14">
        <v>5</v>
      </c>
      <c r="I1721" s="15" t="s">
        <v>674</v>
      </c>
      <c r="J1721" s="19" t="s">
        <v>9184</v>
      </c>
      <c r="K1721" s="109" t="s">
        <v>9168</v>
      </c>
      <c r="L1721" s="109" t="s">
        <v>9185</v>
      </c>
      <c r="M1721" s="108" t="s">
        <v>8808</v>
      </c>
      <c r="N1721" s="108" t="s">
        <v>9170</v>
      </c>
      <c r="O1721" s="108" t="s">
        <v>9171</v>
      </c>
    </row>
    <row r="1722" spans="2:22" hidden="1">
      <c r="B1722" s="9">
        <v>21</v>
      </c>
      <c r="C1722" s="10" t="s">
        <v>385</v>
      </c>
      <c r="D1722" s="11" t="s">
        <v>476</v>
      </c>
      <c r="E1722" s="12">
        <v>12</v>
      </c>
      <c r="F1722" s="13" t="s">
        <v>689</v>
      </c>
      <c r="G1722" s="11" t="s">
        <v>2019</v>
      </c>
      <c r="H1722" s="14">
        <v>1</v>
      </c>
      <c r="I1722" s="15" t="s">
        <v>689</v>
      </c>
      <c r="J1722" s="19" t="s">
        <v>9186</v>
      </c>
      <c r="K1722" s="109" t="s">
        <v>9187</v>
      </c>
      <c r="L1722" s="109" t="s">
        <v>9188</v>
      </c>
      <c r="M1722" s="6" t="s">
        <v>8808</v>
      </c>
      <c r="N1722" s="6" t="s">
        <v>9189</v>
      </c>
      <c r="O1722" s="6" t="s">
        <v>9190</v>
      </c>
    </row>
    <row r="1723" spans="2:22" hidden="1">
      <c r="B1723" s="9">
        <v>21</v>
      </c>
      <c r="C1723" s="10" t="s">
        <v>385</v>
      </c>
      <c r="D1723" s="11" t="s">
        <v>476</v>
      </c>
      <c r="E1723" s="12">
        <v>12</v>
      </c>
      <c r="F1723" s="13" t="s">
        <v>689</v>
      </c>
      <c r="G1723" s="11" t="s">
        <v>2019</v>
      </c>
      <c r="H1723" s="14">
        <v>2</v>
      </c>
      <c r="I1723" s="15" t="s">
        <v>2144</v>
      </c>
      <c r="J1723" s="19" t="s">
        <v>9191</v>
      </c>
      <c r="K1723" s="109" t="s">
        <v>9187</v>
      </c>
      <c r="L1723" s="109" t="s">
        <v>9192</v>
      </c>
      <c r="M1723" s="6" t="s">
        <v>8808</v>
      </c>
      <c r="N1723" s="6" t="s">
        <v>9193</v>
      </c>
      <c r="O1723" s="6" t="s">
        <v>9194</v>
      </c>
    </row>
    <row r="1724" spans="2:22" hidden="1">
      <c r="B1724" s="9">
        <v>21</v>
      </c>
      <c r="C1724" s="10" t="s">
        <v>385</v>
      </c>
      <c r="D1724" s="11" t="s">
        <v>476</v>
      </c>
      <c r="E1724" s="12">
        <v>12</v>
      </c>
      <c r="F1724" s="13" t="s">
        <v>689</v>
      </c>
      <c r="G1724" s="11" t="s">
        <v>2019</v>
      </c>
      <c r="H1724" s="14">
        <v>3</v>
      </c>
      <c r="I1724" s="15" t="s">
        <v>2218</v>
      </c>
      <c r="J1724" s="19" t="s">
        <v>9195</v>
      </c>
      <c r="K1724" s="109" t="s">
        <v>9187</v>
      </c>
      <c r="L1724" s="109" t="s">
        <v>9196</v>
      </c>
      <c r="M1724" s="6" t="s">
        <v>8808</v>
      </c>
      <c r="N1724" s="6" t="s">
        <v>9197</v>
      </c>
      <c r="O1724" s="6" t="s">
        <v>9198</v>
      </c>
    </row>
    <row r="1725" spans="2:22" hidden="1">
      <c r="B1725" s="9">
        <v>21</v>
      </c>
      <c r="C1725" s="10" t="s">
        <v>385</v>
      </c>
      <c r="D1725" s="11" t="s">
        <v>476</v>
      </c>
      <c r="E1725" s="12">
        <v>12</v>
      </c>
      <c r="F1725" s="13" t="s">
        <v>689</v>
      </c>
      <c r="G1725" s="11" t="s">
        <v>2019</v>
      </c>
      <c r="H1725" s="14">
        <v>4</v>
      </c>
      <c r="I1725" s="15" t="s">
        <v>2284</v>
      </c>
      <c r="J1725" s="19" t="s">
        <v>9199</v>
      </c>
      <c r="K1725" s="109" t="s">
        <v>9187</v>
      </c>
      <c r="L1725" s="109" t="s">
        <v>9200</v>
      </c>
      <c r="M1725" s="6" t="s">
        <v>8808</v>
      </c>
      <c r="N1725" s="6" t="s">
        <v>9201</v>
      </c>
      <c r="O1725" s="6" t="s">
        <v>9202</v>
      </c>
    </row>
    <row r="1726" spans="2:22" hidden="1">
      <c r="B1726" s="9">
        <v>21</v>
      </c>
      <c r="C1726" s="10" t="s">
        <v>385</v>
      </c>
      <c r="D1726" s="11" t="s">
        <v>476</v>
      </c>
      <c r="E1726" s="12">
        <v>12</v>
      </c>
      <c r="F1726" s="13" t="s">
        <v>689</v>
      </c>
      <c r="G1726" s="11" t="s">
        <v>2019</v>
      </c>
      <c r="H1726" s="14">
        <v>5</v>
      </c>
      <c r="I1726" s="15" t="s">
        <v>2345</v>
      </c>
      <c r="J1726" s="19" t="s">
        <v>9203</v>
      </c>
      <c r="K1726" s="109" t="s">
        <v>9187</v>
      </c>
      <c r="L1726" s="109" t="s">
        <v>9204</v>
      </c>
      <c r="M1726" s="6" t="s">
        <v>8808</v>
      </c>
      <c r="N1726" s="6" t="s">
        <v>9205</v>
      </c>
      <c r="O1726" s="6" t="s">
        <v>9206</v>
      </c>
    </row>
    <row r="1727" spans="2:22" hidden="1">
      <c r="B1727" s="9">
        <v>21</v>
      </c>
      <c r="C1727" s="10" t="s">
        <v>385</v>
      </c>
      <c r="D1727" s="11" t="s">
        <v>476</v>
      </c>
      <c r="E1727" s="12">
        <v>12</v>
      </c>
      <c r="F1727" s="13" t="s">
        <v>689</v>
      </c>
      <c r="G1727" s="11" t="s">
        <v>2019</v>
      </c>
      <c r="H1727" s="14">
        <v>6</v>
      </c>
      <c r="I1727" s="15" t="s">
        <v>2401</v>
      </c>
      <c r="J1727" s="19" t="s">
        <v>9207</v>
      </c>
      <c r="K1727" s="109" t="s">
        <v>9187</v>
      </c>
      <c r="L1727" s="109" t="s">
        <v>9208</v>
      </c>
      <c r="M1727" s="6" t="s">
        <v>8808</v>
      </c>
      <c r="N1727" s="6" t="s">
        <v>9209</v>
      </c>
      <c r="O1727" s="6" t="s">
        <v>9210</v>
      </c>
    </row>
    <row r="1728" spans="2:22" hidden="1">
      <c r="B1728" s="9">
        <v>21</v>
      </c>
      <c r="C1728" s="10" t="s">
        <v>385</v>
      </c>
      <c r="D1728" s="11" t="s">
        <v>476</v>
      </c>
      <c r="E1728" s="12">
        <v>12</v>
      </c>
      <c r="F1728" s="13" t="s">
        <v>689</v>
      </c>
      <c r="G1728" s="11" t="s">
        <v>2019</v>
      </c>
      <c r="H1728" s="14">
        <v>7</v>
      </c>
      <c r="I1728" s="15" t="s">
        <v>2445</v>
      </c>
      <c r="J1728" s="19" t="s">
        <v>9211</v>
      </c>
      <c r="K1728" s="109" t="s">
        <v>9187</v>
      </c>
      <c r="L1728" s="109" t="s">
        <v>9212</v>
      </c>
      <c r="M1728" s="6" t="s">
        <v>8808</v>
      </c>
      <c r="N1728" s="6" t="s">
        <v>9213</v>
      </c>
      <c r="O1728" s="6" t="s">
        <v>9214</v>
      </c>
    </row>
    <row r="1729" spans="2:15" hidden="1">
      <c r="B1729" s="9">
        <v>21</v>
      </c>
      <c r="C1729" s="10" t="s">
        <v>385</v>
      </c>
      <c r="D1729" s="11" t="s">
        <v>476</v>
      </c>
      <c r="E1729" s="12">
        <v>12</v>
      </c>
      <c r="F1729" s="13" t="s">
        <v>689</v>
      </c>
      <c r="G1729" s="11" t="s">
        <v>2019</v>
      </c>
      <c r="H1729" s="14">
        <v>8</v>
      </c>
      <c r="I1729" s="15" t="s">
        <v>2546</v>
      </c>
      <c r="J1729" s="19" t="s">
        <v>9215</v>
      </c>
      <c r="K1729" s="109" t="s">
        <v>9187</v>
      </c>
      <c r="L1729" s="109" t="s">
        <v>9216</v>
      </c>
      <c r="M1729" s="6" t="s">
        <v>8808</v>
      </c>
      <c r="N1729" s="6" t="s">
        <v>9217</v>
      </c>
      <c r="O1729" s="6" t="s">
        <v>9218</v>
      </c>
    </row>
    <row r="1730" spans="2:15" hidden="1">
      <c r="B1730" s="9">
        <v>21</v>
      </c>
      <c r="C1730" s="10" t="s">
        <v>385</v>
      </c>
      <c r="D1730" s="11" t="s">
        <v>476</v>
      </c>
      <c r="E1730" s="12">
        <v>12</v>
      </c>
      <c r="F1730" s="13" t="s">
        <v>689</v>
      </c>
      <c r="G1730" s="11" t="s">
        <v>2019</v>
      </c>
      <c r="H1730" s="14">
        <v>9</v>
      </c>
      <c r="I1730" s="15" t="s">
        <v>684</v>
      </c>
      <c r="J1730" s="19" t="s">
        <v>9219</v>
      </c>
      <c r="K1730" s="109" t="s">
        <v>9187</v>
      </c>
      <c r="L1730" s="109" t="s">
        <v>9220</v>
      </c>
      <c r="M1730" s="6" t="s">
        <v>8808</v>
      </c>
      <c r="N1730" s="6" t="s">
        <v>9221</v>
      </c>
      <c r="O1730" s="6" t="s">
        <v>9222</v>
      </c>
    </row>
    <row r="1731" spans="2:15" hidden="1">
      <c r="B1731" s="9">
        <v>21</v>
      </c>
      <c r="C1731" s="10" t="s">
        <v>385</v>
      </c>
      <c r="D1731" s="11" t="s">
        <v>476</v>
      </c>
      <c r="E1731" s="12">
        <v>12</v>
      </c>
      <c r="F1731" s="13" t="s">
        <v>689</v>
      </c>
      <c r="G1731" s="11" t="s">
        <v>2019</v>
      </c>
      <c r="H1731" s="14">
        <v>10</v>
      </c>
      <c r="I1731" s="15" t="s">
        <v>2484</v>
      </c>
      <c r="J1731" s="19" t="s">
        <v>9223</v>
      </c>
      <c r="K1731" s="109" t="s">
        <v>9187</v>
      </c>
      <c r="L1731" s="109" t="s">
        <v>9224</v>
      </c>
      <c r="M1731" s="6" t="s">
        <v>8808</v>
      </c>
      <c r="N1731" s="6" t="s">
        <v>9225</v>
      </c>
      <c r="O1731" s="6" t="s">
        <v>9226</v>
      </c>
    </row>
    <row r="1732" spans="2:15" hidden="1">
      <c r="B1732" s="9">
        <v>21</v>
      </c>
      <c r="C1732" s="10" t="s">
        <v>385</v>
      </c>
      <c r="D1732" s="11" t="s">
        <v>476</v>
      </c>
      <c r="E1732" s="12">
        <v>13</v>
      </c>
      <c r="F1732" s="13" t="s">
        <v>699</v>
      </c>
      <c r="G1732" s="11" t="s">
        <v>2020</v>
      </c>
      <c r="H1732" s="14">
        <v>1</v>
      </c>
      <c r="I1732" s="15" t="s">
        <v>699</v>
      </c>
      <c r="J1732" s="19" t="s">
        <v>9227</v>
      </c>
      <c r="K1732" s="109" t="s">
        <v>9228</v>
      </c>
      <c r="L1732" s="109" t="s">
        <v>9229</v>
      </c>
      <c r="M1732" s="6" t="s">
        <v>8808</v>
      </c>
      <c r="N1732" s="6" t="s">
        <v>9230</v>
      </c>
      <c r="O1732" s="6" t="s">
        <v>9231</v>
      </c>
    </row>
    <row r="1733" spans="2:15" hidden="1">
      <c r="B1733" s="9">
        <v>21</v>
      </c>
      <c r="C1733" s="10" t="s">
        <v>385</v>
      </c>
      <c r="D1733" s="11" t="s">
        <v>476</v>
      </c>
      <c r="E1733" s="12">
        <v>13</v>
      </c>
      <c r="F1733" s="13" t="s">
        <v>699</v>
      </c>
      <c r="G1733" s="11" t="s">
        <v>2020</v>
      </c>
      <c r="H1733" s="14">
        <v>2</v>
      </c>
      <c r="I1733" s="15" t="s">
        <v>953</v>
      </c>
      <c r="J1733" s="19" t="s">
        <v>9232</v>
      </c>
      <c r="K1733" s="109" t="s">
        <v>9228</v>
      </c>
      <c r="L1733" s="109" t="s">
        <v>9233</v>
      </c>
      <c r="M1733" s="6" t="s">
        <v>8808</v>
      </c>
      <c r="N1733" s="6" t="s">
        <v>9234</v>
      </c>
      <c r="O1733" s="6" t="s">
        <v>9235</v>
      </c>
    </row>
    <row r="1734" spans="2:15" hidden="1">
      <c r="B1734" s="9">
        <v>21</v>
      </c>
      <c r="C1734" s="10" t="s">
        <v>385</v>
      </c>
      <c r="D1734" s="11" t="s">
        <v>476</v>
      </c>
      <c r="E1734" s="12">
        <v>13</v>
      </c>
      <c r="F1734" s="13" t="s">
        <v>699</v>
      </c>
      <c r="G1734" s="11" t="s">
        <v>2020</v>
      </c>
      <c r="H1734" s="14">
        <v>3</v>
      </c>
      <c r="I1734" s="15" t="s">
        <v>2145</v>
      </c>
      <c r="J1734" s="19" t="s">
        <v>9236</v>
      </c>
      <c r="K1734" s="109" t="s">
        <v>9228</v>
      </c>
      <c r="L1734" s="109" t="s">
        <v>9237</v>
      </c>
      <c r="M1734" s="6" t="s">
        <v>8808</v>
      </c>
      <c r="N1734" s="6" t="s">
        <v>9238</v>
      </c>
      <c r="O1734" s="6" t="s">
        <v>9239</v>
      </c>
    </row>
    <row r="1735" spans="2:15" hidden="1">
      <c r="B1735" s="9">
        <v>21</v>
      </c>
      <c r="C1735" s="10" t="s">
        <v>385</v>
      </c>
      <c r="D1735" s="11" t="s">
        <v>476</v>
      </c>
      <c r="E1735" s="12">
        <v>13</v>
      </c>
      <c r="F1735" s="13" t="s">
        <v>699</v>
      </c>
      <c r="G1735" s="11" t="s">
        <v>2020</v>
      </c>
      <c r="H1735" s="14">
        <v>4</v>
      </c>
      <c r="I1735" s="15" t="s">
        <v>2219</v>
      </c>
      <c r="J1735" s="19" t="s">
        <v>9240</v>
      </c>
      <c r="K1735" s="109" t="s">
        <v>9228</v>
      </c>
      <c r="L1735" s="109" t="s">
        <v>9241</v>
      </c>
      <c r="M1735" s="6" t="s">
        <v>8808</v>
      </c>
      <c r="N1735" s="6" t="s">
        <v>9242</v>
      </c>
      <c r="O1735" s="6" t="s">
        <v>9243</v>
      </c>
    </row>
    <row r="1736" spans="2:15" hidden="1">
      <c r="B1736" s="9">
        <v>21</v>
      </c>
      <c r="C1736" s="10" t="s">
        <v>385</v>
      </c>
      <c r="D1736" s="11" t="s">
        <v>476</v>
      </c>
      <c r="E1736" s="12">
        <v>13</v>
      </c>
      <c r="F1736" s="13" t="s">
        <v>699</v>
      </c>
      <c r="G1736" s="11" t="s">
        <v>2020</v>
      </c>
      <c r="H1736" s="14">
        <v>5</v>
      </c>
      <c r="I1736" s="15" t="s">
        <v>2285</v>
      </c>
      <c r="J1736" s="19" t="s">
        <v>9244</v>
      </c>
      <c r="K1736" s="109" t="s">
        <v>9228</v>
      </c>
      <c r="L1736" s="109" t="s">
        <v>9245</v>
      </c>
      <c r="M1736" s="6" t="s">
        <v>8808</v>
      </c>
      <c r="N1736" s="6" t="s">
        <v>9246</v>
      </c>
      <c r="O1736" s="6" t="s">
        <v>9247</v>
      </c>
    </row>
    <row r="1737" spans="2:15" hidden="1">
      <c r="B1737" s="9">
        <v>21</v>
      </c>
      <c r="C1737" s="10" t="s">
        <v>385</v>
      </c>
      <c r="D1737" s="11" t="s">
        <v>476</v>
      </c>
      <c r="E1737" s="12">
        <v>13</v>
      </c>
      <c r="F1737" s="13" t="s">
        <v>699</v>
      </c>
      <c r="G1737" s="11" t="s">
        <v>2020</v>
      </c>
      <c r="H1737" s="14">
        <v>6</v>
      </c>
      <c r="I1737" s="15" t="s">
        <v>2346</v>
      </c>
      <c r="J1737" s="19" t="s">
        <v>9248</v>
      </c>
      <c r="K1737" s="109" t="s">
        <v>9228</v>
      </c>
      <c r="L1737" s="109" t="s">
        <v>9249</v>
      </c>
      <c r="M1737" s="6" t="s">
        <v>8808</v>
      </c>
      <c r="N1737" s="6" t="s">
        <v>9250</v>
      </c>
      <c r="O1737" s="6" t="s">
        <v>9251</v>
      </c>
    </row>
    <row r="1738" spans="2:15" hidden="1">
      <c r="B1738" s="9">
        <v>21</v>
      </c>
      <c r="C1738" s="10" t="s">
        <v>385</v>
      </c>
      <c r="D1738" s="11" t="s">
        <v>476</v>
      </c>
      <c r="E1738" s="12">
        <v>13</v>
      </c>
      <c r="F1738" s="13" t="s">
        <v>699</v>
      </c>
      <c r="G1738" s="11" t="s">
        <v>2020</v>
      </c>
      <c r="H1738" s="14">
        <v>7</v>
      </c>
      <c r="I1738" s="15" t="s">
        <v>2402</v>
      </c>
      <c r="J1738" s="19" t="s">
        <v>9252</v>
      </c>
      <c r="K1738" s="109" t="s">
        <v>9228</v>
      </c>
      <c r="L1738" s="109" t="s">
        <v>9253</v>
      </c>
      <c r="M1738" s="6" t="s">
        <v>8808</v>
      </c>
      <c r="N1738" s="6" t="s">
        <v>9254</v>
      </c>
      <c r="O1738" s="6" t="s">
        <v>9255</v>
      </c>
    </row>
    <row r="1739" spans="2:15" hidden="1">
      <c r="B1739" s="9">
        <v>22</v>
      </c>
      <c r="C1739" s="10" t="s">
        <v>396</v>
      </c>
      <c r="D1739" s="11" t="s">
        <v>477</v>
      </c>
      <c r="E1739" s="12">
        <v>1</v>
      </c>
      <c r="F1739" s="13" t="s">
        <v>598</v>
      </c>
      <c r="G1739" s="11" t="s">
        <v>2021</v>
      </c>
      <c r="H1739" s="14">
        <v>1</v>
      </c>
      <c r="I1739" s="15" t="s">
        <v>598</v>
      </c>
      <c r="J1739" s="19" t="s">
        <v>9256</v>
      </c>
      <c r="K1739" s="109" t="s">
        <v>9257</v>
      </c>
      <c r="L1739" s="109" t="s">
        <v>9258</v>
      </c>
      <c r="M1739" s="6" t="s">
        <v>9259</v>
      </c>
      <c r="N1739" s="6" t="s">
        <v>9260</v>
      </c>
      <c r="O1739" s="6" t="s">
        <v>9261</v>
      </c>
    </row>
    <row r="1740" spans="2:15" hidden="1">
      <c r="B1740" s="9">
        <v>22</v>
      </c>
      <c r="C1740" s="10" t="s">
        <v>396</v>
      </c>
      <c r="D1740" s="11" t="s">
        <v>477</v>
      </c>
      <c r="E1740" s="12">
        <v>1</v>
      </c>
      <c r="F1740" s="13" t="s">
        <v>598</v>
      </c>
      <c r="G1740" s="11" t="s">
        <v>2021</v>
      </c>
      <c r="H1740" s="14">
        <v>2</v>
      </c>
      <c r="I1740" s="15" t="s">
        <v>2078</v>
      </c>
      <c r="J1740" s="19" t="s">
        <v>9262</v>
      </c>
      <c r="K1740" s="109" t="s">
        <v>9257</v>
      </c>
      <c r="L1740" s="109" t="s">
        <v>9263</v>
      </c>
      <c r="M1740" s="6" t="s">
        <v>9259</v>
      </c>
      <c r="N1740" s="6" t="s">
        <v>9264</v>
      </c>
      <c r="O1740" s="6" t="s">
        <v>9265</v>
      </c>
    </row>
    <row r="1741" spans="2:15" hidden="1">
      <c r="B1741" s="9">
        <v>22</v>
      </c>
      <c r="C1741" s="10" t="s">
        <v>396</v>
      </c>
      <c r="D1741" s="11" t="s">
        <v>477</v>
      </c>
      <c r="E1741" s="12">
        <v>1</v>
      </c>
      <c r="F1741" s="13" t="s">
        <v>598</v>
      </c>
      <c r="G1741" s="11" t="s">
        <v>2021</v>
      </c>
      <c r="H1741" s="14">
        <v>3</v>
      </c>
      <c r="I1741" s="15" t="s">
        <v>2146</v>
      </c>
      <c r="J1741" s="19" t="s">
        <v>9266</v>
      </c>
      <c r="K1741" s="109" t="s">
        <v>9257</v>
      </c>
      <c r="L1741" s="109" t="s">
        <v>9267</v>
      </c>
      <c r="M1741" s="6" t="s">
        <v>9259</v>
      </c>
      <c r="N1741" s="6" t="s">
        <v>9268</v>
      </c>
      <c r="O1741" s="6" t="s">
        <v>9269</v>
      </c>
    </row>
    <row r="1742" spans="2:15" hidden="1">
      <c r="B1742" s="9">
        <v>22</v>
      </c>
      <c r="C1742" s="10" t="s">
        <v>396</v>
      </c>
      <c r="D1742" s="11" t="s">
        <v>477</v>
      </c>
      <c r="E1742" s="12">
        <v>1</v>
      </c>
      <c r="F1742" s="13" t="s">
        <v>598</v>
      </c>
      <c r="G1742" s="11" t="s">
        <v>2021</v>
      </c>
      <c r="H1742" s="14">
        <v>4</v>
      </c>
      <c r="I1742" s="15" t="s">
        <v>2220</v>
      </c>
      <c r="J1742" s="19" t="s">
        <v>9270</v>
      </c>
      <c r="K1742" s="109" t="s">
        <v>9257</v>
      </c>
      <c r="L1742" s="109" t="s">
        <v>9271</v>
      </c>
      <c r="M1742" s="6" t="s">
        <v>9259</v>
      </c>
      <c r="N1742" s="6" t="s">
        <v>9272</v>
      </c>
      <c r="O1742" s="6" t="s">
        <v>9273</v>
      </c>
    </row>
    <row r="1743" spans="2:15" hidden="1">
      <c r="B1743" s="9">
        <v>22</v>
      </c>
      <c r="C1743" s="10" t="s">
        <v>396</v>
      </c>
      <c r="D1743" s="11" t="s">
        <v>477</v>
      </c>
      <c r="E1743" s="12">
        <v>1</v>
      </c>
      <c r="F1743" s="13" t="s">
        <v>598</v>
      </c>
      <c r="G1743" s="11" t="s">
        <v>2021</v>
      </c>
      <c r="H1743" s="14">
        <v>5</v>
      </c>
      <c r="I1743" s="15" t="s">
        <v>2347</v>
      </c>
      <c r="J1743" s="19" t="s">
        <v>9274</v>
      </c>
      <c r="K1743" s="109" t="s">
        <v>9257</v>
      </c>
      <c r="L1743" s="109" t="s">
        <v>9275</v>
      </c>
      <c r="M1743" s="6" t="s">
        <v>9259</v>
      </c>
      <c r="N1743" s="6" t="s">
        <v>9276</v>
      </c>
      <c r="O1743" s="6" t="s">
        <v>9277</v>
      </c>
    </row>
    <row r="1744" spans="2:15" hidden="1">
      <c r="B1744" s="9">
        <v>22</v>
      </c>
      <c r="C1744" s="10" t="s">
        <v>396</v>
      </c>
      <c r="D1744" s="11" t="s">
        <v>477</v>
      </c>
      <c r="E1744" s="12">
        <v>1</v>
      </c>
      <c r="F1744" s="13" t="s">
        <v>598</v>
      </c>
      <c r="G1744" s="11" t="s">
        <v>2021</v>
      </c>
      <c r="H1744" s="14">
        <v>6</v>
      </c>
      <c r="I1744" s="15" t="s">
        <v>2403</v>
      </c>
      <c r="J1744" s="19" t="s">
        <v>9278</v>
      </c>
      <c r="K1744" s="109" t="s">
        <v>9257</v>
      </c>
      <c r="L1744" s="109" t="s">
        <v>9279</v>
      </c>
      <c r="M1744" s="6" t="s">
        <v>9259</v>
      </c>
      <c r="N1744" s="6" t="s">
        <v>9280</v>
      </c>
      <c r="O1744" s="6" t="s">
        <v>9281</v>
      </c>
    </row>
    <row r="1745" spans="2:15" hidden="1">
      <c r="B1745" s="9">
        <v>22</v>
      </c>
      <c r="C1745" s="10" t="s">
        <v>396</v>
      </c>
      <c r="D1745" s="11" t="s">
        <v>477</v>
      </c>
      <c r="E1745" s="12">
        <v>2</v>
      </c>
      <c r="F1745" s="13" t="s">
        <v>386</v>
      </c>
      <c r="G1745" s="11" t="s">
        <v>2022</v>
      </c>
      <c r="H1745" s="14">
        <v>1</v>
      </c>
      <c r="I1745" s="15" t="s">
        <v>386</v>
      </c>
      <c r="J1745" s="19" t="s">
        <v>9282</v>
      </c>
      <c r="K1745" s="109" t="s">
        <v>9283</v>
      </c>
      <c r="L1745" s="109" t="s">
        <v>9284</v>
      </c>
      <c r="M1745" s="6" t="s">
        <v>9259</v>
      </c>
      <c r="N1745" s="6" t="s">
        <v>9285</v>
      </c>
      <c r="O1745" s="6" t="s">
        <v>5008</v>
      </c>
    </row>
    <row r="1746" spans="2:15" hidden="1">
      <c r="B1746" s="9">
        <v>22</v>
      </c>
      <c r="C1746" s="10" t="s">
        <v>396</v>
      </c>
      <c r="D1746" s="11" t="s">
        <v>477</v>
      </c>
      <c r="E1746" s="12">
        <v>2</v>
      </c>
      <c r="F1746" s="13" t="s">
        <v>386</v>
      </c>
      <c r="G1746" s="11" t="s">
        <v>2022</v>
      </c>
      <c r="H1746" s="14">
        <v>2</v>
      </c>
      <c r="I1746" s="15" t="s">
        <v>654</v>
      </c>
      <c r="J1746" s="19" t="s">
        <v>9286</v>
      </c>
      <c r="K1746" s="109" t="s">
        <v>9283</v>
      </c>
      <c r="L1746" s="109" t="s">
        <v>9287</v>
      </c>
      <c r="M1746" s="6" t="s">
        <v>9259</v>
      </c>
      <c r="N1746" s="6" t="s">
        <v>9288</v>
      </c>
      <c r="O1746" s="6" t="s">
        <v>9289</v>
      </c>
    </row>
    <row r="1747" spans="2:15" hidden="1">
      <c r="B1747" s="9">
        <v>22</v>
      </c>
      <c r="C1747" s="10" t="s">
        <v>396</v>
      </c>
      <c r="D1747" s="11" t="s">
        <v>477</v>
      </c>
      <c r="E1747" s="12">
        <v>2</v>
      </c>
      <c r="F1747" s="13" t="s">
        <v>386</v>
      </c>
      <c r="G1747" s="11" t="s">
        <v>2022</v>
      </c>
      <c r="H1747" s="14">
        <v>3</v>
      </c>
      <c r="I1747" s="15" t="s">
        <v>2147</v>
      </c>
      <c r="J1747" s="19" t="s">
        <v>9290</v>
      </c>
      <c r="K1747" s="109" t="s">
        <v>9283</v>
      </c>
      <c r="L1747" s="109" t="s">
        <v>9291</v>
      </c>
      <c r="M1747" s="6" t="s">
        <v>9259</v>
      </c>
      <c r="N1747" s="6" t="s">
        <v>9292</v>
      </c>
      <c r="O1747" s="6" t="s">
        <v>9293</v>
      </c>
    </row>
    <row r="1748" spans="2:15" hidden="1">
      <c r="B1748" s="9">
        <v>22</v>
      </c>
      <c r="C1748" s="10" t="s">
        <v>396</v>
      </c>
      <c r="D1748" s="11" t="s">
        <v>477</v>
      </c>
      <c r="E1748" s="12">
        <v>2</v>
      </c>
      <c r="F1748" s="13" t="s">
        <v>386</v>
      </c>
      <c r="G1748" s="11" t="s">
        <v>2022</v>
      </c>
      <c r="H1748" s="14">
        <v>4</v>
      </c>
      <c r="I1748" s="15" t="s">
        <v>535</v>
      </c>
      <c r="J1748" s="19" t="s">
        <v>9294</v>
      </c>
      <c r="K1748" s="109" t="s">
        <v>9283</v>
      </c>
      <c r="L1748" s="109" t="s">
        <v>9295</v>
      </c>
      <c r="M1748" s="6" t="s">
        <v>9259</v>
      </c>
      <c r="N1748" s="6" t="s">
        <v>9296</v>
      </c>
      <c r="O1748" s="6" t="s">
        <v>9297</v>
      </c>
    </row>
    <row r="1749" spans="2:15" hidden="1">
      <c r="B1749" s="9">
        <v>22</v>
      </c>
      <c r="C1749" s="10" t="s">
        <v>396</v>
      </c>
      <c r="D1749" s="11" t="s">
        <v>477</v>
      </c>
      <c r="E1749" s="12">
        <v>2</v>
      </c>
      <c r="F1749" s="13" t="s">
        <v>386</v>
      </c>
      <c r="G1749" s="11" t="s">
        <v>2022</v>
      </c>
      <c r="H1749" s="14">
        <v>5</v>
      </c>
      <c r="I1749" s="15" t="s">
        <v>686</v>
      </c>
      <c r="J1749" s="19" t="s">
        <v>9298</v>
      </c>
      <c r="K1749" s="109" t="s">
        <v>9283</v>
      </c>
      <c r="L1749" s="109" t="s">
        <v>9299</v>
      </c>
      <c r="M1749" s="6" t="s">
        <v>9259</v>
      </c>
      <c r="N1749" s="6" t="s">
        <v>9300</v>
      </c>
      <c r="O1749" s="6" t="s">
        <v>9301</v>
      </c>
    </row>
    <row r="1750" spans="2:15" hidden="1">
      <c r="B1750" s="9">
        <v>22</v>
      </c>
      <c r="C1750" s="10" t="s">
        <v>396</v>
      </c>
      <c r="D1750" s="11" t="s">
        <v>477</v>
      </c>
      <c r="E1750" s="12">
        <v>2</v>
      </c>
      <c r="F1750" s="13" t="s">
        <v>386</v>
      </c>
      <c r="G1750" s="11" t="s">
        <v>2022</v>
      </c>
      <c r="H1750" s="14">
        <v>6</v>
      </c>
      <c r="I1750" s="15" t="s">
        <v>1442</v>
      </c>
      <c r="J1750" s="19" t="s">
        <v>9302</v>
      </c>
      <c r="K1750" s="109" t="s">
        <v>9283</v>
      </c>
      <c r="L1750" s="109" t="s">
        <v>9303</v>
      </c>
      <c r="M1750" s="6" t="s">
        <v>9259</v>
      </c>
      <c r="N1750" s="6" t="s">
        <v>9304</v>
      </c>
      <c r="O1750" s="6" t="s">
        <v>9305</v>
      </c>
    </row>
    <row r="1751" spans="2:15" hidden="1">
      <c r="B1751" s="9">
        <v>22</v>
      </c>
      <c r="C1751" s="10" t="s">
        <v>396</v>
      </c>
      <c r="D1751" s="11" t="s">
        <v>477</v>
      </c>
      <c r="E1751" s="12">
        <v>3</v>
      </c>
      <c r="F1751" s="13" t="s">
        <v>512</v>
      </c>
      <c r="G1751" s="11" t="s">
        <v>2023</v>
      </c>
      <c r="H1751" s="14">
        <v>1</v>
      </c>
      <c r="I1751" s="15" t="s">
        <v>2148</v>
      </c>
      <c r="J1751" s="19" t="s">
        <v>9306</v>
      </c>
      <c r="K1751" s="109" t="s">
        <v>9307</v>
      </c>
      <c r="L1751" s="109" t="s">
        <v>9308</v>
      </c>
      <c r="M1751" s="6" t="s">
        <v>9259</v>
      </c>
      <c r="N1751" s="6" t="s">
        <v>9309</v>
      </c>
      <c r="O1751" s="6" t="s">
        <v>9310</v>
      </c>
    </row>
    <row r="1752" spans="2:15" hidden="1">
      <c r="B1752" s="9">
        <v>22</v>
      </c>
      <c r="C1752" s="10" t="s">
        <v>396</v>
      </c>
      <c r="D1752" s="11" t="s">
        <v>477</v>
      </c>
      <c r="E1752" s="12">
        <v>3</v>
      </c>
      <c r="F1752" s="13" t="s">
        <v>512</v>
      </c>
      <c r="G1752" s="11" t="s">
        <v>2023</v>
      </c>
      <c r="H1752" s="14">
        <v>2</v>
      </c>
      <c r="I1752" s="15" t="s">
        <v>433</v>
      </c>
      <c r="J1752" s="19" t="s">
        <v>9311</v>
      </c>
      <c r="K1752" s="109" t="s">
        <v>9307</v>
      </c>
      <c r="L1752" s="109" t="s">
        <v>9312</v>
      </c>
      <c r="M1752" s="6" t="s">
        <v>9259</v>
      </c>
      <c r="N1752" s="6" t="s">
        <v>9313</v>
      </c>
      <c r="O1752" s="6" t="s">
        <v>9314</v>
      </c>
    </row>
    <row r="1753" spans="2:15" hidden="1">
      <c r="B1753" s="9">
        <v>22</v>
      </c>
      <c r="C1753" s="10" t="s">
        <v>396</v>
      </c>
      <c r="D1753" s="11" t="s">
        <v>477</v>
      </c>
      <c r="E1753" s="12">
        <v>3</v>
      </c>
      <c r="F1753" s="13" t="s">
        <v>512</v>
      </c>
      <c r="G1753" s="11" t="s">
        <v>2023</v>
      </c>
      <c r="H1753" s="14">
        <v>3</v>
      </c>
      <c r="I1753" s="15" t="s">
        <v>396</v>
      </c>
      <c r="J1753" s="19" t="s">
        <v>9315</v>
      </c>
      <c r="K1753" s="109" t="s">
        <v>9307</v>
      </c>
      <c r="L1753" s="109" t="s">
        <v>9316</v>
      </c>
      <c r="M1753" s="6" t="s">
        <v>9259</v>
      </c>
      <c r="N1753" s="6" t="s">
        <v>9317</v>
      </c>
      <c r="O1753" s="6" t="s">
        <v>9318</v>
      </c>
    </row>
    <row r="1754" spans="2:15" hidden="1">
      <c r="B1754" s="9">
        <v>22</v>
      </c>
      <c r="C1754" s="10" t="s">
        <v>396</v>
      </c>
      <c r="D1754" s="11" t="s">
        <v>477</v>
      </c>
      <c r="E1754" s="12">
        <v>3</v>
      </c>
      <c r="F1754" s="13" t="s">
        <v>512</v>
      </c>
      <c r="G1754" s="11" t="s">
        <v>2023</v>
      </c>
      <c r="H1754" s="14">
        <v>4</v>
      </c>
      <c r="I1754" s="15" t="s">
        <v>1541</v>
      </c>
      <c r="J1754" s="19" t="s">
        <v>9319</v>
      </c>
      <c r="K1754" s="109" t="s">
        <v>9307</v>
      </c>
      <c r="L1754" s="109" t="s">
        <v>9320</v>
      </c>
      <c r="M1754" s="6" t="s">
        <v>9259</v>
      </c>
      <c r="N1754" s="6" t="s">
        <v>9321</v>
      </c>
      <c r="O1754" s="6" t="s">
        <v>9322</v>
      </c>
    </row>
    <row r="1755" spans="2:15" hidden="1">
      <c r="B1755" s="9">
        <v>22</v>
      </c>
      <c r="C1755" s="10" t="s">
        <v>396</v>
      </c>
      <c r="D1755" s="11" t="s">
        <v>477</v>
      </c>
      <c r="E1755" s="12">
        <v>3</v>
      </c>
      <c r="F1755" s="13" t="s">
        <v>512</v>
      </c>
      <c r="G1755" s="11" t="s">
        <v>2023</v>
      </c>
      <c r="H1755" s="14">
        <v>5</v>
      </c>
      <c r="I1755" s="15" t="s">
        <v>2348</v>
      </c>
      <c r="J1755" s="19" t="s">
        <v>9323</v>
      </c>
      <c r="K1755" s="109" t="s">
        <v>9307</v>
      </c>
      <c r="L1755" s="109" t="s">
        <v>9324</v>
      </c>
      <c r="M1755" s="6" t="s">
        <v>9259</v>
      </c>
      <c r="N1755" s="6" t="s">
        <v>9325</v>
      </c>
      <c r="O1755" s="6" t="s">
        <v>9326</v>
      </c>
    </row>
    <row r="1756" spans="2:15" hidden="1">
      <c r="B1756" s="9">
        <v>22</v>
      </c>
      <c r="C1756" s="10" t="s">
        <v>396</v>
      </c>
      <c r="D1756" s="11" t="s">
        <v>477</v>
      </c>
      <c r="E1756" s="12">
        <v>4</v>
      </c>
      <c r="F1756" s="13" t="s">
        <v>535</v>
      </c>
      <c r="G1756" s="11" t="s">
        <v>2024</v>
      </c>
      <c r="H1756" s="14">
        <v>1</v>
      </c>
      <c r="I1756" s="15" t="s">
        <v>2349</v>
      </c>
      <c r="J1756" s="19" t="s">
        <v>9327</v>
      </c>
      <c r="K1756" s="109" t="s">
        <v>9328</v>
      </c>
      <c r="L1756" s="109" t="s">
        <v>9329</v>
      </c>
      <c r="M1756" s="6" t="s">
        <v>9259</v>
      </c>
      <c r="N1756" s="6" t="s">
        <v>9330</v>
      </c>
      <c r="O1756" s="6" t="s">
        <v>9331</v>
      </c>
    </row>
    <row r="1757" spans="2:15" hidden="1">
      <c r="B1757" s="9">
        <v>22</v>
      </c>
      <c r="C1757" s="10" t="s">
        <v>396</v>
      </c>
      <c r="D1757" s="11" t="s">
        <v>477</v>
      </c>
      <c r="E1757" s="12">
        <v>4</v>
      </c>
      <c r="F1757" s="13" t="s">
        <v>535</v>
      </c>
      <c r="G1757" s="11" t="s">
        <v>2024</v>
      </c>
      <c r="H1757" s="14">
        <v>2</v>
      </c>
      <c r="I1757" s="15" t="s">
        <v>721</v>
      </c>
      <c r="J1757" s="19" t="s">
        <v>9332</v>
      </c>
      <c r="K1757" s="109" t="s">
        <v>9328</v>
      </c>
      <c r="L1757" s="109" t="s">
        <v>9333</v>
      </c>
      <c r="M1757" s="6" t="s">
        <v>9259</v>
      </c>
      <c r="N1757" s="6" t="s">
        <v>9334</v>
      </c>
      <c r="O1757" s="6" t="s">
        <v>9335</v>
      </c>
    </row>
    <row r="1758" spans="2:15" hidden="1">
      <c r="B1758" s="9">
        <v>22</v>
      </c>
      <c r="C1758" s="10" t="s">
        <v>396</v>
      </c>
      <c r="D1758" s="11" t="s">
        <v>477</v>
      </c>
      <c r="E1758" s="12">
        <v>4</v>
      </c>
      <c r="F1758" s="13" t="s">
        <v>535</v>
      </c>
      <c r="G1758" s="11" t="s">
        <v>2024</v>
      </c>
      <c r="H1758" s="14">
        <v>3</v>
      </c>
      <c r="I1758" s="15" t="s">
        <v>2149</v>
      </c>
      <c r="J1758" s="19" t="s">
        <v>9336</v>
      </c>
      <c r="K1758" s="109" t="s">
        <v>9328</v>
      </c>
      <c r="L1758" s="109" t="s">
        <v>9337</v>
      </c>
      <c r="M1758" s="6" t="s">
        <v>9259</v>
      </c>
      <c r="N1758" s="6" t="s">
        <v>9338</v>
      </c>
      <c r="O1758" s="6" t="s">
        <v>9339</v>
      </c>
    </row>
    <row r="1759" spans="2:15" hidden="1">
      <c r="B1759" s="9">
        <v>22</v>
      </c>
      <c r="C1759" s="10" t="s">
        <v>396</v>
      </c>
      <c r="D1759" s="11" t="s">
        <v>477</v>
      </c>
      <c r="E1759" s="12">
        <v>4</v>
      </c>
      <c r="F1759" s="13" t="s">
        <v>535</v>
      </c>
      <c r="G1759" s="11" t="s">
        <v>2024</v>
      </c>
      <c r="H1759" s="14">
        <v>4</v>
      </c>
      <c r="I1759" s="15" t="s">
        <v>2221</v>
      </c>
      <c r="J1759" s="19" t="s">
        <v>9340</v>
      </c>
      <c r="K1759" s="109" t="s">
        <v>9328</v>
      </c>
      <c r="L1759" s="109" t="s">
        <v>9341</v>
      </c>
      <c r="M1759" s="6" t="s">
        <v>9259</v>
      </c>
      <c r="N1759" s="6" t="s">
        <v>9342</v>
      </c>
      <c r="O1759" s="6" t="s">
        <v>9343</v>
      </c>
    </row>
    <row r="1760" spans="2:15" hidden="1">
      <c r="B1760" s="9">
        <v>22</v>
      </c>
      <c r="C1760" s="10" t="s">
        <v>396</v>
      </c>
      <c r="D1760" s="11" t="s">
        <v>477</v>
      </c>
      <c r="E1760" s="12">
        <v>4</v>
      </c>
      <c r="F1760" s="13" t="s">
        <v>535</v>
      </c>
      <c r="G1760" s="11" t="s">
        <v>2024</v>
      </c>
      <c r="H1760" s="14">
        <v>5</v>
      </c>
      <c r="I1760" s="15" t="s">
        <v>2286</v>
      </c>
      <c r="J1760" s="19" t="s">
        <v>9344</v>
      </c>
      <c r="K1760" s="109" t="s">
        <v>9328</v>
      </c>
      <c r="L1760" s="109" t="s">
        <v>9345</v>
      </c>
      <c r="M1760" s="6" t="s">
        <v>9259</v>
      </c>
      <c r="N1760" s="6" t="s">
        <v>9346</v>
      </c>
      <c r="O1760" s="6" t="s">
        <v>9347</v>
      </c>
    </row>
    <row r="1761" spans="2:15" hidden="1">
      <c r="B1761" s="9">
        <v>22</v>
      </c>
      <c r="C1761" s="10" t="s">
        <v>396</v>
      </c>
      <c r="D1761" s="11" t="s">
        <v>477</v>
      </c>
      <c r="E1761" s="12">
        <v>4</v>
      </c>
      <c r="F1761" s="13" t="s">
        <v>535</v>
      </c>
      <c r="G1761" s="11" t="s">
        <v>2024</v>
      </c>
      <c r="H1761" s="14">
        <v>6</v>
      </c>
      <c r="I1761" s="15" t="s">
        <v>2404</v>
      </c>
      <c r="J1761" s="19" t="s">
        <v>9348</v>
      </c>
      <c r="K1761" s="109" t="s">
        <v>9328</v>
      </c>
      <c r="L1761" s="109" t="s">
        <v>9349</v>
      </c>
      <c r="M1761" s="6" t="s">
        <v>9259</v>
      </c>
      <c r="N1761" s="6" t="s">
        <v>9350</v>
      </c>
      <c r="O1761" s="6" t="s">
        <v>9351</v>
      </c>
    </row>
    <row r="1762" spans="2:15" hidden="1">
      <c r="B1762" s="9">
        <v>22</v>
      </c>
      <c r="C1762" s="10" t="s">
        <v>396</v>
      </c>
      <c r="D1762" s="11" t="s">
        <v>477</v>
      </c>
      <c r="E1762" s="12">
        <v>5</v>
      </c>
      <c r="F1762" s="13" t="s">
        <v>556</v>
      </c>
      <c r="G1762" s="11" t="s">
        <v>2025</v>
      </c>
      <c r="H1762" s="14">
        <v>1</v>
      </c>
      <c r="I1762" s="15" t="s">
        <v>556</v>
      </c>
      <c r="J1762" s="19" t="s">
        <v>9352</v>
      </c>
      <c r="K1762" s="109" t="s">
        <v>9353</v>
      </c>
      <c r="L1762" s="109" t="s">
        <v>9354</v>
      </c>
      <c r="M1762" s="6" t="s">
        <v>9259</v>
      </c>
      <c r="N1762" s="6" t="s">
        <v>9355</v>
      </c>
      <c r="O1762" s="6" t="s">
        <v>9356</v>
      </c>
    </row>
    <row r="1763" spans="2:15" hidden="1">
      <c r="B1763" s="9">
        <v>22</v>
      </c>
      <c r="C1763" s="10" t="s">
        <v>396</v>
      </c>
      <c r="D1763" s="11" t="s">
        <v>477</v>
      </c>
      <c r="E1763" s="12">
        <v>5</v>
      </c>
      <c r="F1763" s="13" t="s">
        <v>556</v>
      </c>
      <c r="G1763" s="11" t="s">
        <v>2025</v>
      </c>
      <c r="H1763" s="14">
        <v>2</v>
      </c>
      <c r="I1763" s="15" t="s">
        <v>640</v>
      </c>
      <c r="J1763" s="19" t="s">
        <v>9357</v>
      </c>
      <c r="K1763" s="109" t="s">
        <v>9353</v>
      </c>
      <c r="L1763" s="109" t="s">
        <v>9358</v>
      </c>
      <c r="M1763" s="6" t="s">
        <v>9259</v>
      </c>
      <c r="N1763" s="6" t="s">
        <v>9359</v>
      </c>
      <c r="O1763" s="6" t="s">
        <v>9360</v>
      </c>
    </row>
    <row r="1764" spans="2:15" hidden="1">
      <c r="B1764" s="9">
        <v>22</v>
      </c>
      <c r="C1764" s="10" t="s">
        <v>396</v>
      </c>
      <c r="D1764" s="11" t="s">
        <v>477</v>
      </c>
      <c r="E1764" s="12">
        <v>5</v>
      </c>
      <c r="F1764" s="13" t="s">
        <v>556</v>
      </c>
      <c r="G1764" s="11" t="s">
        <v>2025</v>
      </c>
      <c r="H1764" s="14">
        <v>3</v>
      </c>
      <c r="I1764" s="15" t="s">
        <v>2150</v>
      </c>
      <c r="J1764" s="19" t="s">
        <v>9361</v>
      </c>
      <c r="K1764" s="109" t="s">
        <v>9353</v>
      </c>
      <c r="L1764" s="109" t="s">
        <v>9362</v>
      </c>
      <c r="M1764" s="6" t="s">
        <v>9259</v>
      </c>
      <c r="N1764" s="6" t="s">
        <v>9363</v>
      </c>
      <c r="O1764" s="6" t="s">
        <v>9364</v>
      </c>
    </row>
    <row r="1765" spans="2:15" hidden="1">
      <c r="B1765" s="9">
        <v>22</v>
      </c>
      <c r="C1765" s="10" t="s">
        <v>396</v>
      </c>
      <c r="D1765" s="11" t="s">
        <v>477</v>
      </c>
      <c r="E1765" s="12">
        <v>5</v>
      </c>
      <c r="F1765" s="13" t="s">
        <v>556</v>
      </c>
      <c r="G1765" s="11" t="s">
        <v>2025</v>
      </c>
      <c r="H1765" s="14">
        <v>4</v>
      </c>
      <c r="I1765" s="15" t="s">
        <v>2222</v>
      </c>
      <c r="J1765" s="19" t="s">
        <v>9365</v>
      </c>
      <c r="K1765" s="109" t="s">
        <v>9353</v>
      </c>
      <c r="L1765" s="109" t="s">
        <v>9366</v>
      </c>
      <c r="M1765" s="6" t="s">
        <v>9259</v>
      </c>
      <c r="N1765" s="6" t="s">
        <v>9367</v>
      </c>
      <c r="O1765" s="6" t="s">
        <v>9368</v>
      </c>
    </row>
    <row r="1766" spans="2:15" hidden="1">
      <c r="B1766" s="9">
        <v>22</v>
      </c>
      <c r="C1766" s="10" t="s">
        <v>396</v>
      </c>
      <c r="D1766" s="11" t="s">
        <v>477</v>
      </c>
      <c r="E1766" s="12">
        <v>5</v>
      </c>
      <c r="F1766" s="13" t="s">
        <v>556</v>
      </c>
      <c r="G1766" s="11" t="s">
        <v>2025</v>
      </c>
      <c r="H1766" s="14">
        <v>5</v>
      </c>
      <c r="I1766" s="15" t="s">
        <v>2287</v>
      </c>
      <c r="J1766" s="19" t="s">
        <v>9369</v>
      </c>
      <c r="K1766" s="109" t="s">
        <v>9353</v>
      </c>
      <c r="L1766" s="109" t="s">
        <v>9370</v>
      </c>
      <c r="M1766" s="6" t="s">
        <v>9259</v>
      </c>
      <c r="N1766" s="6" t="s">
        <v>9371</v>
      </c>
      <c r="O1766" s="6" t="s">
        <v>9372</v>
      </c>
    </row>
    <row r="1767" spans="2:15" hidden="1">
      <c r="B1767" s="9">
        <v>22</v>
      </c>
      <c r="C1767" s="10" t="s">
        <v>396</v>
      </c>
      <c r="D1767" s="11" t="s">
        <v>477</v>
      </c>
      <c r="E1767" s="12">
        <v>5</v>
      </c>
      <c r="F1767" s="13" t="s">
        <v>556</v>
      </c>
      <c r="G1767" s="11" t="s">
        <v>2025</v>
      </c>
      <c r="H1767" s="14">
        <v>6</v>
      </c>
      <c r="I1767" s="15" t="s">
        <v>2405</v>
      </c>
      <c r="J1767" s="19" t="s">
        <v>9373</v>
      </c>
      <c r="K1767" s="109" t="s">
        <v>9353</v>
      </c>
      <c r="L1767" s="109" t="s">
        <v>9374</v>
      </c>
      <c r="M1767" s="6" t="s">
        <v>9259</v>
      </c>
      <c r="N1767" s="6" t="s">
        <v>9375</v>
      </c>
      <c r="O1767" s="6" t="s">
        <v>9376</v>
      </c>
    </row>
    <row r="1768" spans="2:15" hidden="1">
      <c r="B1768" s="9">
        <v>22</v>
      </c>
      <c r="C1768" s="10" t="s">
        <v>396</v>
      </c>
      <c r="D1768" s="11" t="s">
        <v>477</v>
      </c>
      <c r="E1768" s="12">
        <v>5</v>
      </c>
      <c r="F1768" s="13" t="s">
        <v>556</v>
      </c>
      <c r="G1768" s="11" t="s">
        <v>2025</v>
      </c>
      <c r="H1768" s="14">
        <v>7</v>
      </c>
      <c r="I1768" s="15" t="s">
        <v>2446</v>
      </c>
      <c r="J1768" s="19" t="s">
        <v>9377</v>
      </c>
      <c r="K1768" s="109" t="s">
        <v>9353</v>
      </c>
      <c r="L1768" s="109" t="s">
        <v>9378</v>
      </c>
      <c r="M1768" s="6" t="s">
        <v>9259</v>
      </c>
      <c r="N1768" s="6" t="s">
        <v>9379</v>
      </c>
      <c r="O1768" s="6" t="s">
        <v>9380</v>
      </c>
    </row>
    <row r="1769" spans="2:15" hidden="1">
      <c r="B1769" s="9">
        <v>22</v>
      </c>
      <c r="C1769" s="10" t="s">
        <v>396</v>
      </c>
      <c r="D1769" s="11" t="s">
        <v>477</v>
      </c>
      <c r="E1769" s="12">
        <v>5</v>
      </c>
      <c r="F1769" s="13" t="s">
        <v>556</v>
      </c>
      <c r="G1769" s="11" t="s">
        <v>2025</v>
      </c>
      <c r="H1769" s="14">
        <v>8</v>
      </c>
      <c r="I1769" s="15" t="s">
        <v>2485</v>
      </c>
      <c r="J1769" s="19" t="s">
        <v>9381</v>
      </c>
      <c r="K1769" s="109" t="s">
        <v>9353</v>
      </c>
      <c r="L1769" s="109" t="s">
        <v>9382</v>
      </c>
      <c r="M1769" s="6" t="s">
        <v>9259</v>
      </c>
      <c r="N1769" s="6" t="s">
        <v>9383</v>
      </c>
      <c r="O1769" s="6" t="s">
        <v>9384</v>
      </c>
    </row>
    <row r="1770" spans="2:15" hidden="1">
      <c r="B1770" s="9">
        <v>22</v>
      </c>
      <c r="C1770" s="10" t="s">
        <v>396</v>
      </c>
      <c r="D1770" s="11" t="s">
        <v>477</v>
      </c>
      <c r="E1770" s="12">
        <v>5</v>
      </c>
      <c r="F1770" s="13" t="s">
        <v>556</v>
      </c>
      <c r="G1770" s="11" t="s">
        <v>2025</v>
      </c>
      <c r="H1770" s="14">
        <v>9</v>
      </c>
      <c r="I1770" s="15" t="s">
        <v>2516</v>
      </c>
      <c r="J1770" s="19" t="s">
        <v>9385</v>
      </c>
      <c r="K1770" s="109" t="s">
        <v>9353</v>
      </c>
      <c r="L1770" s="109" t="s">
        <v>9386</v>
      </c>
      <c r="M1770" s="6" t="s">
        <v>9259</v>
      </c>
      <c r="N1770" s="6" t="s">
        <v>9387</v>
      </c>
      <c r="O1770" s="6" t="s">
        <v>9388</v>
      </c>
    </row>
    <row r="1771" spans="2:15" hidden="1">
      <c r="B1771" s="9">
        <v>22</v>
      </c>
      <c r="C1771" s="10" t="s">
        <v>396</v>
      </c>
      <c r="D1771" s="11" t="s">
        <v>477</v>
      </c>
      <c r="E1771" s="12">
        <v>5</v>
      </c>
      <c r="F1771" s="13" t="s">
        <v>556</v>
      </c>
      <c r="G1771" s="11" t="s">
        <v>2025</v>
      </c>
      <c r="H1771" s="14">
        <v>10</v>
      </c>
      <c r="I1771" s="15" t="s">
        <v>2547</v>
      </c>
      <c r="J1771" s="19" t="s">
        <v>9389</v>
      </c>
      <c r="K1771" s="109" t="s">
        <v>9353</v>
      </c>
      <c r="L1771" s="109" t="s">
        <v>9390</v>
      </c>
      <c r="M1771" s="6" t="s">
        <v>9259</v>
      </c>
      <c r="N1771" s="6" t="s">
        <v>9391</v>
      </c>
      <c r="O1771" s="6" t="s">
        <v>9392</v>
      </c>
    </row>
    <row r="1772" spans="2:15" hidden="1">
      <c r="B1772" s="9">
        <v>22</v>
      </c>
      <c r="C1772" s="10" t="s">
        <v>396</v>
      </c>
      <c r="D1772" s="11" t="s">
        <v>477</v>
      </c>
      <c r="E1772" s="12">
        <v>5</v>
      </c>
      <c r="F1772" s="13" t="s">
        <v>556</v>
      </c>
      <c r="G1772" s="11" t="s">
        <v>2025</v>
      </c>
      <c r="H1772" s="14">
        <v>11</v>
      </c>
      <c r="I1772" s="15" t="s">
        <v>2568</v>
      </c>
      <c r="J1772" s="19" t="s">
        <v>9393</v>
      </c>
      <c r="K1772" s="109" t="s">
        <v>9353</v>
      </c>
      <c r="L1772" s="109" t="s">
        <v>9394</v>
      </c>
      <c r="M1772" s="6" t="s">
        <v>9259</v>
      </c>
      <c r="N1772" s="6" t="s">
        <v>9395</v>
      </c>
      <c r="O1772" s="6" t="s">
        <v>9396</v>
      </c>
    </row>
    <row r="1773" spans="2:15" hidden="1">
      <c r="B1773" s="9">
        <v>22</v>
      </c>
      <c r="C1773" s="10" t="s">
        <v>396</v>
      </c>
      <c r="D1773" s="11" t="s">
        <v>477</v>
      </c>
      <c r="E1773" s="12">
        <v>6</v>
      </c>
      <c r="F1773" s="13" t="s">
        <v>577</v>
      </c>
      <c r="G1773" s="11" t="s">
        <v>2026</v>
      </c>
      <c r="H1773" s="14">
        <v>1</v>
      </c>
      <c r="I1773" s="15" t="s">
        <v>2223</v>
      </c>
      <c r="J1773" s="19" t="s">
        <v>9397</v>
      </c>
      <c r="K1773" s="109" t="s">
        <v>9398</v>
      </c>
      <c r="L1773" s="109" t="s">
        <v>9399</v>
      </c>
      <c r="M1773" s="6" t="s">
        <v>9259</v>
      </c>
      <c r="N1773" s="6" t="s">
        <v>9400</v>
      </c>
      <c r="O1773" s="6" t="s">
        <v>9401</v>
      </c>
    </row>
    <row r="1774" spans="2:15" hidden="1">
      <c r="B1774" s="9">
        <v>22</v>
      </c>
      <c r="C1774" s="10" t="s">
        <v>396</v>
      </c>
      <c r="D1774" s="11" t="s">
        <v>477</v>
      </c>
      <c r="E1774" s="12">
        <v>6</v>
      </c>
      <c r="F1774" s="13" t="s">
        <v>577</v>
      </c>
      <c r="G1774" s="11" t="s">
        <v>2026</v>
      </c>
      <c r="H1774" s="14">
        <v>2</v>
      </c>
      <c r="I1774" s="15" t="s">
        <v>2079</v>
      </c>
      <c r="J1774" s="19" t="s">
        <v>9402</v>
      </c>
      <c r="K1774" s="109" t="s">
        <v>9398</v>
      </c>
      <c r="L1774" s="109" t="s">
        <v>9403</v>
      </c>
      <c r="M1774" s="6" t="s">
        <v>9259</v>
      </c>
      <c r="N1774" s="6" t="s">
        <v>9404</v>
      </c>
      <c r="O1774" s="6" t="s">
        <v>9405</v>
      </c>
    </row>
    <row r="1775" spans="2:15" hidden="1">
      <c r="B1775" s="9">
        <v>22</v>
      </c>
      <c r="C1775" s="10" t="s">
        <v>396</v>
      </c>
      <c r="D1775" s="11" t="s">
        <v>477</v>
      </c>
      <c r="E1775" s="12">
        <v>6</v>
      </c>
      <c r="F1775" s="13" t="s">
        <v>577</v>
      </c>
      <c r="G1775" s="11" t="s">
        <v>2026</v>
      </c>
      <c r="H1775" s="14">
        <v>3</v>
      </c>
      <c r="I1775" s="15" t="s">
        <v>2151</v>
      </c>
      <c r="J1775" s="19" t="s">
        <v>9406</v>
      </c>
      <c r="K1775" s="109" t="s">
        <v>9398</v>
      </c>
      <c r="L1775" s="109" t="s">
        <v>9407</v>
      </c>
      <c r="M1775" s="6" t="s">
        <v>9259</v>
      </c>
      <c r="N1775" s="6" t="s">
        <v>9408</v>
      </c>
      <c r="O1775" s="6" t="s">
        <v>9409</v>
      </c>
    </row>
    <row r="1776" spans="2:15" hidden="1">
      <c r="B1776" s="9">
        <v>22</v>
      </c>
      <c r="C1776" s="10" t="s">
        <v>396</v>
      </c>
      <c r="D1776" s="11" t="s">
        <v>477</v>
      </c>
      <c r="E1776" s="12">
        <v>6</v>
      </c>
      <c r="F1776" s="13" t="s">
        <v>577</v>
      </c>
      <c r="G1776" s="11" t="s">
        <v>2026</v>
      </c>
      <c r="H1776" s="14">
        <v>4</v>
      </c>
      <c r="I1776" s="15" t="s">
        <v>2288</v>
      </c>
      <c r="J1776" s="19" t="s">
        <v>9410</v>
      </c>
      <c r="K1776" s="109" t="s">
        <v>9398</v>
      </c>
      <c r="L1776" s="109" t="s">
        <v>9411</v>
      </c>
      <c r="M1776" s="6" t="s">
        <v>9259</v>
      </c>
      <c r="N1776" s="6" t="s">
        <v>9412</v>
      </c>
      <c r="O1776" s="6" t="s">
        <v>9413</v>
      </c>
    </row>
    <row r="1777" spans="2:15" hidden="1">
      <c r="B1777" s="9">
        <v>22</v>
      </c>
      <c r="C1777" s="10" t="s">
        <v>396</v>
      </c>
      <c r="D1777" s="11" t="s">
        <v>477</v>
      </c>
      <c r="E1777" s="12">
        <v>6</v>
      </c>
      <c r="F1777" s="13" t="s">
        <v>577</v>
      </c>
      <c r="G1777" s="11" t="s">
        <v>2026</v>
      </c>
      <c r="H1777" s="14">
        <v>5</v>
      </c>
      <c r="I1777" s="15" t="s">
        <v>2350</v>
      </c>
      <c r="J1777" s="19" t="s">
        <v>9414</v>
      </c>
      <c r="K1777" s="109" t="s">
        <v>9398</v>
      </c>
      <c r="L1777" s="109" t="s">
        <v>9415</v>
      </c>
      <c r="M1777" s="6" t="s">
        <v>9259</v>
      </c>
      <c r="N1777" s="6" t="s">
        <v>9416</v>
      </c>
      <c r="O1777" s="6" t="s">
        <v>9417</v>
      </c>
    </row>
    <row r="1778" spans="2:15" hidden="1">
      <c r="B1778" s="9">
        <v>22</v>
      </c>
      <c r="C1778" s="10" t="s">
        <v>396</v>
      </c>
      <c r="D1778" s="11" t="s">
        <v>477</v>
      </c>
      <c r="E1778" s="12">
        <v>7</v>
      </c>
      <c r="F1778" s="13" t="s">
        <v>618</v>
      </c>
      <c r="G1778" s="11" t="s">
        <v>2027</v>
      </c>
      <c r="H1778" s="14">
        <v>1</v>
      </c>
      <c r="I1778" s="15" t="s">
        <v>618</v>
      </c>
      <c r="J1778" s="19" t="s">
        <v>9418</v>
      </c>
      <c r="K1778" s="109" t="s">
        <v>9419</v>
      </c>
      <c r="L1778" s="109" t="s">
        <v>9420</v>
      </c>
      <c r="M1778" s="6" t="s">
        <v>9259</v>
      </c>
      <c r="N1778" s="6" t="s">
        <v>9421</v>
      </c>
      <c r="O1778" s="6" t="s">
        <v>9422</v>
      </c>
    </row>
    <row r="1779" spans="2:15" hidden="1">
      <c r="B1779" s="9">
        <v>22</v>
      </c>
      <c r="C1779" s="10" t="s">
        <v>396</v>
      </c>
      <c r="D1779" s="11" t="s">
        <v>477</v>
      </c>
      <c r="E1779" s="12">
        <v>7</v>
      </c>
      <c r="F1779" s="13" t="s">
        <v>618</v>
      </c>
      <c r="G1779" s="11" t="s">
        <v>2027</v>
      </c>
      <c r="H1779" s="14">
        <v>2</v>
      </c>
      <c r="I1779" s="15" t="s">
        <v>2070</v>
      </c>
      <c r="J1779" s="19" t="s">
        <v>9423</v>
      </c>
      <c r="K1779" s="109" t="s">
        <v>9419</v>
      </c>
      <c r="L1779" s="109" t="s">
        <v>9424</v>
      </c>
      <c r="M1779" s="6" t="s">
        <v>9259</v>
      </c>
      <c r="N1779" s="6" t="s">
        <v>9425</v>
      </c>
      <c r="O1779" s="6" t="s">
        <v>9426</v>
      </c>
    </row>
    <row r="1780" spans="2:15" hidden="1">
      <c r="B1780" s="9">
        <v>22</v>
      </c>
      <c r="C1780" s="10" t="s">
        <v>396</v>
      </c>
      <c r="D1780" s="11" t="s">
        <v>477</v>
      </c>
      <c r="E1780" s="12">
        <v>7</v>
      </c>
      <c r="F1780" s="13" t="s">
        <v>618</v>
      </c>
      <c r="G1780" s="11" t="s">
        <v>2027</v>
      </c>
      <c r="H1780" s="14">
        <v>3</v>
      </c>
      <c r="I1780" s="15" t="s">
        <v>2152</v>
      </c>
      <c r="J1780" s="19" t="s">
        <v>9427</v>
      </c>
      <c r="K1780" s="109" t="s">
        <v>9419</v>
      </c>
      <c r="L1780" s="109" t="s">
        <v>9428</v>
      </c>
      <c r="M1780" s="6" t="s">
        <v>9259</v>
      </c>
      <c r="N1780" s="6" t="s">
        <v>9429</v>
      </c>
      <c r="O1780" s="6" t="s">
        <v>9430</v>
      </c>
    </row>
    <row r="1781" spans="2:15" hidden="1">
      <c r="B1781" s="9">
        <v>22</v>
      </c>
      <c r="C1781" s="10" t="s">
        <v>396</v>
      </c>
      <c r="D1781" s="11" t="s">
        <v>477</v>
      </c>
      <c r="E1781" s="12">
        <v>7</v>
      </c>
      <c r="F1781" s="13" t="s">
        <v>618</v>
      </c>
      <c r="G1781" s="11" t="s">
        <v>2027</v>
      </c>
      <c r="H1781" s="14">
        <v>4</v>
      </c>
      <c r="I1781" s="15" t="s">
        <v>2289</v>
      </c>
      <c r="J1781" s="19" t="s">
        <v>9431</v>
      </c>
      <c r="K1781" s="109" t="s">
        <v>9419</v>
      </c>
      <c r="L1781" s="109" t="s">
        <v>9432</v>
      </c>
      <c r="M1781" s="6" t="s">
        <v>9259</v>
      </c>
      <c r="N1781" s="6" t="s">
        <v>9433</v>
      </c>
      <c r="O1781" s="6" t="s">
        <v>9434</v>
      </c>
    </row>
    <row r="1782" spans="2:15" hidden="1">
      <c r="B1782" s="9">
        <v>22</v>
      </c>
      <c r="C1782" s="10" t="s">
        <v>396</v>
      </c>
      <c r="D1782" s="11" t="s">
        <v>477</v>
      </c>
      <c r="E1782" s="12">
        <v>7</v>
      </c>
      <c r="F1782" s="13" t="s">
        <v>618</v>
      </c>
      <c r="G1782" s="11" t="s">
        <v>2027</v>
      </c>
      <c r="H1782" s="14">
        <v>5</v>
      </c>
      <c r="I1782" s="15" t="s">
        <v>2351</v>
      </c>
      <c r="J1782" s="19" t="s">
        <v>9435</v>
      </c>
      <c r="K1782" s="109" t="s">
        <v>9419</v>
      </c>
      <c r="L1782" s="109" t="s">
        <v>9436</v>
      </c>
      <c r="M1782" s="6" t="s">
        <v>9259</v>
      </c>
      <c r="N1782" s="6" t="s">
        <v>9437</v>
      </c>
      <c r="O1782" s="6" t="s">
        <v>9438</v>
      </c>
    </row>
    <row r="1783" spans="2:15" hidden="1">
      <c r="B1783" s="9">
        <v>22</v>
      </c>
      <c r="C1783" s="10" t="s">
        <v>396</v>
      </c>
      <c r="D1783" s="11" t="s">
        <v>477</v>
      </c>
      <c r="E1783" s="12">
        <v>7</v>
      </c>
      <c r="F1783" s="13" t="s">
        <v>618</v>
      </c>
      <c r="G1783" s="11" t="s">
        <v>2027</v>
      </c>
      <c r="H1783" s="14">
        <v>6</v>
      </c>
      <c r="I1783" s="15" t="s">
        <v>1215</v>
      </c>
      <c r="J1783" s="19" t="s">
        <v>9439</v>
      </c>
      <c r="K1783" s="109" t="s">
        <v>9419</v>
      </c>
      <c r="L1783" s="109" t="s">
        <v>9440</v>
      </c>
      <c r="M1783" s="6" t="s">
        <v>9259</v>
      </c>
      <c r="N1783" s="6" t="s">
        <v>9441</v>
      </c>
      <c r="O1783" s="6" t="s">
        <v>9442</v>
      </c>
    </row>
    <row r="1784" spans="2:15" hidden="1">
      <c r="B1784" s="9">
        <v>22</v>
      </c>
      <c r="C1784" s="10" t="s">
        <v>396</v>
      </c>
      <c r="D1784" s="11" t="s">
        <v>477</v>
      </c>
      <c r="E1784" s="12">
        <v>7</v>
      </c>
      <c r="F1784" s="13" t="s">
        <v>618</v>
      </c>
      <c r="G1784" s="11" t="s">
        <v>2027</v>
      </c>
      <c r="H1784" s="14">
        <v>7</v>
      </c>
      <c r="I1784" s="15" t="s">
        <v>2447</v>
      </c>
      <c r="J1784" s="19" t="s">
        <v>9443</v>
      </c>
      <c r="K1784" s="109" t="s">
        <v>9419</v>
      </c>
      <c r="L1784" s="109" t="s">
        <v>9444</v>
      </c>
      <c r="M1784" s="6" t="s">
        <v>9259</v>
      </c>
      <c r="N1784" s="6" t="s">
        <v>9445</v>
      </c>
      <c r="O1784" s="6" t="s">
        <v>9446</v>
      </c>
    </row>
    <row r="1785" spans="2:15" hidden="1">
      <c r="B1785" s="9">
        <v>22</v>
      </c>
      <c r="C1785" s="10" t="s">
        <v>396</v>
      </c>
      <c r="D1785" s="11" t="s">
        <v>477</v>
      </c>
      <c r="E1785" s="12">
        <v>7</v>
      </c>
      <c r="F1785" s="13" t="s">
        <v>618</v>
      </c>
      <c r="G1785" s="11" t="s">
        <v>2027</v>
      </c>
      <c r="H1785" s="14">
        <v>8</v>
      </c>
      <c r="I1785" s="15" t="s">
        <v>2486</v>
      </c>
      <c r="J1785" s="19" t="s">
        <v>9447</v>
      </c>
      <c r="K1785" s="109" t="s">
        <v>9419</v>
      </c>
      <c r="L1785" s="109" t="s">
        <v>9448</v>
      </c>
      <c r="M1785" s="6" t="s">
        <v>9259</v>
      </c>
      <c r="N1785" s="6" t="s">
        <v>9449</v>
      </c>
      <c r="O1785" s="6" t="s">
        <v>9450</v>
      </c>
    </row>
    <row r="1786" spans="2:15" hidden="1">
      <c r="B1786" s="9">
        <v>22</v>
      </c>
      <c r="C1786" s="10" t="s">
        <v>396</v>
      </c>
      <c r="D1786" s="11" t="s">
        <v>477</v>
      </c>
      <c r="E1786" s="12">
        <v>7</v>
      </c>
      <c r="F1786" s="13" t="s">
        <v>618</v>
      </c>
      <c r="G1786" s="11" t="s">
        <v>2027</v>
      </c>
      <c r="H1786" s="14">
        <v>9</v>
      </c>
      <c r="I1786" s="15" t="s">
        <v>2517</v>
      </c>
      <c r="J1786" s="19" t="s">
        <v>9451</v>
      </c>
      <c r="K1786" s="109" t="s">
        <v>9419</v>
      </c>
      <c r="L1786" s="109" t="s">
        <v>9452</v>
      </c>
      <c r="M1786" s="6" t="s">
        <v>9259</v>
      </c>
      <c r="N1786" s="6" t="s">
        <v>9453</v>
      </c>
      <c r="O1786" s="6" t="s">
        <v>9454</v>
      </c>
    </row>
    <row r="1787" spans="2:15" hidden="1">
      <c r="B1787" s="9">
        <v>22</v>
      </c>
      <c r="C1787" s="10" t="s">
        <v>396</v>
      </c>
      <c r="D1787" s="11" t="s">
        <v>477</v>
      </c>
      <c r="E1787" s="12">
        <v>7</v>
      </c>
      <c r="F1787" s="13" t="s">
        <v>618</v>
      </c>
      <c r="G1787" s="11" t="s">
        <v>2027</v>
      </c>
      <c r="H1787" s="14">
        <v>10</v>
      </c>
      <c r="I1787" s="15" t="s">
        <v>2548</v>
      </c>
      <c r="J1787" s="19" t="s">
        <v>9455</v>
      </c>
      <c r="K1787" s="109" t="s">
        <v>9419</v>
      </c>
      <c r="L1787" s="109" t="s">
        <v>9456</v>
      </c>
      <c r="M1787" s="6" t="s">
        <v>9259</v>
      </c>
      <c r="N1787" s="6" t="s">
        <v>9457</v>
      </c>
      <c r="O1787" s="6" t="s">
        <v>9458</v>
      </c>
    </row>
    <row r="1788" spans="2:15" hidden="1">
      <c r="B1788" s="9">
        <v>22</v>
      </c>
      <c r="C1788" s="10" t="s">
        <v>396</v>
      </c>
      <c r="D1788" s="11" t="s">
        <v>477</v>
      </c>
      <c r="E1788" s="12">
        <v>8</v>
      </c>
      <c r="F1788" s="13" t="s">
        <v>634</v>
      </c>
      <c r="G1788" s="11" t="s">
        <v>2028</v>
      </c>
      <c r="H1788" s="14">
        <v>1</v>
      </c>
      <c r="I1788" s="15" t="s">
        <v>634</v>
      </c>
      <c r="J1788" s="19" t="s">
        <v>9459</v>
      </c>
      <c r="K1788" s="109" t="s">
        <v>9460</v>
      </c>
      <c r="L1788" s="109" t="s">
        <v>9461</v>
      </c>
      <c r="M1788" s="6" t="s">
        <v>9259</v>
      </c>
      <c r="N1788" s="6" t="s">
        <v>9462</v>
      </c>
      <c r="O1788" s="6" t="s">
        <v>9463</v>
      </c>
    </row>
    <row r="1789" spans="2:15" hidden="1">
      <c r="B1789" s="9">
        <v>22</v>
      </c>
      <c r="C1789" s="10" t="s">
        <v>396</v>
      </c>
      <c r="D1789" s="11" t="s">
        <v>477</v>
      </c>
      <c r="E1789" s="12">
        <v>8</v>
      </c>
      <c r="F1789" s="13" t="s">
        <v>634</v>
      </c>
      <c r="G1789" s="11" t="s">
        <v>2028</v>
      </c>
      <c r="H1789" s="14">
        <v>2</v>
      </c>
      <c r="I1789" s="15" t="s">
        <v>2080</v>
      </c>
      <c r="J1789" s="19" t="s">
        <v>9464</v>
      </c>
      <c r="K1789" s="109" t="s">
        <v>9460</v>
      </c>
      <c r="L1789" s="109" t="s">
        <v>9465</v>
      </c>
      <c r="M1789" s="6" t="s">
        <v>9259</v>
      </c>
      <c r="N1789" s="6" t="s">
        <v>9466</v>
      </c>
      <c r="O1789" s="6" t="s">
        <v>9467</v>
      </c>
    </row>
    <row r="1790" spans="2:15" hidden="1">
      <c r="B1790" s="9">
        <v>22</v>
      </c>
      <c r="C1790" s="10" t="s">
        <v>396</v>
      </c>
      <c r="D1790" s="11" t="s">
        <v>477</v>
      </c>
      <c r="E1790" s="12">
        <v>8</v>
      </c>
      <c r="F1790" s="13" t="s">
        <v>634</v>
      </c>
      <c r="G1790" s="11" t="s">
        <v>2028</v>
      </c>
      <c r="H1790" s="14">
        <v>3</v>
      </c>
      <c r="I1790" s="15" t="s">
        <v>2153</v>
      </c>
      <c r="J1790" s="19" t="s">
        <v>9468</v>
      </c>
      <c r="K1790" s="109" t="s">
        <v>9460</v>
      </c>
      <c r="L1790" s="109" t="s">
        <v>9469</v>
      </c>
      <c r="M1790" s="6" t="s">
        <v>9259</v>
      </c>
      <c r="N1790" s="6" t="s">
        <v>9470</v>
      </c>
      <c r="O1790" s="6" t="s">
        <v>9471</v>
      </c>
    </row>
    <row r="1791" spans="2:15" hidden="1">
      <c r="B1791" s="9">
        <v>22</v>
      </c>
      <c r="C1791" s="10" t="s">
        <v>396</v>
      </c>
      <c r="D1791" s="11" t="s">
        <v>477</v>
      </c>
      <c r="E1791" s="12">
        <v>8</v>
      </c>
      <c r="F1791" s="13" t="s">
        <v>634</v>
      </c>
      <c r="G1791" s="11" t="s">
        <v>2028</v>
      </c>
      <c r="H1791" s="14">
        <v>4</v>
      </c>
      <c r="I1791" s="15" t="s">
        <v>2224</v>
      </c>
      <c r="J1791" s="19" t="s">
        <v>9472</v>
      </c>
      <c r="K1791" s="109" t="s">
        <v>9460</v>
      </c>
      <c r="L1791" s="109" t="s">
        <v>9473</v>
      </c>
      <c r="M1791" s="6" t="s">
        <v>9259</v>
      </c>
      <c r="N1791" s="6" t="s">
        <v>9474</v>
      </c>
      <c r="O1791" s="6" t="s">
        <v>9475</v>
      </c>
    </row>
    <row r="1792" spans="2:15" hidden="1">
      <c r="B1792" s="9">
        <v>22</v>
      </c>
      <c r="C1792" s="10" t="s">
        <v>396</v>
      </c>
      <c r="D1792" s="11" t="s">
        <v>477</v>
      </c>
      <c r="E1792" s="12">
        <v>8</v>
      </c>
      <c r="F1792" s="13" t="s">
        <v>634</v>
      </c>
      <c r="G1792" s="11" t="s">
        <v>2028</v>
      </c>
      <c r="H1792" s="14">
        <v>5</v>
      </c>
      <c r="I1792" s="15" t="s">
        <v>2290</v>
      </c>
      <c r="J1792" s="19" t="s">
        <v>9476</v>
      </c>
      <c r="K1792" s="109" t="s">
        <v>9460</v>
      </c>
      <c r="L1792" s="109" t="s">
        <v>9477</v>
      </c>
      <c r="M1792" s="6" t="s">
        <v>9259</v>
      </c>
      <c r="N1792" s="6" t="s">
        <v>9478</v>
      </c>
      <c r="O1792" s="6" t="s">
        <v>9479</v>
      </c>
    </row>
    <row r="1793" spans="2:15" hidden="1">
      <c r="B1793" s="9">
        <v>22</v>
      </c>
      <c r="C1793" s="10" t="s">
        <v>396</v>
      </c>
      <c r="D1793" s="11" t="s">
        <v>477</v>
      </c>
      <c r="E1793" s="12">
        <v>8</v>
      </c>
      <c r="F1793" s="13" t="s">
        <v>634</v>
      </c>
      <c r="G1793" s="11" t="s">
        <v>2028</v>
      </c>
      <c r="H1793" s="14">
        <v>6</v>
      </c>
      <c r="I1793" s="15" t="s">
        <v>2352</v>
      </c>
      <c r="J1793" s="19" t="s">
        <v>9480</v>
      </c>
      <c r="K1793" s="109" t="s">
        <v>9460</v>
      </c>
      <c r="L1793" s="109" t="s">
        <v>9481</v>
      </c>
      <c r="M1793" s="6" t="s">
        <v>9259</v>
      </c>
      <c r="N1793" s="6" t="s">
        <v>9482</v>
      </c>
      <c r="O1793" s="6" t="s">
        <v>9483</v>
      </c>
    </row>
    <row r="1794" spans="2:15" hidden="1">
      <c r="B1794" s="9">
        <v>22</v>
      </c>
      <c r="C1794" s="10" t="s">
        <v>396</v>
      </c>
      <c r="D1794" s="11" t="s">
        <v>477</v>
      </c>
      <c r="E1794" s="12">
        <v>8</v>
      </c>
      <c r="F1794" s="13" t="s">
        <v>634</v>
      </c>
      <c r="G1794" s="11" t="s">
        <v>2028</v>
      </c>
      <c r="H1794" s="14">
        <v>7</v>
      </c>
      <c r="I1794" s="15" t="s">
        <v>2448</v>
      </c>
      <c r="J1794" s="19" t="s">
        <v>9484</v>
      </c>
      <c r="K1794" s="109" t="s">
        <v>9460</v>
      </c>
      <c r="L1794" s="109" t="s">
        <v>9485</v>
      </c>
      <c r="M1794" s="6" t="s">
        <v>9259</v>
      </c>
      <c r="N1794" s="6" t="s">
        <v>9486</v>
      </c>
      <c r="O1794" s="6" t="s">
        <v>9487</v>
      </c>
    </row>
    <row r="1795" spans="2:15" hidden="1">
      <c r="B1795" s="9">
        <v>22</v>
      </c>
      <c r="C1795" s="10" t="s">
        <v>396</v>
      </c>
      <c r="D1795" s="11" t="s">
        <v>477</v>
      </c>
      <c r="E1795" s="12">
        <v>8</v>
      </c>
      <c r="F1795" s="13" t="s">
        <v>634</v>
      </c>
      <c r="G1795" s="11" t="s">
        <v>2028</v>
      </c>
      <c r="H1795" s="14">
        <v>8</v>
      </c>
      <c r="I1795" s="15" t="s">
        <v>2487</v>
      </c>
      <c r="J1795" s="19" t="s">
        <v>9488</v>
      </c>
      <c r="K1795" s="109" t="s">
        <v>9460</v>
      </c>
      <c r="L1795" s="109" t="s">
        <v>9489</v>
      </c>
      <c r="M1795" s="6" t="s">
        <v>9259</v>
      </c>
      <c r="N1795" s="6" t="s">
        <v>9490</v>
      </c>
      <c r="O1795" s="6" t="s">
        <v>9491</v>
      </c>
    </row>
    <row r="1796" spans="2:15" hidden="1">
      <c r="B1796" s="9">
        <v>22</v>
      </c>
      <c r="C1796" s="10" t="s">
        <v>396</v>
      </c>
      <c r="D1796" s="11" t="s">
        <v>477</v>
      </c>
      <c r="E1796" s="12">
        <v>8</v>
      </c>
      <c r="F1796" s="13" t="s">
        <v>634</v>
      </c>
      <c r="G1796" s="11" t="s">
        <v>2028</v>
      </c>
      <c r="H1796" s="14">
        <v>9</v>
      </c>
      <c r="I1796" s="15" t="s">
        <v>2518</v>
      </c>
      <c r="J1796" s="19" t="s">
        <v>9492</v>
      </c>
      <c r="K1796" s="109" t="s">
        <v>9460</v>
      </c>
      <c r="L1796" s="109" t="s">
        <v>9493</v>
      </c>
      <c r="M1796" s="6" t="s">
        <v>9259</v>
      </c>
      <c r="N1796" s="6" t="s">
        <v>9494</v>
      </c>
      <c r="O1796" s="6" t="s">
        <v>9495</v>
      </c>
    </row>
    <row r="1797" spans="2:15" hidden="1">
      <c r="B1797" s="9">
        <v>22</v>
      </c>
      <c r="C1797" s="10" t="s">
        <v>396</v>
      </c>
      <c r="D1797" s="11" t="s">
        <v>477</v>
      </c>
      <c r="E1797" s="12">
        <v>9</v>
      </c>
      <c r="F1797" s="13" t="s">
        <v>396</v>
      </c>
      <c r="G1797" s="11" t="s">
        <v>2029</v>
      </c>
      <c r="H1797" s="14">
        <v>1</v>
      </c>
      <c r="I1797" s="15" t="s">
        <v>2606</v>
      </c>
      <c r="J1797" s="19" t="s">
        <v>9496</v>
      </c>
      <c r="K1797" s="109" t="s">
        <v>9497</v>
      </c>
      <c r="L1797" s="109" t="s">
        <v>9498</v>
      </c>
      <c r="M1797" s="6" t="s">
        <v>9259</v>
      </c>
      <c r="N1797" s="6" t="s">
        <v>9499</v>
      </c>
      <c r="O1797" s="6" t="s">
        <v>9500</v>
      </c>
    </row>
    <row r="1798" spans="2:15" hidden="1">
      <c r="B1798" s="9">
        <v>22</v>
      </c>
      <c r="C1798" s="10" t="s">
        <v>396</v>
      </c>
      <c r="D1798" s="11" t="s">
        <v>477</v>
      </c>
      <c r="E1798" s="12">
        <v>9</v>
      </c>
      <c r="F1798" s="13" t="s">
        <v>396</v>
      </c>
      <c r="G1798" s="11" t="s">
        <v>2029</v>
      </c>
      <c r="H1798" s="14">
        <v>2</v>
      </c>
      <c r="I1798" s="15" t="s">
        <v>521</v>
      </c>
      <c r="J1798" s="19" t="s">
        <v>9501</v>
      </c>
      <c r="K1798" s="109" t="s">
        <v>9497</v>
      </c>
      <c r="L1798" s="109" t="s">
        <v>9502</v>
      </c>
      <c r="M1798" s="6" t="s">
        <v>9259</v>
      </c>
      <c r="N1798" s="6" t="s">
        <v>9503</v>
      </c>
      <c r="O1798" s="6" t="s">
        <v>9504</v>
      </c>
    </row>
    <row r="1799" spans="2:15" hidden="1">
      <c r="B1799" s="9">
        <v>22</v>
      </c>
      <c r="C1799" s="10" t="s">
        <v>396</v>
      </c>
      <c r="D1799" s="11" t="s">
        <v>477</v>
      </c>
      <c r="E1799" s="12">
        <v>9</v>
      </c>
      <c r="F1799" s="13" t="s">
        <v>396</v>
      </c>
      <c r="G1799" s="11" t="s">
        <v>2029</v>
      </c>
      <c r="H1799" s="14">
        <v>3</v>
      </c>
      <c r="I1799" s="15" t="s">
        <v>2154</v>
      </c>
      <c r="J1799" s="19" t="s">
        <v>9505</v>
      </c>
      <c r="K1799" s="109" t="s">
        <v>9497</v>
      </c>
      <c r="L1799" s="109" t="s">
        <v>9506</v>
      </c>
      <c r="M1799" s="6" t="s">
        <v>9259</v>
      </c>
      <c r="N1799" s="6" t="s">
        <v>9507</v>
      </c>
      <c r="O1799" s="6" t="s">
        <v>9508</v>
      </c>
    </row>
    <row r="1800" spans="2:15" hidden="1">
      <c r="B1800" s="9">
        <v>22</v>
      </c>
      <c r="C1800" s="10" t="s">
        <v>396</v>
      </c>
      <c r="D1800" s="11" t="s">
        <v>477</v>
      </c>
      <c r="E1800" s="12">
        <v>9</v>
      </c>
      <c r="F1800" s="13" t="s">
        <v>396</v>
      </c>
      <c r="G1800" s="11" t="s">
        <v>2029</v>
      </c>
      <c r="H1800" s="14">
        <v>4</v>
      </c>
      <c r="I1800" s="15" t="s">
        <v>2225</v>
      </c>
      <c r="J1800" s="19" t="s">
        <v>9509</v>
      </c>
      <c r="K1800" s="109" t="s">
        <v>9497</v>
      </c>
      <c r="L1800" s="109" t="s">
        <v>9510</v>
      </c>
      <c r="M1800" s="6" t="s">
        <v>9259</v>
      </c>
      <c r="N1800" s="6" t="s">
        <v>9511</v>
      </c>
      <c r="O1800" s="6" t="s">
        <v>9512</v>
      </c>
    </row>
    <row r="1801" spans="2:15" hidden="1">
      <c r="B1801" s="9">
        <v>22</v>
      </c>
      <c r="C1801" s="10" t="s">
        <v>396</v>
      </c>
      <c r="D1801" s="11" t="s">
        <v>477</v>
      </c>
      <c r="E1801" s="12">
        <v>9</v>
      </c>
      <c r="F1801" s="13" t="s">
        <v>396</v>
      </c>
      <c r="G1801" s="11" t="s">
        <v>2029</v>
      </c>
      <c r="H1801" s="14">
        <v>5</v>
      </c>
      <c r="I1801" s="15" t="s">
        <v>2291</v>
      </c>
      <c r="J1801" s="19" t="s">
        <v>9513</v>
      </c>
      <c r="K1801" s="109" t="s">
        <v>9497</v>
      </c>
      <c r="L1801" s="109" t="s">
        <v>9514</v>
      </c>
      <c r="M1801" s="6" t="s">
        <v>9259</v>
      </c>
      <c r="N1801" s="6" t="s">
        <v>9515</v>
      </c>
      <c r="O1801" s="6" t="s">
        <v>9516</v>
      </c>
    </row>
    <row r="1802" spans="2:15" hidden="1">
      <c r="B1802" s="9">
        <v>22</v>
      </c>
      <c r="C1802" s="10" t="s">
        <v>396</v>
      </c>
      <c r="D1802" s="11" t="s">
        <v>477</v>
      </c>
      <c r="E1802" s="12">
        <v>9</v>
      </c>
      <c r="F1802" s="13" t="s">
        <v>396</v>
      </c>
      <c r="G1802" s="11" t="s">
        <v>2029</v>
      </c>
      <c r="H1802" s="14">
        <v>6</v>
      </c>
      <c r="I1802" s="15" t="s">
        <v>1153</v>
      </c>
      <c r="J1802" s="19" t="s">
        <v>9517</v>
      </c>
      <c r="K1802" s="109" t="s">
        <v>9497</v>
      </c>
      <c r="L1802" s="109" t="s">
        <v>9518</v>
      </c>
      <c r="M1802" s="6" t="s">
        <v>9259</v>
      </c>
      <c r="N1802" s="6" t="s">
        <v>9519</v>
      </c>
      <c r="O1802" s="6" t="s">
        <v>9520</v>
      </c>
    </row>
    <row r="1803" spans="2:15" hidden="1">
      <c r="B1803" s="9">
        <v>22</v>
      </c>
      <c r="C1803" s="10" t="s">
        <v>396</v>
      </c>
      <c r="D1803" s="11" t="s">
        <v>477</v>
      </c>
      <c r="E1803" s="12">
        <v>9</v>
      </c>
      <c r="F1803" s="13" t="s">
        <v>396</v>
      </c>
      <c r="G1803" s="11" t="s">
        <v>2029</v>
      </c>
      <c r="H1803" s="14">
        <v>7</v>
      </c>
      <c r="I1803" s="15" t="s">
        <v>2406</v>
      </c>
      <c r="J1803" s="19" t="s">
        <v>9521</v>
      </c>
      <c r="K1803" s="109" t="s">
        <v>9497</v>
      </c>
      <c r="L1803" s="109" t="s">
        <v>9522</v>
      </c>
      <c r="M1803" s="6" t="s">
        <v>9259</v>
      </c>
      <c r="N1803" s="6" t="s">
        <v>9523</v>
      </c>
      <c r="O1803" s="6" t="s">
        <v>9524</v>
      </c>
    </row>
    <row r="1804" spans="2:15" hidden="1">
      <c r="B1804" s="9">
        <v>22</v>
      </c>
      <c r="C1804" s="10" t="s">
        <v>396</v>
      </c>
      <c r="D1804" s="11" t="s">
        <v>477</v>
      </c>
      <c r="E1804" s="12">
        <v>9</v>
      </c>
      <c r="F1804" s="13" t="s">
        <v>396</v>
      </c>
      <c r="G1804" s="11" t="s">
        <v>2029</v>
      </c>
      <c r="H1804" s="14">
        <v>8</v>
      </c>
      <c r="I1804" s="15" t="s">
        <v>2449</v>
      </c>
      <c r="J1804" s="19" t="s">
        <v>9525</v>
      </c>
      <c r="K1804" s="109" t="s">
        <v>9497</v>
      </c>
      <c r="L1804" s="109" t="s">
        <v>9526</v>
      </c>
      <c r="M1804" s="6" t="s">
        <v>9259</v>
      </c>
      <c r="N1804" s="6" t="s">
        <v>9527</v>
      </c>
      <c r="O1804" s="6" t="s">
        <v>9528</v>
      </c>
    </row>
    <row r="1805" spans="2:15" hidden="1">
      <c r="B1805" s="9">
        <v>22</v>
      </c>
      <c r="C1805" s="10" t="s">
        <v>396</v>
      </c>
      <c r="D1805" s="11" t="s">
        <v>477</v>
      </c>
      <c r="E1805" s="12">
        <v>9</v>
      </c>
      <c r="F1805" s="13" t="s">
        <v>396</v>
      </c>
      <c r="G1805" s="11" t="s">
        <v>2029</v>
      </c>
      <c r="H1805" s="14">
        <v>9</v>
      </c>
      <c r="I1805" s="15" t="s">
        <v>2488</v>
      </c>
      <c r="J1805" s="19" t="s">
        <v>9529</v>
      </c>
      <c r="K1805" s="109" t="s">
        <v>9497</v>
      </c>
      <c r="L1805" s="109" t="s">
        <v>9530</v>
      </c>
      <c r="M1805" s="6" t="s">
        <v>9259</v>
      </c>
      <c r="N1805" s="6" t="s">
        <v>9531</v>
      </c>
      <c r="O1805" s="6" t="s">
        <v>9532</v>
      </c>
    </row>
    <row r="1806" spans="2:15" hidden="1">
      <c r="B1806" s="9">
        <v>22</v>
      </c>
      <c r="C1806" s="10" t="s">
        <v>396</v>
      </c>
      <c r="D1806" s="11" t="s">
        <v>477</v>
      </c>
      <c r="E1806" s="12">
        <v>9</v>
      </c>
      <c r="F1806" s="13" t="s">
        <v>396</v>
      </c>
      <c r="G1806" s="11" t="s">
        <v>2029</v>
      </c>
      <c r="H1806" s="14">
        <v>10</v>
      </c>
      <c r="I1806" s="15" t="s">
        <v>2519</v>
      </c>
      <c r="J1806" s="19" t="s">
        <v>9533</v>
      </c>
      <c r="K1806" s="109" t="s">
        <v>9497</v>
      </c>
      <c r="L1806" s="109" t="s">
        <v>9534</v>
      </c>
      <c r="M1806" s="6" t="s">
        <v>9259</v>
      </c>
      <c r="N1806" s="6" t="s">
        <v>9535</v>
      </c>
      <c r="O1806" s="6" t="s">
        <v>9536</v>
      </c>
    </row>
    <row r="1807" spans="2:15" hidden="1">
      <c r="B1807" s="9">
        <v>22</v>
      </c>
      <c r="C1807" s="10" t="s">
        <v>396</v>
      </c>
      <c r="D1807" s="11" t="s">
        <v>477</v>
      </c>
      <c r="E1807" s="12">
        <v>9</v>
      </c>
      <c r="F1807" s="13" t="s">
        <v>396</v>
      </c>
      <c r="G1807" s="11" t="s">
        <v>2029</v>
      </c>
      <c r="H1807" s="14">
        <v>11</v>
      </c>
      <c r="I1807" s="15" t="s">
        <v>2549</v>
      </c>
      <c r="J1807" s="19" t="s">
        <v>9537</v>
      </c>
      <c r="K1807" s="109" t="s">
        <v>9497</v>
      </c>
      <c r="L1807" s="109" t="s">
        <v>9538</v>
      </c>
      <c r="M1807" s="6" t="s">
        <v>9259</v>
      </c>
      <c r="N1807" s="6" t="s">
        <v>9539</v>
      </c>
      <c r="O1807" s="6" t="s">
        <v>9540</v>
      </c>
    </row>
    <row r="1808" spans="2:15" hidden="1">
      <c r="B1808" s="9">
        <v>22</v>
      </c>
      <c r="C1808" s="10" t="s">
        <v>396</v>
      </c>
      <c r="D1808" s="11" t="s">
        <v>477</v>
      </c>
      <c r="E1808" s="12">
        <v>9</v>
      </c>
      <c r="F1808" s="13" t="s">
        <v>396</v>
      </c>
      <c r="G1808" s="11" t="s">
        <v>2029</v>
      </c>
      <c r="H1808" s="14">
        <v>12</v>
      </c>
      <c r="I1808" s="15" t="s">
        <v>1582</v>
      </c>
      <c r="J1808" s="19" t="s">
        <v>9541</v>
      </c>
      <c r="K1808" s="109" t="s">
        <v>9497</v>
      </c>
      <c r="L1808" s="109" t="s">
        <v>9542</v>
      </c>
      <c r="M1808" s="6" t="s">
        <v>9259</v>
      </c>
      <c r="N1808" s="6" t="s">
        <v>9543</v>
      </c>
      <c r="O1808" s="6" t="s">
        <v>9544</v>
      </c>
    </row>
    <row r="1809" spans="2:15" hidden="1">
      <c r="B1809" s="9">
        <v>22</v>
      </c>
      <c r="C1809" s="10" t="s">
        <v>396</v>
      </c>
      <c r="D1809" s="11" t="s">
        <v>477</v>
      </c>
      <c r="E1809" s="12">
        <v>9</v>
      </c>
      <c r="F1809" s="13" t="s">
        <v>396</v>
      </c>
      <c r="G1809" s="11" t="s">
        <v>2029</v>
      </c>
      <c r="H1809" s="14">
        <v>13</v>
      </c>
      <c r="I1809" s="15" t="s">
        <v>2583</v>
      </c>
      <c r="J1809" s="19" t="s">
        <v>9545</v>
      </c>
      <c r="K1809" s="109" t="s">
        <v>9497</v>
      </c>
      <c r="L1809" s="109" t="s">
        <v>9546</v>
      </c>
      <c r="M1809" s="6" t="s">
        <v>9259</v>
      </c>
      <c r="N1809" s="6" t="s">
        <v>9547</v>
      </c>
      <c r="O1809" s="6" t="s">
        <v>9548</v>
      </c>
    </row>
    <row r="1810" spans="2:15" hidden="1">
      <c r="B1810" s="9">
        <v>22</v>
      </c>
      <c r="C1810" s="10" t="s">
        <v>396</v>
      </c>
      <c r="D1810" s="11" t="s">
        <v>477</v>
      </c>
      <c r="E1810" s="12">
        <v>9</v>
      </c>
      <c r="F1810" s="13" t="s">
        <v>396</v>
      </c>
      <c r="G1810" s="11" t="s">
        <v>2029</v>
      </c>
      <c r="H1810" s="14">
        <v>14</v>
      </c>
      <c r="I1810" s="15" t="s">
        <v>2595</v>
      </c>
      <c r="J1810" s="19" t="s">
        <v>9549</v>
      </c>
      <c r="K1810" s="109" t="s">
        <v>9497</v>
      </c>
      <c r="L1810" s="109" t="s">
        <v>9550</v>
      </c>
      <c r="M1810" s="6" t="s">
        <v>9259</v>
      </c>
      <c r="N1810" s="6" t="s">
        <v>9551</v>
      </c>
      <c r="O1810" s="6" t="s">
        <v>9552</v>
      </c>
    </row>
    <row r="1811" spans="2:15" hidden="1">
      <c r="B1811" s="9">
        <v>22</v>
      </c>
      <c r="C1811" s="10" t="s">
        <v>396</v>
      </c>
      <c r="D1811" s="11" t="s">
        <v>477</v>
      </c>
      <c r="E1811" s="12">
        <v>10</v>
      </c>
      <c r="F1811" s="13" t="s">
        <v>663</v>
      </c>
      <c r="G1811" s="11" t="s">
        <v>2030</v>
      </c>
      <c r="H1811" s="14">
        <v>1</v>
      </c>
      <c r="I1811" s="15" t="s">
        <v>663</v>
      </c>
      <c r="J1811" s="19" t="s">
        <v>9553</v>
      </c>
      <c r="K1811" s="109" t="s">
        <v>9554</v>
      </c>
      <c r="L1811" s="109" t="s">
        <v>9555</v>
      </c>
      <c r="M1811" s="6" t="s">
        <v>9259</v>
      </c>
      <c r="N1811" s="6" t="s">
        <v>9556</v>
      </c>
      <c r="O1811" s="6" t="s">
        <v>9557</v>
      </c>
    </row>
    <row r="1812" spans="2:15" hidden="1">
      <c r="B1812" s="9">
        <v>22</v>
      </c>
      <c r="C1812" s="10" t="s">
        <v>396</v>
      </c>
      <c r="D1812" s="11" t="s">
        <v>477</v>
      </c>
      <c r="E1812" s="12">
        <v>10</v>
      </c>
      <c r="F1812" s="13" t="s">
        <v>663</v>
      </c>
      <c r="G1812" s="11" t="s">
        <v>2030</v>
      </c>
      <c r="H1812" s="14">
        <v>2</v>
      </c>
      <c r="I1812" s="15" t="s">
        <v>2081</v>
      </c>
      <c r="J1812" s="19" t="s">
        <v>9558</v>
      </c>
      <c r="K1812" s="109" t="s">
        <v>9554</v>
      </c>
      <c r="L1812" s="109" t="s">
        <v>9559</v>
      </c>
      <c r="M1812" s="6" t="s">
        <v>9259</v>
      </c>
      <c r="N1812" s="6" t="s">
        <v>9560</v>
      </c>
      <c r="O1812" s="6" t="s">
        <v>9561</v>
      </c>
    </row>
    <row r="1813" spans="2:15" hidden="1">
      <c r="B1813" s="9">
        <v>22</v>
      </c>
      <c r="C1813" s="10" t="s">
        <v>396</v>
      </c>
      <c r="D1813" s="11" t="s">
        <v>477</v>
      </c>
      <c r="E1813" s="12">
        <v>10</v>
      </c>
      <c r="F1813" s="13" t="s">
        <v>663</v>
      </c>
      <c r="G1813" s="11" t="s">
        <v>2030</v>
      </c>
      <c r="H1813" s="14">
        <v>3</v>
      </c>
      <c r="I1813" s="15" t="s">
        <v>2155</v>
      </c>
      <c r="J1813" s="19" t="s">
        <v>9562</v>
      </c>
      <c r="K1813" s="109" t="s">
        <v>9554</v>
      </c>
      <c r="L1813" s="109" t="s">
        <v>9563</v>
      </c>
      <c r="M1813" s="6" t="s">
        <v>9259</v>
      </c>
      <c r="N1813" s="6" t="s">
        <v>9564</v>
      </c>
      <c r="O1813" s="6" t="s">
        <v>9565</v>
      </c>
    </row>
    <row r="1814" spans="2:15" hidden="1">
      <c r="B1814" s="9">
        <v>22</v>
      </c>
      <c r="C1814" s="10" t="s">
        <v>396</v>
      </c>
      <c r="D1814" s="11" t="s">
        <v>477</v>
      </c>
      <c r="E1814" s="12">
        <v>10</v>
      </c>
      <c r="F1814" s="13" t="s">
        <v>663</v>
      </c>
      <c r="G1814" s="11" t="s">
        <v>2030</v>
      </c>
      <c r="H1814" s="14">
        <v>4</v>
      </c>
      <c r="I1814" s="15" t="s">
        <v>2226</v>
      </c>
      <c r="J1814" s="19" t="s">
        <v>9566</v>
      </c>
      <c r="K1814" s="109" t="s">
        <v>9554</v>
      </c>
      <c r="L1814" s="109" t="s">
        <v>9567</v>
      </c>
      <c r="M1814" s="6" t="s">
        <v>9259</v>
      </c>
      <c r="N1814" s="6" t="s">
        <v>9568</v>
      </c>
      <c r="O1814" s="6" t="s">
        <v>9569</v>
      </c>
    </row>
    <row r="1815" spans="2:15" hidden="1">
      <c r="B1815" s="9">
        <v>22</v>
      </c>
      <c r="C1815" s="10" t="s">
        <v>396</v>
      </c>
      <c r="D1815" s="11" t="s">
        <v>477</v>
      </c>
      <c r="E1815" s="12">
        <v>10</v>
      </c>
      <c r="F1815" s="13" t="s">
        <v>663</v>
      </c>
      <c r="G1815" s="11" t="s">
        <v>2030</v>
      </c>
      <c r="H1815" s="14">
        <v>5</v>
      </c>
      <c r="I1815" s="15" t="s">
        <v>2353</v>
      </c>
      <c r="J1815" s="19" t="s">
        <v>9570</v>
      </c>
      <c r="K1815" s="109" t="s">
        <v>9554</v>
      </c>
      <c r="L1815" s="109" t="s">
        <v>9571</v>
      </c>
      <c r="M1815" s="6" t="s">
        <v>9259</v>
      </c>
      <c r="N1815" s="6" t="s">
        <v>9572</v>
      </c>
      <c r="O1815" s="6" t="s">
        <v>9573</v>
      </c>
    </row>
    <row r="1816" spans="2:15" hidden="1">
      <c r="B1816" s="9">
        <v>23</v>
      </c>
      <c r="C1816" s="10" t="s">
        <v>406</v>
      </c>
      <c r="D1816" s="11" t="s">
        <v>478</v>
      </c>
      <c r="E1816" s="12">
        <v>1</v>
      </c>
      <c r="F1816" s="13" t="s">
        <v>406</v>
      </c>
      <c r="G1816" s="11" t="s">
        <v>2031</v>
      </c>
      <c r="H1816" s="14">
        <v>1</v>
      </c>
      <c r="I1816" s="15" t="s">
        <v>406</v>
      </c>
      <c r="J1816" s="19" t="s">
        <v>9574</v>
      </c>
      <c r="K1816" s="109" t="s">
        <v>9575</v>
      </c>
      <c r="L1816" s="109" t="s">
        <v>9575</v>
      </c>
      <c r="M1816" s="6" t="s">
        <v>9576</v>
      </c>
      <c r="N1816" s="6" t="s">
        <v>9577</v>
      </c>
      <c r="O1816" s="6" t="s">
        <v>9578</v>
      </c>
    </row>
    <row r="1817" spans="2:15" hidden="1">
      <c r="B1817" s="9">
        <v>23</v>
      </c>
      <c r="C1817" s="10" t="s">
        <v>406</v>
      </c>
      <c r="D1817" s="11" t="s">
        <v>478</v>
      </c>
      <c r="E1817" s="12">
        <v>1</v>
      </c>
      <c r="F1817" s="13" t="s">
        <v>406</v>
      </c>
      <c r="G1817" s="11" t="s">
        <v>2031</v>
      </c>
      <c r="H1817" s="14">
        <v>2</v>
      </c>
      <c r="I1817" s="15" t="s">
        <v>671</v>
      </c>
      <c r="J1817" s="19" t="s">
        <v>9579</v>
      </c>
      <c r="K1817" s="109" t="s">
        <v>9575</v>
      </c>
      <c r="L1817" s="109" t="s">
        <v>9580</v>
      </c>
      <c r="M1817" s="6" t="s">
        <v>9576</v>
      </c>
      <c r="N1817" s="6" t="s">
        <v>9581</v>
      </c>
      <c r="O1817" s="6" t="s">
        <v>9582</v>
      </c>
    </row>
    <row r="1818" spans="2:15" hidden="1">
      <c r="B1818" s="9">
        <v>23</v>
      </c>
      <c r="C1818" s="10" t="s">
        <v>406</v>
      </c>
      <c r="D1818" s="11" t="s">
        <v>478</v>
      </c>
      <c r="E1818" s="12">
        <v>1</v>
      </c>
      <c r="F1818" s="13" t="s">
        <v>406</v>
      </c>
      <c r="G1818" s="11" t="s">
        <v>2031</v>
      </c>
      <c r="H1818" s="14">
        <v>3</v>
      </c>
      <c r="I1818" s="15" t="s">
        <v>2156</v>
      </c>
      <c r="J1818" s="19" t="s">
        <v>9583</v>
      </c>
      <c r="K1818" s="109" t="s">
        <v>9575</v>
      </c>
      <c r="L1818" s="109" t="s">
        <v>9584</v>
      </c>
      <c r="M1818" s="6" t="s">
        <v>9576</v>
      </c>
      <c r="N1818" s="6" t="s">
        <v>9585</v>
      </c>
      <c r="O1818" s="6" t="s">
        <v>9586</v>
      </c>
    </row>
    <row r="1819" spans="2:15" hidden="1">
      <c r="B1819" s="9">
        <v>23</v>
      </c>
      <c r="C1819" s="10" t="s">
        <v>406</v>
      </c>
      <c r="D1819" s="11" t="s">
        <v>478</v>
      </c>
      <c r="E1819" s="12">
        <v>1</v>
      </c>
      <c r="F1819" s="13" t="s">
        <v>406</v>
      </c>
      <c r="G1819" s="11" t="s">
        <v>2031</v>
      </c>
      <c r="H1819" s="14">
        <v>4</v>
      </c>
      <c r="I1819" s="15" t="s">
        <v>2227</v>
      </c>
      <c r="J1819" s="19" t="s">
        <v>9587</v>
      </c>
      <c r="K1819" s="109" t="s">
        <v>9575</v>
      </c>
      <c r="L1819" s="109" t="s">
        <v>9588</v>
      </c>
      <c r="M1819" s="6" t="s">
        <v>9576</v>
      </c>
      <c r="N1819" s="6" t="s">
        <v>9589</v>
      </c>
      <c r="O1819" s="6" t="s">
        <v>9590</v>
      </c>
    </row>
    <row r="1820" spans="2:15" hidden="1">
      <c r="B1820" s="9">
        <v>23</v>
      </c>
      <c r="C1820" s="10" t="s">
        <v>406</v>
      </c>
      <c r="D1820" s="11" t="s">
        <v>478</v>
      </c>
      <c r="E1820" s="12">
        <v>1</v>
      </c>
      <c r="F1820" s="13" t="s">
        <v>406</v>
      </c>
      <c r="G1820" s="11" t="s">
        <v>2031</v>
      </c>
      <c r="H1820" s="14">
        <v>5</v>
      </c>
      <c r="I1820" s="15" t="s">
        <v>2354</v>
      </c>
      <c r="J1820" s="19" t="s">
        <v>9591</v>
      </c>
      <c r="K1820" s="109" t="s">
        <v>9575</v>
      </c>
      <c r="L1820" s="109" t="s">
        <v>9592</v>
      </c>
      <c r="M1820" s="6" t="s">
        <v>9576</v>
      </c>
      <c r="N1820" s="6" t="s">
        <v>9593</v>
      </c>
      <c r="O1820" s="6" t="s">
        <v>9594</v>
      </c>
    </row>
    <row r="1821" spans="2:15" hidden="1">
      <c r="B1821" s="9">
        <v>23</v>
      </c>
      <c r="C1821" s="10" t="s">
        <v>406</v>
      </c>
      <c r="D1821" s="11" t="s">
        <v>478</v>
      </c>
      <c r="E1821" s="12">
        <v>1</v>
      </c>
      <c r="F1821" s="13" t="s">
        <v>406</v>
      </c>
      <c r="G1821" s="11" t="s">
        <v>2031</v>
      </c>
      <c r="H1821" s="14">
        <v>6</v>
      </c>
      <c r="I1821" s="15" t="s">
        <v>2450</v>
      </c>
      <c r="J1821" s="19" t="s">
        <v>9595</v>
      </c>
      <c r="K1821" s="109" t="s">
        <v>9575</v>
      </c>
      <c r="L1821" s="109" t="s">
        <v>9596</v>
      </c>
      <c r="M1821" s="6" t="s">
        <v>9576</v>
      </c>
      <c r="N1821" s="6" t="s">
        <v>9597</v>
      </c>
      <c r="O1821" s="6" t="s">
        <v>9598</v>
      </c>
    </row>
    <row r="1822" spans="2:15" hidden="1">
      <c r="B1822" s="9">
        <v>23</v>
      </c>
      <c r="C1822" s="10" t="s">
        <v>406</v>
      </c>
      <c r="D1822" s="11" t="s">
        <v>478</v>
      </c>
      <c r="E1822" s="12">
        <v>1</v>
      </c>
      <c r="F1822" s="13" t="s">
        <v>406</v>
      </c>
      <c r="G1822" s="11" t="s">
        <v>2031</v>
      </c>
      <c r="H1822" s="14">
        <v>7</v>
      </c>
      <c r="I1822" s="15" t="s">
        <v>1756</v>
      </c>
      <c r="J1822" s="19" t="s">
        <v>9599</v>
      </c>
      <c r="K1822" s="109" t="s">
        <v>9575</v>
      </c>
      <c r="L1822" s="109" t="s">
        <v>9600</v>
      </c>
      <c r="M1822" s="6" t="s">
        <v>9576</v>
      </c>
      <c r="N1822" s="6" t="s">
        <v>9601</v>
      </c>
      <c r="O1822" s="6" t="s">
        <v>9602</v>
      </c>
    </row>
    <row r="1823" spans="2:15" hidden="1">
      <c r="B1823" s="9">
        <v>23</v>
      </c>
      <c r="C1823" s="10" t="s">
        <v>406</v>
      </c>
      <c r="D1823" s="11" t="s">
        <v>478</v>
      </c>
      <c r="E1823" s="12">
        <v>1</v>
      </c>
      <c r="F1823" s="13" t="s">
        <v>406</v>
      </c>
      <c r="G1823" s="11" t="s">
        <v>2031</v>
      </c>
      <c r="H1823" s="14">
        <v>8</v>
      </c>
      <c r="I1823" s="15" t="s">
        <v>2520</v>
      </c>
      <c r="J1823" s="19" t="s">
        <v>9603</v>
      </c>
      <c r="K1823" s="109" t="s">
        <v>9575</v>
      </c>
      <c r="L1823" s="109" t="s">
        <v>9604</v>
      </c>
      <c r="M1823" s="6" t="s">
        <v>9576</v>
      </c>
      <c r="N1823" s="6" t="s">
        <v>9605</v>
      </c>
      <c r="O1823" s="6" t="s">
        <v>9606</v>
      </c>
    </row>
    <row r="1824" spans="2:15" hidden="1">
      <c r="B1824" s="9">
        <v>23</v>
      </c>
      <c r="C1824" s="10" t="s">
        <v>406</v>
      </c>
      <c r="D1824" s="11" t="s">
        <v>478</v>
      </c>
      <c r="E1824" s="12">
        <v>1</v>
      </c>
      <c r="F1824" s="13" t="s">
        <v>406</v>
      </c>
      <c r="G1824" s="11" t="s">
        <v>2031</v>
      </c>
      <c r="H1824" s="14">
        <v>9</v>
      </c>
      <c r="I1824" s="15" t="s">
        <v>2550</v>
      </c>
      <c r="J1824" s="19" t="s">
        <v>9607</v>
      </c>
      <c r="K1824" s="109" t="s">
        <v>9575</v>
      </c>
      <c r="L1824" s="109" t="s">
        <v>9608</v>
      </c>
      <c r="M1824" s="6" t="s">
        <v>9576</v>
      </c>
      <c r="N1824" s="6" t="s">
        <v>9609</v>
      </c>
      <c r="O1824" s="6" t="s">
        <v>9610</v>
      </c>
    </row>
    <row r="1825" spans="2:15" hidden="1">
      <c r="B1825" s="9">
        <v>23</v>
      </c>
      <c r="C1825" s="10" t="s">
        <v>406</v>
      </c>
      <c r="D1825" s="11" t="s">
        <v>478</v>
      </c>
      <c r="E1825" s="12">
        <v>1</v>
      </c>
      <c r="F1825" s="13" t="s">
        <v>406</v>
      </c>
      <c r="G1825" s="11" t="s">
        <v>2031</v>
      </c>
      <c r="H1825" s="14">
        <v>10</v>
      </c>
      <c r="I1825" s="15" t="s">
        <v>2292</v>
      </c>
      <c r="J1825" s="19" t="s">
        <v>9611</v>
      </c>
      <c r="K1825" s="109" t="s">
        <v>9575</v>
      </c>
      <c r="L1825" s="109" t="s">
        <v>9612</v>
      </c>
      <c r="M1825" s="6" t="s">
        <v>9576</v>
      </c>
      <c r="N1825" s="6" t="s">
        <v>9613</v>
      </c>
      <c r="O1825" s="6" t="s">
        <v>9614</v>
      </c>
    </row>
    <row r="1826" spans="2:15" hidden="1">
      <c r="B1826" s="9">
        <v>23</v>
      </c>
      <c r="C1826" s="10" t="s">
        <v>406</v>
      </c>
      <c r="D1826" s="11" t="s">
        <v>478</v>
      </c>
      <c r="E1826" s="12">
        <v>1</v>
      </c>
      <c r="F1826" s="13" t="s">
        <v>406</v>
      </c>
      <c r="G1826" s="11" t="s">
        <v>2031</v>
      </c>
      <c r="H1826" s="14">
        <v>11</v>
      </c>
      <c r="I1826" s="15" t="s">
        <v>2407</v>
      </c>
      <c r="J1826" s="19" t="s">
        <v>9615</v>
      </c>
      <c r="K1826" s="109" t="s">
        <v>9575</v>
      </c>
      <c r="L1826" s="109" t="s">
        <v>9616</v>
      </c>
      <c r="M1826" s="108" t="s">
        <v>9576</v>
      </c>
      <c r="N1826" s="108" t="s">
        <v>9577</v>
      </c>
      <c r="O1826" s="108" t="s">
        <v>9578</v>
      </c>
    </row>
    <row r="1827" spans="2:15" hidden="1">
      <c r="B1827" s="9">
        <v>23</v>
      </c>
      <c r="C1827" s="10" t="s">
        <v>406</v>
      </c>
      <c r="D1827" s="11" t="s">
        <v>478</v>
      </c>
      <c r="E1827" s="12">
        <v>2</v>
      </c>
      <c r="F1827" s="13" t="s">
        <v>494</v>
      </c>
      <c r="G1827" s="11" t="s">
        <v>2032</v>
      </c>
      <c r="H1827" s="14">
        <v>1</v>
      </c>
      <c r="I1827" s="15" t="s">
        <v>494</v>
      </c>
      <c r="J1827" s="19" t="s">
        <v>9617</v>
      </c>
      <c r="K1827" s="109" t="s">
        <v>9618</v>
      </c>
      <c r="L1827" s="109" t="s">
        <v>9619</v>
      </c>
      <c r="M1827" s="6" t="s">
        <v>9576</v>
      </c>
      <c r="N1827" s="6" t="s">
        <v>9620</v>
      </c>
      <c r="O1827" s="6" t="s">
        <v>9621</v>
      </c>
    </row>
    <row r="1828" spans="2:15" hidden="1">
      <c r="B1828" s="9">
        <v>23</v>
      </c>
      <c r="C1828" s="10" t="s">
        <v>406</v>
      </c>
      <c r="D1828" s="11" t="s">
        <v>478</v>
      </c>
      <c r="E1828" s="12">
        <v>2</v>
      </c>
      <c r="F1828" s="13" t="s">
        <v>494</v>
      </c>
      <c r="G1828" s="11" t="s">
        <v>2032</v>
      </c>
      <c r="H1828" s="14">
        <v>2</v>
      </c>
      <c r="I1828" s="15" t="s">
        <v>2082</v>
      </c>
      <c r="J1828" s="19" t="s">
        <v>9622</v>
      </c>
      <c r="K1828" s="109" t="s">
        <v>9618</v>
      </c>
      <c r="L1828" s="109" t="s">
        <v>9623</v>
      </c>
      <c r="M1828" s="6" t="s">
        <v>9576</v>
      </c>
      <c r="N1828" s="6" t="s">
        <v>9624</v>
      </c>
      <c r="O1828" s="6" t="s">
        <v>9625</v>
      </c>
    </row>
    <row r="1829" spans="2:15" hidden="1">
      <c r="B1829" s="9">
        <v>23</v>
      </c>
      <c r="C1829" s="10" t="s">
        <v>406</v>
      </c>
      <c r="D1829" s="11" t="s">
        <v>478</v>
      </c>
      <c r="E1829" s="12">
        <v>2</v>
      </c>
      <c r="F1829" s="13" t="s">
        <v>494</v>
      </c>
      <c r="G1829" s="11" t="s">
        <v>2032</v>
      </c>
      <c r="H1829" s="14">
        <v>3</v>
      </c>
      <c r="I1829" s="15" t="s">
        <v>2157</v>
      </c>
      <c r="J1829" s="19" t="s">
        <v>9626</v>
      </c>
      <c r="K1829" s="109" t="s">
        <v>9618</v>
      </c>
      <c r="L1829" s="109" t="s">
        <v>9627</v>
      </c>
      <c r="M1829" s="6" t="s">
        <v>9576</v>
      </c>
      <c r="N1829" s="6" t="s">
        <v>9628</v>
      </c>
      <c r="O1829" s="6" t="s">
        <v>9629</v>
      </c>
    </row>
    <row r="1830" spans="2:15" hidden="1">
      <c r="B1830" s="9">
        <v>23</v>
      </c>
      <c r="C1830" s="10" t="s">
        <v>406</v>
      </c>
      <c r="D1830" s="11" t="s">
        <v>478</v>
      </c>
      <c r="E1830" s="12">
        <v>2</v>
      </c>
      <c r="F1830" s="13" t="s">
        <v>494</v>
      </c>
      <c r="G1830" s="11" t="s">
        <v>2032</v>
      </c>
      <c r="H1830" s="14">
        <v>4</v>
      </c>
      <c r="I1830" s="15" t="s">
        <v>2293</v>
      </c>
      <c r="J1830" s="19" t="s">
        <v>9630</v>
      </c>
      <c r="K1830" s="109" t="s">
        <v>9618</v>
      </c>
      <c r="L1830" s="109" t="s">
        <v>9631</v>
      </c>
      <c r="M1830" s="6" t="s">
        <v>9576</v>
      </c>
      <c r="N1830" s="6" t="s">
        <v>9632</v>
      </c>
      <c r="O1830" s="6" t="s">
        <v>9633</v>
      </c>
    </row>
    <row r="1831" spans="2:15" hidden="1">
      <c r="B1831" s="9">
        <v>23</v>
      </c>
      <c r="C1831" s="10" t="s">
        <v>406</v>
      </c>
      <c r="D1831" s="11" t="s">
        <v>478</v>
      </c>
      <c r="E1831" s="12">
        <v>2</v>
      </c>
      <c r="F1831" s="13" t="s">
        <v>494</v>
      </c>
      <c r="G1831" s="11" t="s">
        <v>2032</v>
      </c>
      <c r="H1831" s="14">
        <v>5</v>
      </c>
      <c r="I1831" s="15" t="s">
        <v>2355</v>
      </c>
      <c r="J1831" s="19" t="s">
        <v>9634</v>
      </c>
      <c r="K1831" s="109" t="s">
        <v>9618</v>
      </c>
      <c r="L1831" s="109" t="s">
        <v>9635</v>
      </c>
      <c r="M1831" s="6" t="s">
        <v>9576</v>
      </c>
      <c r="N1831" s="6" t="s">
        <v>9636</v>
      </c>
      <c r="O1831" s="6" t="s">
        <v>9637</v>
      </c>
    </row>
    <row r="1832" spans="2:15" hidden="1">
      <c r="B1832" s="9">
        <v>23</v>
      </c>
      <c r="C1832" s="10" t="s">
        <v>406</v>
      </c>
      <c r="D1832" s="11" t="s">
        <v>478</v>
      </c>
      <c r="E1832" s="12">
        <v>2</v>
      </c>
      <c r="F1832" s="13" t="s">
        <v>494</v>
      </c>
      <c r="G1832" s="11" t="s">
        <v>2032</v>
      </c>
      <c r="H1832" s="14">
        <v>6</v>
      </c>
      <c r="I1832" s="15" t="s">
        <v>2408</v>
      </c>
      <c r="J1832" s="19" t="s">
        <v>9638</v>
      </c>
      <c r="K1832" s="109" t="s">
        <v>9618</v>
      </c>
      <c r="L1832" s="109" t="s">
        <v>9639</v>
      </c>
      <c r="M1832" s="6" t="s">
        <v>9576</v>
      </c>
      <c r="N1832" s="6" t="s">
        <v>9640</v>
      </c>
      <c r="O1832" s="6" t="s">
        <v>9641</v>
      </c>
    </row>
    <row r="1833" spans="2:15" hidden="1">
      <c r="B1833" s="9">
        <v>23</v>
      </c>
      <c r="C1833" s="10" t="s">
        <v>406</v>
      </c>
      <c r="D1833" s="11" t="s">
        <v>478</v>
      </c>
      <c r="E1833" s="12">
        <v>3</v>
      </c>
      <c r="F1833" s="13" t="s">
        <v>513</v>
      </c>
      <c r="G1833" s="11" t="s">
        <v>2033</v>
      </c>
      <c r="H1833" s="14">
        <v>1</v>
      </c>
      <c r="I1833" s="15" t="s">
        <v>2228</v>
      </c>
      <c r="J1833" s="19" t="s">
        <v>9642</v>
      </c>
      <c r="K1833" s="109" t="s">
        <v>9643</v>
      </c>
      <c r="L1833" s="109" t="s">
        <v>9644</v>
      </c>
      <c r="M1833" s="6" t="s">
        <v>9576</v>
      </c>
      <c r="N1833" s="6" t="s">
        <v>9645</v>
      </c>
      <c r="O1833" s="6" t="s">
        <v>9646</v>
      </c>
    </row>
    <row r="1834" spans="2:15" hidden="1">
      <c r="B1834" s="9">
        <v>23</v>
      </c>
      <c r="C1834" s="10" t="s">
        <v>406</v>
      </c>
      <c r="D1834" s="11" t="s">
        <v>478</v>
      </c>
      <c r="E1834" s="12">
        <v>3</v>
      </c>
      <c r="F1834" s="13" t="s">
        <v>513</v>
      </c>
      <c r="G1834" s="11" t="s">
        <v>2033</v>
      </c>
      <c r="H1834" s="14">
        <v>2</v>
      </c>
      <c r="I1834" s="15" t="s">
        <v>2083</v>
      </c>
      <c r="J1834" s="19" t="s">
        <v>9647</v>
      </c>
      <c r="K1834" s="109" t="s">
        <v>9643</v>
      </c>
      <c r="L1834" s="109" t="s">
        <v>9648</v>
      </c>
      <c r="M1834" s="6" t="s">
        <v>9576</v>
      </c>
      <c r="N1834" s="6" t="s">
        <v>9649</v>
      </c>
      <c r="O1834" s="6" t="s">
        <v>9650</v>
      </c>
    </row>
    <row r="1835" spans="2:15" hidden="1">
      <c r="B1835" s="9">
        <v>23</v>
      </c>
      <c r="C1835" s="10" t="s">
        <v>406</v>
      </c>
      <c r="D1835" s="11" t="s">
        <v>478</v>
      </c>
      <c r="E1835" s="12">
        <v>3</v>
      </c>
      <c r="F1835" s="13" t="s">
        <v>513</v>
      </c>
      <c r="G1835" s="11" t="s">
        <v>2033</v>
      </c>
      <c r="H1835" s="14">
        <v>3</v>
      </c>
      <c r="I1835" s="15" t="s">
        <v>2158</v>
      </c>
      <c r="J1835" s="19" t="s">
        <v>9651</v>
      </c>
      <c r="K1835" s="109" t="s">
        <v>9643</v>
      </c>
      <c r="L1835" s="109" t="s">
        <v>9652</v>
      </c>
      <c r="M1835" s="6" t="s">
        <v>9576</v>
      </c>
      <c r="N1835" s="6" t="s">
        <v>9653</v>
      </c>
      <c r="O1835" s="6" t="s">
        <v>9654</v>
      </c>
    </row>
    <row r="1836" spans="2:15" hidden="1">
      <c r="B1836" s="9">
        <v>23</v>
      </c>
      <c r="C1836" s="10" t="s">
        <v>406</v>
      </c>
      <c r="D1836" s="11" t="s">
        <v>478</v>
      </c>
      <c r="E1836" s="12">
        <v>4</v>
      </c>
      <c r="F1836" s="13" t="s">
        <v>557</v>
      </c>
      <c r="G1836" s="11" t="s">
        <v>2034</v>
      </c>
      <c r="H1836" s="14">
        <v>1</v>
      </c>
      <c r="I1836" s="15" t="s">
        <v>557</v>
      </c>
      <c r="J1836" s="19" t="s">
        <v>9655</v>
      </c>
      <c r="K1836" s="109" t="s">
        <v>9656</v>
      </c>
      <c r="L1836" s="109" t="s">
        <v>9657</v>
      </c>
      <c r="M1836" s="6" t="s">
        <v>9576</v>
      </c>
      <c r="N1836" s="6" t="s">
        <v>9658</v>
      </c>
      <c r="O1836" s="6" t="s">
        <v>9659</v>
      </c>
    </row>
    <row r="1837" spans="2:15" hidden="1">
      <c r="B1837" s="9">
        <v>23</v>
      </c>
      <c r="C1837" s="10" t="s">
        <v>406</v>
      </c>
      <c r="D1837" s="11" t="s">
        <v>478</v>
      </c>
      <c r="E1837" s="12">
        <v>4</v>
      </c>
      <c r="F1837" s="13" t="s">
        <v>557</v>
      </c>
      <c r="G1837" s="11" t="s">
        <v>2034</v>
      </c>
      <c r="H1837" s="14">
        <v>2</v>
      </c>
      <c r="I1837" s="15" t="s">
        <v>2229</v>
      </c>
      <c r="J1837" s="19" t="s">
        <v>9660</v>
      </c>
      <c r="K1837" s="109" t="s">
        <v>9656</v>
      </c>
      <c r="L1837" s="109" t="s">
        <v>9661</v>
      </c>
      <c r="M1837" s="6" t="s">
        <v>9576</v>
      </c>
      <c r="N1837" s="6" t="s">
        <v>9662</v>
      </c>
      <c r="O1837" s="6" t="s">
        <v>9663</v>
      </c>
    </row>
    <row r="1838" spans="2:15" hidden="1">
      <c r="B1838" s="9">
        <v>23</v>
      </c>
      <c r="C1838" s="10" t="s">
        <v>406</v>
      </c>
      <c r="D1838" s="11" t="s">
        <v>478</v>
      </c>
      <c r="E1838" s="12">
        <v>4</v>
      </c>
      <c r="F1838" s="13" t="s">
        <v>557</v>
      </c>
      <c r="G1838" s="11" t="s">
        <v>2034</v>
      </c>
      <c r="H1838" s="14">
        <v>3</v>
      </c>
      <c r="I1838" s="15" t="s">
        <v>2084</v>
      </c>
      <c r="J1838" s="19" t="s">
        <v>9664</v>
      </c>
      <c r="K1838" s="109" t="s">
        <v>9656</v>
      </c>
      <c r="L1838" s="109" t="s">
        <v>9665</v>
      </c>
      <c r="M1838" s="6" t="s">
        <v>9576</v>
      </c>
      <c r="N1838" s="6" t="s">
        <v>9666</v>
      </c>
      <c r="O1838" s="6" t="s">
        <v>9667</v>
      </c>
    </row>
    <row r="1839" spans="2:15" hidden="1">
      <c r="B1839" s="9">
        <v>23</v>
      </c>
      <c r="C1839" s="10" t="s">
        <v>406</v>
      </c>
      <c r="D1839" s="11" t="s">
        <v>478</v>
      </c>
      <c r="E1839" s="12">
        <v>4</v>
      </c>
      <c r="F1839" s="13" t="s">
        <v>557</v>
      </c>
      <c r="G1839" s="11" t="s">
        <v>2034</v>
      </c>
      <c r="H1839" s="14">
        <v>4</v>
      </c>
      <c r="I1839" s="15" t="s">
        <v>2159</v>
      </c>
      <c r="J1839" s="19" t="s">
        <v>9668</v>
      </c>
      <c r="K1839" s="109" t="s">
        <v>9656</v>
      </c>
      <c r="L1839" s="109" t="s">
        <v>9669</v>
      </c>
      <c r="M1839" s="6" t="s">
        <v>9576</v>
      </c>
      <c r="N1839" s="6" t="s">
        <v>9670</v>
      </c>
      <c r="O1839" s="6" t="s">
        <v>9671</v>
      </c>
    </row>
    <row r="1840" spans="2:15" hidden="1">
      <c r="B1840" s="9">
        <v>23</v>
      </c>
      <c r="C1840" s="10" t="s">
        <v>406</v>
      </c>
      <c r="D1840" s="11" t="s">
        <v>478</v>
      </c>
      <c r="E1840" s="12">
        <v>4</v>
      </c>
      <c r="F1840" s="13" t="s">
        <v>557</v>
      </c>
      <c r="G1840" s="11" t="s">
        <v>2034</v>
      </c>
      <c r="H1840" s="14">
        <v>5</v>
      </c>
      <c r="I1840" s="15" t="s">
        <v>2294</v>
      </c>
      <c r="J1840" s="19" t="s">
        <v>9672</v>
      </c>
      <c r="K1840" s="109" t="s">
        <v>9656</v>
      </c>
      <c r="L1840" s="109" t="s">
        <v>9673</v>
      </c>
      <c r="M1840" s="6" t="s">
        <v>9576</v>
      </c>
      <c r="N1840" s="6" t="s">
        <v>9674</v>
      </c>
      <c r="O1840" s="6" t="s">
        <v>9675</v>
      </c>
    </row>
    <row r="1841" spans="2:15" hidden="1">
      <c r="B1841" s="9">
        <v>23</v>
      </c>
      <c r="C1841" s="10" t="s">
        <v>406</v>
      </c>
      <c r="D1841" s="11" t="s">
        <v>478</v>
      </c>
      <c r="E1841" s="12">
        <v>4</v>
      </c>
      <c r="F1841" s="13" t="s">
        <v>557</v>
      </c>
      <c r="G1841" s="11" t="s">
        <v>2034</v>
      </c>
      <c r="H1841" s="14">
        <v>6</v>
      </c>
      <c r="I1841" s="15" t="s">
        <v>2356</v>
      </c>
      <c r="J1841" s="19" t="s">
        <v>9676</v>
      </c>
      <c r="K1841" s="109" t="s">
        <v>9656</v>
      </c>
      <c r="L1841" s="109" t="s">
        <v>9677</v>
      </c>
      <c r="M1841" s="6" t="s">
        <v>9576</v>
      </c>
      <c r="N1841" s="6" t="s">
        <v>9678</v>
      </c>
      <c r="O1841" s="6" t="s">
        <v>9679</v>
      </c>
    </row>
    <row r="1842" spans="2:15" hidden="1">
      <c r="B1842" s="9">
        <v>23</v>
      </c>
      <c r="C1842" s="10" t="s">
        <v>406</v>
      </c>
      <c r="D1842" s="11" t="s">
        <v>478</v>
      </c>
      <c r="E1842" s="12">
        <v>4</v>
      </c>
      <c r="F1842" s="13" t="s">
        <v>557</v>
      </c>
      <c r="G1842" s="11" t="s">
        <v>2034</v>
      </c>
      <c r="H1842" s="14">
        <v>7</v>
      </c>
      <c r="I1842" s="15" t="s">
        <v>2451</v>
      </c>
      <c r="J1842" s="19" t="s">
        <v>9680</v>
      </c>
      <c r="K1842" s="109" t="s">
        <v>9656</v>
      </c>
      <c r="L1842" s="109" t="s">
        <v>9681</v>
      </c>
      <c r="M1842" s="6" t="s">
        <v>9576</v>
      </c>
      <c r="N1842" s="6" t="s">
        <v>9682</v>
      </c>
      <c r="O1842" s="6" t="s">
        <v>9683</v>
      </c>
    </row>
    <row r="1843" spans="2:15" hidden="1">
      <c r="B1843" s="9">
        <v>23</v>
      </c>
      <c r="C1843" s="10" t="s">
        <v>406</v>
      </c>
      <c r="D1843" s="11" t="s">
        <v>478</v>
      </c>
      <c r="E1843" s="12">
        <v>4</v>
      </c>
      <c r="F1843" s="13" t="s">
        <v>557</v>
      </c>
      <c r="G1843" s="11" t="s">
        <v>2034</v>
      </c>
      <c r="H1843" s="14">
        <v>8</v>
      </c>
      <c r="I1843" s="15" t="s">
        <v>2489</v>
      </c>
      <c r="J1843" s="19" t="s">
        <v>9684</v>
      </c>
      <c r="K1843" s="109" t="s">
        <v>9656</v>
      </c>
      <c r="L1843" s="109" t="s">
        <v>9685</v>
      </c>
      <c r="M1843" s="6" t="s">
        <v>9576</v>
      </c>
      <c r="N1843" s="6" t="s">
        <v>9686</v>
      </c>
      <c r="O1843" s="6" t="s">
        <v>9687</v>
      </c>
    </row>
    <row r="1844" spans="2:15" hidden="1">
      <c r="B1844" s="9">
        <v>24</v>
      </c>
      <c r="C1844" s="10" t="s">
        <v>416</v>
      </c>
      <c r="D1844" s="11" t="s">
        <v>479</v>
      </c>
      <c r="E1844" s="12">
        <v>1</v>
      </c>
      <c r="F1844" s="13" t="s">
        <v>416</v>
      </c>
      <c r="G1844" s="11" t="s">
        <v>2035</v>
      </c>
      <c r="H1844" s="14">
        <v>1</v>
      </c>
      <c r="I1844" s="15" t="s">
        <v>416</v>
      </c>
      <c r="J1844" s="19" t="s">
        <v>9688</v>
      </c>
      <c r="K1844" s="109" t="s">
        <v>9689</v>
      </c>
      <c r="L1844" s="109" t="s">
        <v>9689</v>
      </c>
      <c r="M1844" s="6" t="s">
        <v>9690</v>
      </c>
      <c r="N1844" s="6" t="s">
        <v>9691</v>
      </c>
      <c r="O1844" s="6" t="s">
        <v>9692</v>
      </c>
    </row>
    <row r="1845" spans="2:15" hidden="1">
      <c r="B1845" s="9">
        <v>24</v>
      </c>
      <c r="C1845" s="10" t="s">
        <v>416</v>
      </c>
      <c r="D1845" s="11" t="s">
        <v>479</v>
      </c>
      <c r="E1845" s="12">
        <v>1</v>
      </c>
      <c r="F1845" s="13" t="s">
        <v>416</v>
      </c>
      <c r="G1845" s="11" t="s">
        <v>2035</v>
      </c>
      <c r="H1845" s="14">
        <v>2</v>
      </c>
      <c r="I1845" s="15" t="s">
        <v>2085</v>
      </c>
      <c r="J1845" s="19" t="s">
        <v>9693</v>
      </c>
      <c r="K1845" s="109" t="s">
        <v>9689</v>
      </c>
      <c r="L1845" s="109" t="s">
        <v>9694</v>
      </c>
      <c r="M1845" s="6" t="s">
        <v>9690</v>
      </c>
      <c r="N1845" s="6" t="s">
        <v>9695</v>
      </c>
      <c r="O1845" s="6" t="s">
        <v>9696</v>
      </c>
    </row>
    <row r="1846" spans="2:15" hidden="1">
      <c r="B1846" s="9">
        <v>24</v>
      </c>
      <c r="C1846" s="10" t="s">
        <v>416</v>
      </c>
      <c r="D1846" s="11" t="s">
        <v>479</v>
      </c>
      <c r="E1846" s="12">
        <v>1</v>
      </c>
      <c r="F1846" s="13" t="s">
        <v>416</v>
      </c>
      <c r="G1846" s="11" t="s">
        <v>2035</v>
      </c>
      <c r="H1846" s="14">
        <v>3</v>
      </c>
      <c r="I1846" s="15" t="s">
        <v>2160</v>
      </c>
      <c r="J1846" s="19" t="s">
        <v>9697</v>
      </c>
      <c r="K1846" s="109" t="s">
        <v>9689</v>
      </c>
      <c r="L1846" s="109" t="s">
        <v>9698</v>
      </c>
      <c r="M1846" s="6" t="s">
        <v>9690</v>
      </c>
      <c r="N1846" s="6" t="s">
        <v>9699</v>
      </c>
      <c r="O1846" s="6" t="s">
        <v>9700</v>
      </c>
    </row>
    <row r="1847" spans="2:15" hidden="1">
      <c r="B1847" s="9">
        <v>24</v>
      </c>
      <c r="C1847" s="10" t="s">
        <v>416</v>
      </c>
      <c r="D1847" s="11" t="s">
        <v>479</v>
      </c>
      <c r="E1847" s="12">
        <v>1</v>
      </c>
      <c r="F1847" s="13" t="s">
        <v>416</v>
      </c>
      <c r="G1847" s="11" t="s">
        <v>2035</v>
      </c>
      <c r="H1847" s="14">
        <v>4</v>
      </c>
      <c r="I1847" s="15" t="s">
        <v>2230</v>
      </c>
      <c r="J1847" s="19" t="s">
        <v>9701</v>
      </c>
      <c r="K1847" s="109" t="s">
        <v>9689</v>
      </c>
      <c r="L1847" s="109" t="s">
        <v>9702</v>
      </c>
      <c r="M1847" s="6" t="s">
        <v>9690</v>
      </c>
      <c r="N1847" s="6" t="s">
        <v>9703</v>
      </c>
      <c r="O1847" s="6" t="s">
        <v>9704</v>
      </c>
    </row>
    <row r="1848" spans="2:15" hidden="1">
      <c r="B1848" s="9">
        <v>24</v>
      </c>
      <c r="C1848" s="10" t="s">
        <v>416</v>
      </c>
      <c r="D1848" s="11" t="s">
        <v>479</v>
      </c>
      <c r="E1848" s="12">
        <v>1</v>
      </c>
      <c r="F1848" s="13" t="s">
        <v>416</v>
      </c>
      <c r="G1848" s="11" t="s">
        <v>2035</v>
      </c>
      <c r="H1848" s="14">
        <v>5</v>
      </c>
      <c r="I1848" s="15" t="s">
        <v>2295</v>
      </c>
      <c r="J1848" s="19" t="s">
        <v>9705</v>
      </c>
      <c r="K1848" s="109" t="s">
        <v>9689</v>
      </c>
      <c r="L1848" s="109" t="s">
        <v>9706</v>
      </c>
      <c r="M1848" s="6" t="s">
        <v>9690</v>
      </c>
      <c r="N1848" s="6" t="s">
        <v>9707</v>
      </c>
      <c r="O1848" s="6" t="s">
        <v>9708</v>
      </c>
    </row>
    <row r="1849" spans="2:15" hidden="1">
      <c r="B1849" s="9">
        <v>24</v>
      </c>
      <c r="C1849" s="10" t="s">
        <v>416</v>
      </c>
      <c r="D1849" s="11" t="s">
        <v>479</v>
      </c>
      <c r="E1849" s="12">
        <v>1</v>
      </c>
      <c r="F1849" s="13" t="s">
        <v>416</v>
      </c>
      <c r="G1849" s="11" t="s">
        <v>2035</v>
      </c>
      <c r="H1849" s="14">
        <v>6</v>
      </c>
      <c r="I1849" s="15" t="s">
        <v>2357</v>
      </c>
      <c r="J1849" s="19" t="s">
        <v>9709</v>
      </c>
      <c r="K1849" s="109" t="s">
        <v>9689</v>
      </c>
      <c r="L1849" s="109" t="s">
        <v>9710</v>
      </c>
      <c r="M1849" s="6" t="s">
        <v>9690</v>
      </c>
      <c r="N1849" s="6" t="s">
        <v>9711</v>
      </c>
      <c r="O1849" s="6" t="s">
        <v>9712</v>
      </c>
    </row>
    <row r="1850" spans="2:15" hidden="1">
      <c r="B1850" s="9">
        <v>24</v>
      </c>
      <c r="C1850" s="10" t="s">
        <v>416</v>
      </c>
      <c r="D1850" s="11" t="s">
        <v>479</v>
      </c>
      <c r="E1850" s="12">
        <v>2</v>
      </c>
      <c r="F1850" s="13" t="s">
        <v>495</v>
      </c>
      <c r="G1850" s="11" t="s">
        <v>2036</v>
      </c>
      <c r="H1850" s="14">
        <v>1</v>
      </c>
      <c r="I1850" s="15" t="s">
        <v>2231</v>
      </c>
      <c r="J1850" s="19" t="s">
        <v>9713</v>
      </c>
      <c r="K1850" s="109" t="s">
        <v>9714</v>
      </c>
      <c r="L1850" s="109" t="s">
        <v>9715</v>
      </c>
      <c r="M1850" s="6" t="s">
        <v>9690</v>
      </c>
      <c r="N1850" s="6" t="s">
        <v>9716</v>
      </c>
      <c r="O1850" s="6" t="s">
        <v>9717</v>
      </c>
    </row>
    <row r="1851" spans="2:15" hidden="1">
      <c r="B1851" s="9">
        <v>24</v>
      </c>
      <c r="C1851" s="10" t="s">
        <v>416</v>
      </c>
      <c r="D1851" s="11" t="s">
        <v>479</v>
      </c>
      <c r="E1851" s="12">
        <v>2</v>
      </c>
      <c r="F1851" s="13" t="s">
        <v>495</v>
      </c>
      <c r="G1851" s="11" t="s">
        <v>2036</v>
      </c>
      <c r="H1851" s="14">
        <v>2</v>
      </c>
      <c r="I1851" s="15" t="s">
        <v>2161</v>
      </c>
      <c r="J1851" s="19" t="s">
        <v>9718</v>
      </c>
      <c r="K1851" s="109" t="s">
        <v>9714</v>
      </c>
      <c r="L1851" s="109" t="s">
        <v>9719</v>
      </c>
      <c r="M1851" s="6" t="s">
        <v>9690</v>
      </c>
      <c r="N1851" s="6" t="s">
        <v>9720</v>
      </c>
      <c r="O1851" s="6" t="s">
        <v>9721</v>
      </c>
    </row>
    <row r="1852" spans="2:15" hidden="1">
      <c r="B1852" s="9">
        <v>24</v>
      </c>
      <c r="C1852" s="10" t="s">
        <v>416</v>
      </c>
      <c r="D1852" s="11" t="s">
        <v>479</v>
      </c>
      <c r="E1852" s="12">
        <v>2</v>
      </c>
      <c r="F1852" s="13" t="s">
        <v>495</v>
      </c>
      <c r="G1852" s="11" t="s">
        <v>2036</v>
      </c>
      <c r="H1852" s="14">
        <v>3</v>
      </c>
      <c r="I1852" s="15" t="s">
        <v>2086</v>
      </c>
      <c r="J1852" s="19" t="s">
        <v>9722</v>
      </c>
      <c r="K1852" s="109" t="s">
        <v>9714</v>
      </c>
      <c r="L1852" s="109" t="s">
        <v>9723</v>
      </c>
      <c r="M1852" s="6" t="s">
        <v>9690</v>
      </c>
      <c r="N1852" s="6" t="s">
        <v>9724</v>
      </c>
      <c r="O1852" s="6" t="s">
        <v>9725</v>
      </c>
    </row>
    <row r="1853" spans="2:15" hidden="1">
      <c r="B1853" s="9">
        <v>24</v>
      </c>
      <c r="C1853" s="10" t="s">
        <v>416</v>
      </c>
      <c r="D1853" s="11" t="s">
        <v>479</v>
      </c>
      <c r="E1853" s="12">
        <v>3</v>
      </c>
      <c r="F1853" s="13" t="s">
        <v>536</v>
      </c>
      <c r="G1853" s="11" t="s">
        <v>2037</v>
      </c>
      <c r="H1853" s="14">
        <v>1</v>
      </c>
      <c r="I1853" s="15" t="s">
        <v>536</v>
      </c>
      <c r="J1853" s="19" t="s">
        <v>9726</v>
      </c>
      <c r="K1853" s="109" t="s">
        <v>9727</v>
      </c>
      <c r="L1853" s="109" t="s">
        <v>9728</v>
      </c>
      <c r="M1853" s="6" t="s">
        <v>9690</v>
      </c>
      <c r="N1853" s="6" t="s">
        <v>9729</v>
      </c>
      <c r="O1853" s="6" t="s">
        <v>9730</v>
      </c>
    </row>
    <row r="1854" spans="2:15" hidden="1">
      <c r="B1854" s="9">
        <v>24</v>
      </c>
      <c r="C1854" s="10" t="s">
        <v>416</v>
      </c>
      <c r="D1854" s="11" t="s">
        <v>479</v>
      </c>
      <c r="E1854" s="12">
        <v>3</v>
      </c>
      <c r="F1854" s="13" t="s">
        <v>536</v>
      </c>
      <c r="G1854" s="11" t="s">
        <v>2037</v>
      </c>
      <c r="H1854" s="14">
        <v>2</v>
      </c>
      <c r="I1854" s="15" t="s">
        <v>440</v>
      </c>
      <c r="J1854" s="19" t="s">
        <v>9731</v>
      </c>
      <c r="K1854" s="109" t="s">
        <v>9727</v>
      </c>
      <c r="L1854" s="109" t="s">
        <v>9732</v>
      </c>
      <c r="M1854" s="6" t="s">
        <v>9690</v>
      </c>
      <c r="N1854" s="6" t="s">
        <v>9733</v>
      </c>
      <c r="O1854" s="6" t="s">
        <v>9734</v>
      </c>
    </row>
    <row r="1855" spans="2:15" hidden="1">
      <c r="B1855" s="9">
        <v>24</v>
      </c>
      <c r="C1855" s="10" t="s">
        <v>416</v>
      </c>
      <c r="D1855" s="11" t="s">
        <v>479</v>
      </c>
      <c r="E1855" s="12">
        <v>3</v>
      </c>
      <c r="F1855" s="13" t="s">
        <v>536</v>
      </c>
      <c r="G1855" s="11" t="s">
        <v>2037</v>
      </c>
      <c r="H1855" s="14">
        <v>3</v>
      </c>
      <c r="I1855" s="15" t="s">
        <v>2162</v>
      </c>
      <c r="J1855" s="19" t="s">
        <v>9735</v>
      </c>
      <c r="K1855" s="109" t="s">
        <v>9727</v>
      </c>
      <c r="L1855" s="109" t="s">
        <v>9736</v>
      </c>
      <c r="M1855" s="6" t="s">
        <v>9690</v>
      </c>
      <c r="N1855" s="6" t="s">
        <v>9737</v>
      </c>
      <c r="O1855" s="6" t="s">
        <v>9738</v>
      </c>
    </row>
    <row r="1856" spans="2:15" hidden="1">
      <c r="B1856" s="9">
        <v>24</v>
      </c>
      <c r="C1856" s="10" t="s">
        <v>416</v>
      </c>
      <c r="D1856" s="11" t="s">
        <v>479</v>
      </c>
      <c r="E1856" s="12">
        <v>3</v>
      </c>
      <c r="F1856" s="13" t="s">
        <v>536</v>
      </c>
      <c r="G1856" s="11" t="s">
        <v>2037</v>
      </c>
      <c r="H1856" s="14">
        <v>4</v>
      </c>
      <c r="I1856" s="15" t="s">
        <v>2232</v>
      </c>
      <c r="J1856" s="19" t="s">
        <v>9739</v>
      </c>
      <c r="K1856" s="109" t="s">
        <v>9727</v>
      </c>
      <c r="L1856" s="109" t="s">
        <v>9740</v>
      </c>
      <c r="M1856" s="6" t="s">
        <v>9690</v>
      </c>
      <c r="N1856" s="6" t="s">
        <v>9741</v>
      </c>
      <c r="O1856" s="6" t="s">
        <v>9742</v>
      </c>
    </row>
    <row r="1857" spans="2:15" hidden="1">
      <c r="B1857" s="9">
        <v>25</v>
      </c>
      <c r="C1857" s="10" t="s">
        <v>424</v>
      </c>
      <c r="D1857" s="11" t="s">
        <v>480</v>
      </c>
      <c r="E1857" s="12">
        <v>1</v>
      </c>
      <c r="F1857" s="13" t="s">
        <v>514</v>
      </c>
      <c r="G1857" s="11" t="s">
        <v>2038</v>
      </c>
      <c r="H1857" s="14">
        <v>1</v>
      </c>
      <c r="I1857" s="15" t="s">
        <v>2087</v>
      </c>
      <c r="J1857" s="19" t="s">
        <v>9743</v>
      </c>
      <c r="K1857" s="109" t="s">
        <v>9744</v>
      </c>
      <c r="L1857" s="109" t="s">
        <v>9745</v>
      </c>
      <c r="M1857" s="6" t="s">
        <v>9746</v>
      </c>
      <c r="N1857" s="6" t="s">
        <v>9747</v>
      </c>
      <c r="O1857" s="6" t="s">
        <v>9748</v>
      </c>
    </row>
    <row r="1858" spans="2:15" hidden="1">
      <c r="B1858" s="9">
        <v>25</v>
      </c>
      <c r="C1858" s="10" t="s">
        <v>424</v>
      </c>
      <c r="D1858" s="11" t="s">
        <v>480</v>
      </c>
      <c r="E1858" s="12">
        <v>1</v>
      </c>
      <c r="F1858" s="13" t="s">
        <v>514</v>
      </c>
      <c r="G1858" s="11" t="s">
        <v>2038</v>
      </c>
      <c r="H1858" s="14">
        <v>2</v>
      </c>
      <c r="I1858" s="15" t="s">
        <v>2163</v>
      </c>
      <c r="J1858" s="19" t="s">
        <v>9749</v>
      </c>
      <c r="K1858" s="109" t="s">
        <v>9744</v>
      </c>
      <c r="L1858" s="109" t="s">
        <v>9750</v>
      </c>
      <c r="M1858" s="6" t="s">
        <v>9746</v>
      </c>
      <c r="N1858" s="6" t="s">
        <v>9751</v>
      </c>
      <c r="O1858" s="6" t="s">
        <v>9752</v>
      </c>
    </row>
    <row r="1859" spans="2:15" hidden="1">
      <c r="B1859" s="9">
        <v>25</v>
      </c>
      <c r="C1859" s="10" t="s">
        <v>424</v>
      </c>
      <c r="D1859" s="11" t="s">
        <v>480</v>
      </c>
      <c r="E1859" s="12">
        <v>1</v>
      </c>
      <c r="F1859" s="13" t="s">
        <v>514</v>
      </c>
      <c r="G1859" s="11" t="s">
        <v>2038</v>
      </c>
      <c r="H1859" s="14">
        <v>3</v>
      </c>
      <c r="I1859" s="15" t="s">
        <v>2233</v>
      </c>
      <c r="J1859" s="19" t="s">
        <v>9753</v>
      </c>
      <c r="K1859" s="109" t="s">
        <v>9744</v>
      </c>
      <c r="L1859" s="109" t="s">
        <v>9754</v>
      </c>
      <c r="M1859" s="6" t="s">
        <v>9746</v>
      </c>
      <c r="N1859" s="6" t="s">
        <v>9755</v>
      </c>
      <c r="O1859" s="6" t="s">
        <v>9756</v>
      </c>
    </row>
    <row r="1860" spans="2:15" hidden="1">
      <c r="B1860" s="9">
        <v>25</v>
      </c>
      <c r="C1860" s="10" t="s">
        <v>424</v>
      </c>
      <c r="D1860" s="11" t="s">
        <v>480</v>
      </c>
      <c r="E1860" s="12">
        <v>1</v>
      </c>
      <c r="F1860" s="13" t="s">
        <v>514</v>
      </c>
      <c r="G1860" s="11" t="s">
        <v>2038</v>
      </c>
      <c r="H1860" s="14">
        <v>4</v>
      </c>
      <c r="I1860" s="15" t="s">
        <v>2358</v>
      </c>
      <c r="J1860" s="19" t="s">
        <v>9757</v>
      </c>
      <c r="K1860" s="109" t="s">
        <v>9744</v>
      </c>
      <c r="L1860" s="109" t="s">
        <v>9758</v>
      </c>
      <c r="M1860" s="6" t="s">
        <v>9746</v>
      </c>
      <c r="N1860" s="6" t="s">
        <v>9759</v>
      </c>
      <c r="O1860" s="6" t="s">
        <v>9760</v>
      </c>
    </row>
    <row r="1861" spans="2:15" hidden="1">
      <c r="B1861" s="9">
        <v>25</v>
      </c>
      <c r="C1861" s="10" t="s">
        <v>424</v>
      </c>
      <c r="D1861" s="11" t="s">
        <v>480</v>
      </c>
      <c r="E1861" s="12">
        <v>1</v>
      </c>
      <c r="F1861" s="13" t="s">
        <v>514</v>
      </c>
      <c r="G1861" s="11" t="s">
        <v>2038</v>
      </c>
      <c r="H1861" s="14">
        <v>5</v>
      </c>
      <c r="I1861" s="15" t="s">
        <v>2452</v>
      </c>
      <c r="J1861" s="19" t="s">
        <v>9761</v>
      </c>
      <c r="K1861" s="109" t="s">
        <v>9744</v>
      </c>
      <c r="L1861" s="109" t="s">
        <v>9762</v>
      </c>
      <c r="M1861" s="6" t="s">
        <v>9746</v>
      </c>
      <c r="N1861" s="6" t="s">
        <v>9763</v>
      </c>
      <c r="O1861" s="6" t="s">
        <v>9764</v>
      </c>
    </row>
    <row r="1862" spans="2:15" hidden="1">
      <c r="B1862" s="9">
        <v>25</v>
      </c>
      <c r="C1862" s="10" t="s">
        <v>424</v>
      </c>
      <c r="D1862" s="11" t="s">
        <v>480</v>
      </c>
      <c r="E1862" s="12">
        <v>1</v>
      </c>
      <c r="F1862" s="13" t="s">
        <v>514</v>
      </c>
      <c r="G1862" s="11" t="s">
        <v>2038</v>
      </c>
      <c r="H1862" s="14">
        <v>6</v>
      </c>
      <c r="I1862" s="15" t="s">
        <v>2409</v>
      </c>
      <c r="J1862" s="19" t="s">
        <v>9765</v>
      </c>
      <c r="K1862" s="109" t="s">
        <v>9744</v>
      </c>
      <c r="L1862" s="109" t="s">
        <v>9766</v>
      </c>
      <c r="M1862" s="6" t="s">
        <v>9746</v>
      </c>
      <c r="N1862" s="6" t="s">
        <v>9767</v>
      </c>
      <c r="O1862" s="6" t="s">
        <v>9768</v>
      </c>
    </row>
    <row r="1863" spans="2:15" hidden="1">
      <c r="B1863" s="9">
        <v>25</v>
      </c>
      <c r="C1863" s="10" t="s">
        <v>424</v>
      </c>
      <c r="D1863" s="11" t="s">
        <v>480</v>
      </c>
      <c r="E1863" s="12">
        <v>1</v>
      </c>
      <c r="F1863" s="13" t="s">
        <v>514</v>
      </c>
      <c r="G1863" s="11" t="s">
        <v>2038</v>
      </c>
      <c r="H1863" s="14">
        <v>7</v>
      </c>
      <c r="I1863" s="15" t="s">
        <v>2296</v>
      </c>
      <c r="J1863" s="19" t="s">
        <v>9769</v>
      </c>
      <c r="K1863" s="109" t="s">
        <v>9744</v>
      </c>
      <c r="L1863" s="109" t="s">
        <v>9770</v>
      </c>
      <c r="M1863" s="6" t="s">
        <v>9746</v>
      </c>
      <c r="N1863" s="6" t="s">
        <v>9771</v>
      </c>
      <c r="O1863" s="6" t="s">
        <v>9772</v>
      </c>
    </row>
    <row r="1864" spans="2:15" hidden="1">
      <c r="B1864" s="9">
        <v>25</v>
      </c>
      <c r="C1864" s="10" t="s">
        <v>424</v>
      </c>
      <c r="D1864" s="11" t="s">
        <v>480</v>
      </c>
      <c r="E1864" s="12">
        <v>2</v>
      </c>
      <c r="F1864" s="13" t="s">
        <v>327</v>
      </c>
      <c r="G1864" s="11" t="s">
        <v>2039</v>
      </c>
      <c r="H1864" s="14">
        <v>1</v>
      </c>
      <c r="I1864" s="15" t="s">
        <v>2088</v>
      </c>
      <c r="J1864" s="19" t="s">
        <v>9773</v>
      </c>
      <c r="K1864" s="109" t="s">
        <v>9774</v>
      </c>
      <c r="L1864" s="109" t="s">
        <v>9775</v>
      </c>
      <c r="M1864" s="6" t="s">
        <v>9746</v>
      </c>
      <c r="N1864" s="6" t="s">
        <v>9776</v>
      </c>
      <c r="O1864" s="6" t="s">
        <v>9777</v>
      </c>
    </row>
    <row r="1865" spans="2:15" hidden="1">
      <c r="B1865" s="9">
        <v>25</v>
      </c>
      <c r="C1865" s="10" t="s">
        <v>424</v>
      </c>
      <c r="D1865" s="11" t="s">
        <v>480</v>
      </c>
      <c r="E1865" s="12">
        <v>2</v>
      </c>
      <c r="F1865" s="13" t="s">
        <v>327</v>
      </c>
      <c r="G1865" s="11" t="s">
        <v>2039</v>
      </c>
      <c r="H1865" s="14">
        <v>2</v>
      </c>
      <c r="I1865" s="15" t="s">
        <v>2164</v>
      </c>
      <c r="J1865" s="19" t="s">
        <v>9778</v>
      </c>
      <c r="K1865" s="109" t="s">
        <v>9774</v>
      </c>
      <c r="L1865" s="109" t="s">
        <v>9779</v>
      </c>
      <c r="M1865" s="6" t="s">
        <v>9746</v>
      </c>
      <c r="N1865" s="6" t="s">
        <v>9780</v>
      </c>
      <c r="O1865" s="6" t="s">
        <v>9781</v>
      </c>
    </row>
    <row r="1866" spans="2:15" hidden="1">
      <c r="B1866" s="9">
        <v>25</v>
      </c>
      <c r="C1866" s="10" t="s">
        <v>424</v>
      </c>
      <c r="D1866" s="11" t="s">
        <v>480</v>
      </c>
      <c r="E1866" s="12">
        <v>2</v>
      </c>
      <c r="F1866" s="13" t="s">
        <v>327</v>
      </c>
      <c r="G1866" s="11" t="s">
        <v>2039</v>
      </c>
      <c r="H1866" s="14">
        <v>3</v>
      </c>
      <c r="I1866" s="15" t="s">
        <v>2234</v>
      </c>
      <c r="J1866" s="19" t="s">
        <v>9782</v>
      </c>
      <c r="K1866" s="109" t="s">
        <v>9774</v>
      </c>
      <c r="L1866" s="109" t="s">
        <v>9783</v>
      </c>
      <c r="M1866" s="6" t="s">
        <v>9746</v>
      </c>
      <c r="N1866" s="6" t="s">
        <v>9784</v>
      </c>
      <c r="O1866" s="6" t="s">
        <v>9785</v>
      </c>
    </row>
    <row r="1867" spans="2:15" hidden="1">
      <c r="B1867" s="9">
        <v>25</v>
      </c>
      <c r="C1867" s="10" t="s">
        <v>424</v>
      </c>
      <c r="D1867" s="11" t="s">
        <v>480</v>
      </c>
      <c r="E1867" s="12">
        <v>2</v>
      </c>
      <c r="F1867" s="13" t="s">
        <v>327</v>
      </c>
      <c r="G1867" s="11" t="s">
        <v>2039</v>
      </c>
      <c r="H1867" s="14">
        <v>4</v>
      </c>
      <c r="I1867" s="15" t="s">
        <v>2297</v>
      </c>
      <c r="J1867" s="19" t="s">
        <v>9786</v>
      </c>
      <c r="K1867" s="109" t="s">
        <v>9774</v>
      </c>
      <c r="L1867" s="109" t="s">
        <v>9787</v>
      </c>
      <c r="M1867" s="6" t="s">
        <v>9746</v>
      </c>
      <c r="N1867" s="6" t="s">
        <v>9788</v>
      </c>
      <c r="O1867" s="6" t="s">
        <v>9789</v>
      </c>
    </row>
    <row r="1868" spans="2:15" hidden="1">
      <c r="B1868" s="9">
        <v>25</v>
      </c>
      <c r="C1868" s="10" t="s">
        <v>424</v>
      </c>
      <c r="D1868" s="11" t="s">
        <v>480</v>
      </c>
      <c r="E1868" s="12">
        <v>3</v>
      </c>
      <c r="F1868" s="13" t="s">
        <v>537</v>
      </c>
      <c r="G1868" s="11" t="s">
        <v>2040</v>
      </c>
      <c r="H1868" s="14">
        <v>1</v>
      </c>
      <c r="I1868" s="15" t="s">
        <v>537</v>
      </c>
      <c r="J1868" s="19" t="s">
        <v>9790</v>
      </c>
      <c r="K1868" s="109" t="s">
        <v>9791</v>
      </c>
      <c r="L1868" s="109" t="s">
        <v>9792</v>
      </c>
      <c r="M1868" s="6" t="s">
        <v>9746</v>
      </c>
      <c r="N1868" s="6" t="s">
        <v>9793</v>
      </c>
      <c r="O1868" s="6" t="s">
        <v>9794</v>
      </c>
    </row>
    <row r="1869" spans="2:15" hidden="1">
      <c r="B1869" s="9">
        <v>25</v>
      </c>
      <c r="C1869" s="10" t="s">
        <v>424</v>
      </c>
      <c r="D1869" s="11" t="s">
        <v>480</v>
      </c>
      <c r="E1869" s="12">
        <v>3</v>
      </c>
      <c r="F1869" s="13" t="s">
        <v>537</v>
      </c>
      <c r="G1869" s="11" t="s">
        <v>2040</v>
      </c>
      <c r="H1869" s="14">
        <v>2</v>
      </c>
      <c r="I1869" s="15" t="s">
        <v>2235</v>
      </c>
      <c r="J1869" s="19" t="s">
        <v>9795</v>
      </c>
      <c r="K1869" s="109" t="s">
        <v>9791</v>
      </c>
      <c r="L1869" s="109" t="s">
        <v>9796</v>
      </c>
      <c r="M1869" s="6" t="s">
        <v>9746</v>
      </c>
      <c r="N1869" s="6" t="s">
        <v>9797</v>
      </c>
      <c r="O1869" s="6" t="s">
        <v>9798</v>
      </c>
    </row>
    <row r="1870" spans="2:15" hidden="1">
      <c r="B1870" s="9">
        <v>25</v>
      </c>
      <c r="C1870" s="10" t="s">
        <v>424</v>
      </c>
      <c r="D1870" s="11" t="s">
        <v>480</v>
      </c>
      <c r="E1870" s="12">
        <v>3</v>
      </c>
      <c r="F1870" s="13" t="s">
        <v>537</v>
      </c>
      <c r="G1870" s="11" t="s">
        <v>2040</v>
      </c>
      <c r="H1870" s="14">
        <v>3</v>
      </c>
      <c r="I1870" s="15" t="s">
        <v>2165</v>
      </c>
      <c r="J1870" s="19" t="s">
        <v>9799</v>
      </c>
      <c r="K1870" s="109" t="s">
        <v>9791</v>
      </c>
      <c r="L1870" s="109" t="s">
        <v>9800</v>
      </c>
      <c r="M1870" s="6" t="s">
        <v>9746</v>
      </c>
      <c r="N1870" s="6" t="s">
        <v>9801</v>
      </c>
      <c r="O1870" s="6" t="s">
        <v>9802</v>
      </c>
    </row>
    <row r="1871" spans="2:15" hidden="1">
      <c r="B1871" s="9">
        <v>25</v>
      </c>
      <c r="C1871" s="10" t="s">
        <v>424</v>
      </c>
      <c r="D1871" s="11" t="s">
        <v>480</v>
      </c>
      <c r="E1871" s="12">
        <v>3</v>
      </c>
      <c r="F1871" s="13" t="s">
        <v>537</v>
      </c>
      <c r="G1871" s="11" t="s">
        <v>2040</v>
      </c>
      <c r="H1871" s="14">
        <v>4</v>
      </c>
      <c r="I1871" s="15" t="s">
        <v>2298</v>
      </c>
      <c r="J1871" s="19" t="s">
        <v>9803</v>
      </c>
      <c r="K1871" s="109" t="s">
        <v>9791</v>
      </c>
      <c r="L1871" s="109" t="s">
        <v>9804</v>
      </c>
      <c r="M1871" s="108" t="s">
        <v>9746</v>
      </c>
      <c r="N1871" s="108" t="s">
        <v>9793</v>
      </c>
      <c r="O1871" s="108" t="s">
        <v>9794</v>
      </c>
    </row>
    <row r="1872" spans="2:15" hidden="1">
      <c r="B1872" s="9">
        <v>25</v>
      </c>
      <c r="C1872" s="10" t="s">
        <v>424</v>
      </c>
      <c r="D1872" s="11" t="s">
        <v>480</v>
      </c>
      <c r="E1872" s="12">
        <v>3</v>
      </c>
      <c r="F1872" s="13" t="s">
        <v>537</v>
      </c>
      <c r="G1872" s="11" t="s">
        <v>2040</v>
      </c>
      <c r="H1872" s="14">
        <v>5</v>
      </c>
      <c r="I1872" s="15" t="s">
        <v>583</v>
      </c>
      <c r="J1872" s="19" t="s">
        <v>9805</v>
      </c>
      <c r="K1872" s="109" t="s">
        <v>9791</v>
      </c>
      <c r="L1872" s="109" t="s">
        <v>9806</v>
      </c>
      <c r="M1872" s="108" t="s">
        <v>9746</v>
      </c>
      <c r="N1872" s="108" t="s">
        <v>9793</v>
      </c>
      <c r="O1872" s="108" t="s">
        <v>9794</v>
      </c>
    </row>
    <row r="1873" spans="2:15" hidden="1">
      <c r="B1873" s="9">
        <v>25</v>
      </c>
      <c r="C1873" s="10" t="s">
        <v>424</v>
      </c>
      <c r="D1873" s="11" t="s">
        <v>480</v>
      </c>
      <c r="E1873" s="12">
        <v>4</v>
      </c>
      <c r="F1873" s="13" t="s">
        <v>558</v>
      </c>
      <c r="G1873" s="11" t="s">
        <v>2041</v>
      </c>
      <c r="H1873" s="14">
        <v>1</v>
      </c>
      <c r="I1873" s="15" t="s">
        <v>558</v>
      </c>
      <c r="J1873" s="19" t="s">
        <v>9807</v>
      </c>
      <c r="K1873" s="109" t="s">
        <v>9808</v>
      </c>
      <c r="L1873" s="109" t="s">
        <v>9809</v>
      </c>
      <c r="M1873" s="6" t="s">
        <v>9746</v>
      </c>
      <c r="N1873" s="6" t="s">
        <v>9810</v>
      </c>
      <c r="O1873" s="6" t="s">
        <v>9811</v>
      </c>
    </row>
    <row r="1874" spans="2:15" hidden="1">
      <c r="B1874" s="9">
        <v>99</v>
      </c>
      <c r="C1874" s="10" t="s">
        <v>432</v>
      </c>
      <c r="D1874" s="11" t="s">
        <v>9812</v>
      </c>
      <c r="E1874" s="12">
        <v>99</v>
      </c>
      <c r="F1874" s="13" t="s">
        <v>432</v>
      </c>
      <c r="G1874" s="11" t="s">
        <v>9813</v>
      </c>
      <c r="H1874" s="14">
        <v>99</v>
      </c>
      <c r="I1874" s="15" t="s">
        <v>432</v>
      </c>
      <c r="J1874" s="19" t="s">
        <v>9814</v>
      </c>
      <c r="K1874" s="109" t="s">
        <v>9815</v>
      </c>
      <c r="L1874" s="109" t="s">
        <v>9815</v>
      </c>
      <c r="M1874" s="6" t="e">
        <v>#N/A</v>
      </c>
      <c r="N1874" s="6" t="e">
        <v>#N/A</v>
      </c>
      <c r="O1874" s="6" t="e">
        <v>#N/A</v>
      </c>
    </row>
  </sheetData>
  <phoneticPr fontId="37" type="noConversion"/>
  <conditionalFormatting sqref="B6:C1874">
    <cfRule type="expression" dxfId="85" priority="7">
      <formula>ISEVEN($B6)</formula>
    </cfRule>
  </conditionalFormatting>
  <conditionalFormatting sqref="E6:F1874">
    <cfRule type="expression" dxfId="84" priority="21">
      <formula>ISEVEN($E6)</formula>
    </cfRule>
  </conditionalFormatting>
  <conditionalFormatting sqref="H6:I1874">
    <cfRule type="expression" dxfId="83" priority="3">
      <formula>ISEVEN($H6)</formula>
    </cfRule>
  </conditionalFormatting>
  <pageMargins left="0.7" right="0.7" top="0.75" bottom="0.75" header="0.3" footer="0.3"/>
  <pageSetup paperSize="9" orientation="portrait" r:id="rId4"/>
  <ignoredErrors>
    <ignoredError sqref="J1504:J1874 J6:J1501" numberStoredAsText="1"/>
  </ignoredErrors>
  <legacyDrawing r:id="rId5"/>
  <tableParts count="223"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  <tablePart r:id="rId113"/>
    <tablePart r:id="rId114"/>
    <tablePart r:id="rId115"/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  <tablePart r:id="rId152"/>
    <tablePart r:id="rId153"/>
    <tablePart r:id="rId154"/>
    <tablePart r:id="rId155"/>
    <tablePart r:id="rId156"/>
    <tablePart r:id="rId157"/>
    <tablePart r:id="rId158"/>
    <tablePart r:id="rId159"/>
    <tablePart r:id="rId160"/>
    <tablePart r:id="rId161"/>
    <tablePart r:id="rId162"/>
    <tablePart r:id="rId163"/>
    <tablePart r:id="rId164"/>
    <tablePart r:id="rId165"/>
    <tablePart r:id="rId166"/>
    <tablePart r:id="rId167"/>
    <tablePart r:id="rId168"/>
    <tablePart r:id="rId169"/>
    <tablePart r:id="rId170"/>
    <tablePart r:id="rId171"/>
    <tablePart r:id="rId172"/>
    <tablePart r:id="rId173"/>
    <tablePart r:id="rId174"/>
    <tablePart r:id="rId175"/>
    <tablePart r:id="rId176"/>
    <tablePart r:id="rId177"/>
    <tablePart r:id="rId178"/>
    <tablePart r:id="rId179"/>
    <tablePart r:id="rId180"/>
    <tablePart r:id="rId181"/>
    <tablePart r:id="rId182"/>
    <tablePart r:id="rId183"/>
    <tablePart r:id="rId184"/>
    <tablePart r:id="rId185"/>
    <tablePart r:id="rId186"/>
    <tablePart r:id="rId187"/>
    <tablePart r:id="rId188"/>
    <tablePart r:id="rId189"/>
    <tablePart r:id="rId190"/>
    <tablePart r:id="rId191"/>
    <tablePart r:id="rId192"/>
    <tablePart r:id="rId193"/>
    <tablePart r:id="rId194"/>
    <tablePart r:id="rId195"/>
    <tablePart r:id="rId196"/>
    <tablePart r:id="rId197"/>
    <tablePart r:id="rId198"/>
    <tablePart r:id="rId199"/>
    <tablePart r:id="rId200"/>
    <tablePart r:id="rId201"/>
    <tablePart r:id="rId202"/>
    <tablePart r:id="rId203"/>
    <tablePart r:id="rId204"/>
    <tablePart r:id="rId205"/>
    <tablePart r:id="rId206"/>
    <tablePart r:id="rId207"/>
    <tablePart r:id="rId208"/>
    <tablePart r:id="rId209"/>
    <tablePart r:id="rId210"/>
    <tablePart r:id="rId211"/>
    <tablePart r:id="rId212"/>
    <tablePart r:id="rId213"/>
    <tablePart r:id="rId214"/>
    <tablePart r:id="rId215"/>
    <tablePart r:id="rId216"/>
    <tablePart r:id="rId217"/>
    <tablePart r:id="rId218"/>
    <tablePart r:id="rId219"/>
    <tablePart r:id="rId220"/>
    <tablePart r:id="rId221"/>
    <tablePart r:id="rId222"/>
    <tablePart r:id="rId223"/>
    <tablePart r:id="rId224"/>
    <tablePart r:id="rId225"/>
    <tablePart r:id="rId226"/>
    <tablePart r:id="rId227"/>
    <tablePart r:id="rId22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x G h y U l z d 9 o O l A A A A 9 Q A A A B I A H A B D b 2 5 m a W c v U G F j a 2 F n Z S 5 4 b W w g o h g A K K A U A A A A A A A A A A A A A A A A A A A A A A A A A A A A h Y + x D o I w G I R f h X S n L T U m S H 7 K Y N w k I T E x r k 2 p 0 A j F 0 G J 5 N w c f y V c Q o 6 i b 4 3 1 3 l 9 z d r z f I x r Y J L q q 3 u j M p i j B F g T K y K 7 W p U j S 4 Y x i j j E M h 5 E l U K p j C x i a j 1 S m q n T s n h H j v s V / g r q 8 I o z Q i h 3 y 7 k 7 V q R a i N d c J I h T 6 t 8 n 8 L c d i / x n C G V x Q v Y 4 Y p k J l B r s 3 X Z 9 P c p / s D Y T 0 0 b u g V V z Y s N k B m C e R 9 g T 8 A U E s D B B Q A A g A I A M R o c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E a H J S K I p H u A 4 A A A A R A A A A E w A c A E Z v c m 1 1 b G F z L 1 N l Y 3 R p b 2 4 x L m 0 g o h g A K K A U A A A A A A A A A A A A A A A A A A A A A A A A A A A A K 0 5 N L s n M z 1 M I h t C G 1 g B Q S w E C L Q A U A A I A C A D E a H J S X N 3 2 g 6 U A A A D 1 A A A A E g A A A A A A A A A A A A A A A A A A A A A A Q 2 9 u Z m l n L 1 B h Y 2 t h Z 2 U u e G 1 s U E s B A i 0 A F A A C A A g A x G h y U g / K 6 a u k A A A A 6 Q A A A B M A A A A A A A A A A A A A A A A A 8 Q A A A F t D b 2 5 0 Z W 5 0 X 1 R 5 c G V z X S 5 4 b W x Q S w E C L Q A U A A I A C A D E a H J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b 4 4 1 C m v 5 U 2 c j F r x Q J i 5 L w A A A A A C A A A A A A A Q Z g A A A A E A A C A A A A A b K 7 u r p u f 0 h M b 4 g f s F w N a X a d t D M 4 G Q K r Y 7 e 8 / u T X n 1 K g A A A A A O g A A A A A I A A C A A A A D n q h 5 d 3 / + B K y g g 0 O o N 0 I O 0 k B 7 q 7 b M 4 x L 5 0 R G o z r z P N t 1 A A A A B q 8 J j e o x n D 6 b D 5 h n J T e 5 V y p Z t 9 P W O V 8 J + q B g y V c c o l k 0 t P F 8 a e G 9 Q 2 O 3 S O v j L 1 Z z k 2 G 4 R q O w p A n H K M r P 4 0 Y 4 4 + H E G w g b 2 / K T 5 N k F A N P h B 1 R k A A A A D f b O N + V Q P x q M v A / j U z M + L U C v Z Q Y F s Y V C A 5 b y P K l 6 6 e 3 / P U 3 Q t z L R A J I 0 Z u e 2 C x m F F / q o + h / O H O H e 9 d O i c n p h 3 6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7115E6B9AAE142A102AC0F61A9F4F3" ma:contentTypeVersion="12" ma:contentTypeDescription="Crear nuevo documento." ma:contentTypeScope="" ma:versionID="76e4ca8b09bb04c39cacc41c106d17b1">
  <xsd:schema xmlns:xsd="http://www.w3.org/2001/XMLSchema" xmlns:xs="http://www.w3.org/2001/XMLSchema" xmlns:p="http://schemas.microsoft.com/office/2006/metadata/properties" xmlns:ns1="http://schemas.microsoft.com/sharepoint/v3" xmlns:ns2="cc3b954e-9395-456e-abd8-73f1bf32ec90" xmlns:ns3="987f7c4c-92ea-4c43-ab66-8cc03ea38537" targetNamespace="http://schemas.microsoft.com/office/2006/metadata/properties" ma:root="true" ma:fieldsID="e2df6453ea01a58d5ad5cf1bdc472616" ns1:_="" ns2:_="" ns3:_="">
    <xsd:import namespace="http://schemas.microsoft.com/sharepoint/v3"/>
    <xsd:import namespace="cc3b954e-9395-456e-abd8-73f1bf32ec90"/>
    <xsd:import namespace="987f7c4c-92ea-4c43-ab66-8cc03ea385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b954e-9395-456e-abd8-73f1bf32e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255fc52c-13e0-4106-a495-9ef15d2261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f7c4c-92ea-4c43-ab66-8cc03ea385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aeed1e4-ad09-46f0-bee6-3715ceb54795}" ma:internalName="TaxCatchAll" ma:showField="CatchAllData" ma:web="987f7c4c-92ea-4c43-ab66-8cc03ea385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c3b954e-9395-456e-abd8-73f1bf32ec90">
      <Terms xmlns="http://schemas.microsoft.com/office/infopath/2007/PartnerControls"/>
    </lcf76f155ced4ddcb4097134ff3c332f>
    <_ip_UnifiedCompliancePolicyProperties xmlns="http://schemas.microsoft.com/sharepoint/v3" xsi:nil="true"/>
    <TaxCatchAll xmlns="987f7c4c-92ea-4c43-ab66-8cc03ea38537" xsi:nil="true"/>
  </documentManagement>
</p:properties>
</file>

<file path=customXml/itemProps1.xml><?xml version="1.0" encoding="utf-8"?>
<ds:datastoreItem xmlns:ds="http://schemas.openxmlformats.org/officeDocument/2006/customXml" ds:itemID="{ED40C72B-ACB7-4FC6-A5AC-4DECF0FA3ECA}"/>
</file>

<file path=customXml/itemProps2.xml><?xml version="1.0" encoding="utf-8"?>
<ds:datastoreItem xmlns:ds="http://schemas.openxmlformats.org/officeDocument/2006/customXml" ds:itemID="{CC571B60-BE2C-455E-B4C0-B086A1B24523}"/>
</file>

<file path=customXml/itemProps3.xml><?xml version="1.0" encoding="utf-8"?>
<ds:datastoreItem xmlns:ds="http://schemas.openxmlformats.org/officeDocument/2006/customXml" ds:itemID="{76D1AD1D-517A-419F-A4D1-9EAAE9471D68}"/>
</file>

<file path=customXml/itemProps4.xml><?xml version="1.0" encoding="utf-8"?>
<ds:datastoreItem xmlns:ds="http://schemas.openxmlformats.org/officeDocument/2006/customXml" ds:itemID="{7DF7F803-1BC4-4290-9F53-4D39D40AA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Banco Pichincha</dc:creator>
  <cp:keywords/>
  <dc:description/>
  <cp:lastModifiedBy/>
  <cp:revision/>
  <dcterms:created xsi:type="dcterms:W3CDTF">2018-01-08T20:04:34Z</dcterms:created>
  <dcterms:modified xsi:type="dcterms:W3CDTF">2023-04-05T22:05:10Z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0x010100F077B68B409EC44CB667DEF9F5CC34AB</vt:lpwstr>
  </property>
  <property fmtid="{D5CDD505-2E9C-101B-9397-08002B2CF9AE}" pid="3" name="MediaServiceImageTags">
    <vt:lpwstr/>
  </property>
</Properties>
</file>